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ЦяКнига" defaultThemeVersion="124226"/>
  <xr:revisionPtr revIDLastSave="0" documentId="13_ncr:1_{63F92496-56F6-4189-9E5D-637A799A48A4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externalReferences>
    <externalReference r:id="rId7"/>
    <externalReference r:id="rId8"/>
    <externalReference r:id="rId9"/>
    <externalReference r:id="rId10"/>
  </externalReferences>
  <definedNames>
    <definedName name="_xlnm._FilterDatabase" localSheetId="5" hidden="1">Алфавітки!$A$1:$H$1</definedName>
    <definedName name="_xlnm._FilterDatabase" localSheetId="0" hidden="1">Основний!$A$11:$AI$512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187" i="4" l="1"/>
  <c r="AG187" i="4"/>
  <c r="AF187" i="4"/>
  <c r="AE187" i="4"/>
  <c r="AD187" i="4"/>
  <c r="Z187" i="4"/>
  <c r="H187" i="4" a="1"/>
  <c r="H187" i="4" s="1"/>
  <c r="AH193" i="4"/>
  <c r="AG193" i="4"/>
  <c r="AF193" i="4"/>
  <c r="AE193" i="4"/>
  <c r="AD193" i="4"/>
  <c r="Z193" i="4"/>
  <c r="H193" i="4" a="1"/>
  <c r="H193" i="4" s="1"/>
  <c r="AH190" i="4"/>
  <c r="AG190" i="4"/>
  <c r="AF190" i="4"/>
  <c r="AE190" i="4"/>
  <c r="AD190" i="4"/>
  <c r="Z190" i="4"/>
  <c r="H190" i="4" a="1"/>
  <c r="H190" i="4" s="1"/>
  <c r="AH186" i="4"/>
  <c r="AG186" i="4"/>
  <c r="AF186" i="4"/>
  <c r="AE186" i="4"/>
  <c r="AD186" i="4"/>
  <c r="Z186" i="4"/>
  <c r="H186" i="4" a="1"/>
  <c r="H186" i="4" s="1"/>
  <c r="AH183" i="4"/>
  <c r="AG183" i="4"/>
  <c r="AF183" i="4"/>
  <c r="AE183" i="4"/>
  <c r="AD183" i="4"/>
  <c r="Z183" i="4"/>
  <c r="H183" i="4" a="1"/>
  <c r="H183" i="4" s="1"/>
  <c r="AH182" i="4"/>
  <c r="AG182" i="4"/>
  <c r="AF182" i="4"/>
  <c r="AE182" i="4"/>
  <c r="AD182" i="4"/>
  <c r="Z182" i="4"/>
  <c r="H182" i="4" a="1"/>
  <c r="H182" i="4" s="1"/>
  <c r="AH175" i="4"/>
  <c r="AG175" i="4"/>
  <c r="AF175" i="4"/>
  <c r="AE175" i="4"/>
  <c r="AD175" i="4"/>
  <c r="Z175" i="4"/>
  <c r="H175" i="4" a="1"/>
  <c r="H175" i="4" s="1"/>
  <c r="AH170" i="4"/>
  <c r="AG170" i="4"/>
  <c r="AF170" i="4"/>
  <c r="AE170" i="4"/>
  <c r="AD170" i="4"/>
  <c r="Z170" i="4"/>
  <c r="H170" i="4" a="1"/>
  <c r="H170" i="4" s="1"/>
  <c r="AH168" i="4"/>
  <c r="AG168" i="4"/>
  <c r="AF168" i="4"/>
  <c r="AE168" i="4"/>
  <c r="AD168" i="4"/>
  <c r="Z168" i="4"/>
  <c r="H168" i="4" a="1"/>
  <c r="H168" i="4" s="1"/>
  <c r="AH165" i="4"/>
  <c r="AG165" i="4"/>
  <c r="AF165" i="4"/>
  <c r="AE165" i="4"/>
  <c r="AD165" i="4"/>
  <c r="Z165" i="4"/>
  <c r="H165" i="4" a="1"/>
  <c r="H165" i="4" s="1"/>
  <c r="AH164" i="4"/>
  <c r="AG164" i="4"/>
  <c r="AF164" i="4"/>
  <c r="AE164" i="4"/>
  <c r="AD164" i="4"/>
  <c r="Z164" i="4"/>
  <c r="H164" i="4" a="1"/>
  <c r="H164" i="4" s="1"/>
  <c r="AH156" i="4"/>
  <c r="AG156" i="4"/>
  <c r="AF156" i="4"/>
  <c r="AE156" i="4"/>
  <c r="AD156" i="4"/>
  <c r="Z156" i="4"/>
  <c r="H156" i="4" a="1"/>
  <c r="H156" i="4" s="1"/>
  <c r="AH152" i="4"/>
  <c r="AG152" i="4"/>
  <c r="AF152" i="4"/>
  <c r="AE152" i="4"/>
  <c r="AD152" i="4"/>
  <c r="Z152" i="4"/>
  <c r="H152" i="4" a="1"/>
  <c r="H152" i="4" s="1"/>
  <c r="AH145" i="4"/>
  <c r="AG145" i="4"/>
  <c r="AF145" i="4"/>
  <c r="AE145" i="4"/>
  <c r="AD145" i="4"/>
  <c r="Z145" i="4"/>
  <c r="H145" i="4" a="1"/>
  <c r="H145" i="4" s="1"/>
  <c r="AH141" i="4"/>
  <c r="AG141" i="4"/>
  <c r="AF141" i="4"/>
  <c r="AE141" i="4"/>
  <c r="AD141" i="4"/>
  <c r="Z141" i="4"/>
  <c r="H141" i="4" a="1"/>
  <c r="H141" i="4" s="1"/>
  <c r="AH134" i="4"/>
  <c r="AG134" i="4"/>
  <c r="AF134" i="4"/>
  <c r="AE134" i="4"/>
  <c r="AD134" i="4"/>
  <c r="Z134" i="4"/>
  <c r="H134" i="4" a="1"/>
  <c r="H134" i="4" s="1"/>
  <c r="AH133" i="4"/>
  <c r="AG133" i="4"/>
  <c r="AF133" i="4"/>
  <c r="AE133" i="4"/>
  <c r="AD133" i="4"/>
  <c r="Z133" i="4"/>
  <c r="H133" i="4" a="1"/>
  <c r="H133" i="4" s="1"/>
  <c r="AH131" i="4"/>
  <c r="AG131" i="4"/>
  <c r="AF131" i="4"/>
  <c r="AE131" i="4"/>
  <c r="AD131" i="4"/>
  <c r="Z131" i="4"/>
  <c r="H131" i="4" a="1"/>
  <c r="H131" i="4" s="1"/>
  <c r="AH130" i="4"/>
  <c r="AG130" i="4"/>
  <c r="AF130" i="4"/>
  <c r="AE130" i="4"/>
  <c r="AD130" i="4"/>
  <c r="Z130" i="4"/>
  <c r="H130" i="4" a="1"/>
  <c r="H130" i="4" s="1"/>
  <c r="AH129" i="4"/>
  <c r="AG129" i="4"/>
  <c r="AF129" i="4"/>
  <c r="AE129" i="4"/>
  <c r="AD129" i="4"/>
  <c r="Z129" i="4"/>
  <c r="H129" i="4" a="1"/>
  <c r="H129" i="4" s="1"/>
  <c r="AH127" i="4"/>
  <c r="AG127" i="4"/>
  <c r="AF127" i="4"/>
  <c r="AE127" i="4"/>
  <c r="AD127" i="4"/>
  <c r="Z127" i="4"/>
  <c r="H127" i="4" a="1"/>
  <c r="H127" i="4" s="1"/>
  <c r="AH126" i="4"/>
  <c r="AG126" i="4"/>
  <c r="AF126" i="4"/>
  <c r="AE126" i="4"/>
  <c r="AD126" i="4"/>
  <c r="Z126" i="4"/>
  <c r="H126" i="4" a="1"/>
  <c r="H126" i="4" s="1"/>
  <c r="AH120" i="4"/>
  <c r="AG120" i="4"/>
  <c r="AF120" i="4"/>
  <c r="AE120" i="4"/>
  <c r="AD120" i="4"/>
  <c r="Z120" i="4"/>
  <c r="H120" i="4" a="1"/>
  <c r="H120" i="4" s="1"/>
  <c r="AH114" i="4"/>
  <c r="AG114" i="4"/>
  <c r="AF114" i="4"/>
  <c r="AE114" i="4"/>
  <c r="AD114" i="4"/>
  <c r="Z114" i="4"/>
  <c r="H114" i="4" a="1"/>
  <c r="H114" i="4" s="1"/>
  <c r="AH113" i="4"/>
  <c r="AG113" i="4"/>
  <c r="AF113" i="4"/>
  <c r="AE113" i="4"/>
  <c r="AD113" i="4"/>
  <c r="Z113" i="4"/>
  <c r="H113" i="4" a="1"/>
  <c r="H113" i="4" s="1"/>
  <c r="AH112" i="4"/>
  <c r="AG112" i="4"/>
  <c r="AF112" i="4"/>
  <c r="AE112" i="4"/>
  <c r="AD112" i="4"/>
  <c r="Z112" i="4"/>
  <c r="H112" i="4" a="1"/>
  <c r="H112" i="4" s="1"/>
  <c r="AH111" i="4"/>
  <c r="AG111" i="4"/>
  <c r="AF111" i="4"/>
  <c r="AE111" i="4"/>
  <c r="AD111" i="4"/>
  <c r="Z111" i="4"/>
  <c r="H111" i="4" a="1"/>
  <c r="H111" i="4" s="1"/>
  <c r="AH106" i="4"/>
  <c r="AG106" i="4"/>
  <c r="AF106" i="4"/>
  <c r="AE106" i="4"/>
  <c r="AD106" i="4"/>
  <c r="Z106" i="4"/>
  <c r="H106" i="4" a="1"/>
  <c r="H106" i="4" s="1"/>
  <c r="AH104" i="4"/>
  <c r="AG104" i="4"/>
  <c r="AF104" i="4"/>
  <c r="AE104" i="4"/>
  <c r="AD104" i="4"/>
  <c r="Z104" i="4"/>
  <c r="H104" i="4" a="1"/>
  <c r="H104" i="4" s="1"/>
  <c r="AH102" i="4"/>
  <c r="AG102" i="4"/>
  <c r="AF102" i="4"/>
  <c r="AE102" i="4"/>
  <c r="AD102" i="4"/>
  <c r="Z102" i="4"/>
  <c r="H102" i="4" a="1"/>
  <c r="H102" i="4" s="1"/>
  <c r="AH98" i="4"/>
  <c r="AG98" i="4"/>
  <c r="AF98" i="4"/>
  <c r="AE98" i="4"/>
  <c r="AD98" i="4"/>
  <c r="Z98" i="4"/>
  <c r="H98" i="4" a="1"/>
  <c r="H98" i="4" s="1"/>
  <c r="AH96" i="4"/>
  <c r="AG96" i="4"/>
  <c r="AF96" i="4"/>
  <c r="AE96" i="4"/>
  <c r="AD96" i="4"/>
  <c r="Z96" i="4"/>
  <c r="H96" i="4" a="1"/>
  <c r="H96" i="4" s="1"/>
  <c r="AH94" i="4"/>
  <c r="AG94" i="4"/>
  <c r="AF94" i="4"/>
  <c r="AE94" i="4"/>
  <c r="AD94" i="4"/>
  <c r="Z94" i="4"/>
  <c r="H94" i="4" a="1"/>
  <c r="H94" i="4" s="1"/>
  <c r="AH91" i="4"/>
  <c r="AG91" i="4"/>
  <c r="AF91" i="4"/>
  <c r="AE91" i="4"/>
  <c r="AD91" i="4"/>
  <c r="Z91" i="4"/>
  <c r="H91" i="4" a="1"/>
  <c r="H91" i="4" s="1"/>
  <c r="AH90" i="4"/>
  <c r="AG90" i="4"/>
  <c r="AF90" i="4"/>
  <c r="AE90" i="4"/>
  <c r="AD90" i="4"/>
  <c r="Z90" i="4"/>
  <c r="H90" i="4" a="1"/>
  <c r="H90" i="4" s="1"/>
  <c r="AH88" i="4"/>
  <c r="AG88" i="4"/>
  <c r="AF88" i="4"/>
  <c r="AE88" i="4"/>
  <c r="AD88" i="4"/>
  <c r="Z88" i="4"/>
  <c r="H88" i="4" a="1"/>
  <c r="H88" i="4" s="1"/>
  <c r="AH87" i="4"/>
  <c r="AG87" i="4"/>
  <c r="AF87" i="4"/>
  <c r="AE87" i="4"/>
  <c r="AD87" i="4"/>
  <c r="Z87" i="4"/>
  <c r="H87" i="4" a="1"/>
  <c r="H87" i="4" s="1"/>
  <c r="AH86" i="4"/>
  <c r="AG86" i="4"/>
  <c r="AF86" i="4"/>
  <c r="AE86" i="4"/>
  <c r="AD86" i="4"/>
  <c r="Z86" i="4"/>
  <c r="H86" i="4" a="1"/>
  <c r="H86" i="4" s="1"/>
  <c r="AH84" i="4"/>
  <c r="AG84" i="4"/>
  <c r="AF84" i="4"/>
  <c r="AE84" i="4"/>
  <c r="AD84" i="4"/>
  <c r="Z84" i="4"/>
  <c r="H84" i="4" a="1"/>
  <c r="H84" i="4" s="1"/>
  <c r="AH83" i="4"/>
  <c r="AG83" i="4"/>
  <c r="AF83" i="4"/>
  <c r="AE83" i="4"/>
  <c r="AD83" i="4"/>
  <c r="Z83" i="4"/>
  <c r="H83" i="4" a="1"/>
  <c r="H83" i="4" s="1"/>
  <c r="AH81" i="4"/>
  <c r="AG81" i="4"/>
  <c r="AF81" i="4"/>
  <c r="AE81" i="4"/>
  <c r="AD81" i="4"/>
  <c r="Z81" i="4"/>
  <c r="H81" i="4" a="1"/>
  <c r="H81" i="4" s="1"/>
  <c r="AH79" i="4"/>
  <c r="AG79" i="4"/>
  <c r="AF79" i="4"/>
  <c r="AE79" i="4"/>
  <c r="AD79" i="4"/>
  <c r="Z79" i="4"/>
  <c r="H79" i="4" a="1"/>
  <c r="H79" i="4" s="1"/>
  <c r="AH77" i="4"/>
  <c r="AG77" i="4"/>
  <c r="AF77" i="4"/>
  <c r="AE77" i="4"/>
  <c r="AD77" i="4"/>
  <c r="Z77" i="4"/>
  <c r="H77" i="4" a="1"/>
  <c r="H77" i="4" s="1"/>
  <c r="AH76" i="4"/>
  <c r="AG76" i="4"/>
  <c r="AF76" i="4"/>
  <c r="AE76" i="4"/>
  <c r="AD76" i="4"/>
  <c r="Z76" i="4"/>
  <c r="H76" i="4" a="1"/>
  <c r="H76" i="4" s="1"/>
  <c r="AH75" i="4"/>
  <c r="AG75" i="4"/>
  <c r="AF75" i="4"/>
  <c r="AE75" i="4"/>
  <c r="AD75" i="4"/>
  <c r="Z75" i="4"/>
  <c r="H75" i="4" a="1"/>
  <c r="H75" i="4" s="1"/>
  <c r="AH72" i="4"/>
  <c r="AG72" i="4"/>
  <c r="AF72" i="4"/>
  <c r="AE72" i="4"/>
  <c r="AD72" i="4"/>
  <c r="Z72" i="4"/>
  <c r="H72" i="4" a="1"/>
  <c r="H72" i="4" s="1"/>
  <c r="AH70" i="4"/>
  <c r="AG70" i="4"/>
  <c r="AF70" i="4"/>
  <c r="AE70" i="4"/>
  <c r="AD70" i="4"/>
  <c r="Z70" i="4"/>
  <c r="H70" i="4" a="1"/>
  <c r="H70" i="4" s="1"/>
  <c r="AH69" i="4"/>
  <c r="AG69" i="4"/>
  <c r="AF69" i="4"/>
  <c r="AE69" i="4"/>
  <c r="AD69" i="4"/>
  <c r="Z69" i="4"/>
  <c r="H69" i="4" a="1"/>
  <c r="H69" i="4" s="1"/>
  <c r="AH65" i="4"/>
  <c r="AG65" i="4"/>
  <c r="AF65" i="4"/>
  <c r="AE65" i="4"/>
  <c r="AD65" i="4"/>
  <c r="Z65" i="4"/>
  <c r="H65" i="4" a="1"/>
  <c r="H65" i="4" s="1"/>
  <c r="AH64" i="4"/>
  <c r="AG64" i="4"/>
  <c r="AF64" i="4"/>
  <c r="AE64" i="4"/>
  <c r="AD64" i="4"/>
  <c r="Z64" i="4"/>
  <c r="H64" i="4" a="1"/>
  <c r="H64" i="4" s="1"/>
  <c r="AH60" i="4"/>
  <c r="AG60" i="4"/>
  <c r="AF60" i="4"/>
  <c r="AE60" i="4"/>
  <c r="AD60" i="4"/>
  <c r="Z60" i="4"/>
  <c r="H60" i="4" a="1"/>
  <c r="H60" i="4" s="1"/>
  <c r="AH59" i="4"/>
  <c r="AG59" i="4"/>
  <c r="AF59" i="4"/>
  <c r="AE59" i="4"/>
  <c r="AD59" i="4"/>
  <c r="Z59" i="4"/>
  <c r="H59" i="4" a="1"/>
  <c r="H59" i="4" s="1"/>
  <c r="AH56" i="4"/>
  <c r="AG56" i="4"/>
  <c r="AF56" i="4"/>
  <c r="AE56" i="4"/>
  <c r="AD56" i="4"/>
  <c r="Z56" i="4"/>
  <c r="H56" i="4" a="1"/>
  <c r="H56" i="4" s="1"/>
  <c r="AH54" i="4"/>
  <c r="AG54" i="4"/>
  <c r="AF54" i="4"/>
  <c r="AE54" i="4"/>
  <c r="AD54" i="4"/>
  <c r="Z54" i="4"/>
  <c r="H54" i="4" a="1"/>
  <c r="H54" i="4" s="1"/>
  <c r="AH50" i="4"/>
  <c r="AG50" i="4"/>
  <c r="AF50" i="4"/>
  <c r="AE50" i="4"/>
  <c r="AD50" i="4"/>
  <c r="Z50" i="4"/>
  <c r="H50" i="4" a="1"/>
  <c r="H50" i="4" s="1"/>
  <c r="AH45" i="4"/>
  <c r="AG45" i="4"/>
  <c r="AF45" i="4"/>
  <c r="AE45" i="4"/>
  <c r="AD45" i="4"/>
  <c r="Z45" i="4"/>
  <c r="H45" i="4" a="1"/>
  <c r="H45" i="4" s="1"/>
  <c r="AH40" i="4"/>
  <c r="AG40" i="4"/>
  <c r="AF40" i="4"/>
  <c r="AE40" i="4"/>
  <c r="AD40" i="4"/>
  <c r="Z40" i="4"/>
  <c r="H40" i="4" a="1"/>
  <c r="H40" i="4" s="1"/>
  <c r="AH38" i="4"/>
  <c r="AG38" i="4"/>
  <c r="AF38" i="4"/>
  <c r="AE38" i="4"/>
  <c r="AD38" i="4"/>
  <c r="Z38" i="4"/>
  <c r="H38" i="4" a="1"/>
  <c r="H38" i="4" s="1"/>
  <c r="AH37" i="4"/>
  <c r="AG37" i="4"/>
  <c r="AF37" i="4"/>
  <c r="AE37" i="4"/>
  <c r="AD37" i="4"/>
  <c r="Z37" i="4"/>
  <c r="H37" i="4" a="1"/>
  <c r="H37" i="4" s="1"/>
  <c r="AH33" i="4"/>
  <c r="AG33" i="4"/>
  <c r="AF33" i="4"/>
  <c r="AE33" i="4"/>
  <c r="AD33" i="4"/>
  <c r="Z33" i="4"/>
  <c r="H33" i="4" a="1"/>
  <c r="H33" i="4" s="1"/>
  <c r="AH30" i="4"/>
  <c r="AG30" i="4"/>
  <c r="AF30" i="4"/>
  <c r="AE30" i="4"/>
  <c r="AD30" i="4"/>
  <c r="Z30" i="4"/>
  <c r="H30" i="4" a="1"/>
  <c r="H30" i="4" s="1"/>
  <c r="AH27" i="4"/>
  <c r="AG27" i="4"/>
  <c r="AF27" i="4"/>
  <c r="AE27" i="4"/>
  <c r="AD27" i="4"/>
  <c r="Z27" i="4"/>
  <c r="H27" i="4" a="1"/>
  <c r="H27" i="4" s="1"/>
  <c r="AH19" i="4"/>
  <c r="AG19" i="4"/>
  <c r="AF19" i="4"/>
  <c r="AE19" i="4"/>
  <c r="AD19" i="4"/>
  <c r="Z19" i="4"/>
  <c r="H19" i="4" a="1"/>
  <c r="H19" i="4" s="1"/>
  <c r="AH17" i="4"/>
  <c r="AG17" i="4"/>
  <c r="AF17" i="4"/>
  <c r="AE17" i="4"/>
  <c r="AD17" i="4"/>
  <c r="Z17" i="4"/>
  <c r="H17" i="4" a="1"/>
  <c r="H17" i="4" s="1"/>
  <c r="AH15" i="4"/>
  <c r="AG15" i="4"/>
  <c r="AF15" i="4"/>
  <c r="AE15" i="4"/>
  <c r="AD15" i="4"/>
  <c r="Z15" i="4"/>
  <c r="H15" i="4" a="1"/>
  <c r="H15" i="4" s="1"/>
  <c r="AH14" i="4"/>
  <c r="AG14" i="4"/>
  <c r="AF14" i="4"/>
  <c r="AE14" i="4"/>
  <c r="AD14" i="4"/>
  <c r="Z14" i="4"/>
  <c r="H14" i="4" a="1"/>
  <c r="H14" i="4" s="1"/>
  <c r="AH198" i="4" l="1"/>
  <c r="AG198" i="4"/>
  <c r="AF198" i="4"/>
  <c r="AE198" i="4"/>
  <c r="AD198" i="4"/>
  <c r="Z198" i="4"/>
  <c r="H198" i="4" a="1"/>
  <c r="H198" i="4" s="1"/>
  <c r="AH197" i="4"/>
  <c r="AG197" i="4"/>
  <c r="AF197" i="4"/>
  <c r="AE197" i="4"/>
  <c r="AD197" i="4"/>
  <c r="Z197" i="4"/>
  <c r="H197" i="4" a="1"/>
  <c r="H197" i="4" s="1"/>
  <c r="AH196" i="4"/>
  <c r="AG196" i="4"/>
  <c r="AF196" i="4"/>
  <c r="AE196" i="4"/>
  <c r="AD196" i="4"/>
  <c r="Z196" i="4"/>
  <c r="H196" i="4" a="1"/>
  <c r="H196" i="4" s="1"/>
  <c r="AH194" i="4"/>
  <c r="AG194" i="4"/>
  <c r="AF194" i="4"/>
  <c r="AE194" i="4"/>
  <c r="AD194" i="4"/>
  <c r="Z194" i="4"/>
  <c r="H194" i="4" a="1"/>
  <c r="H194" i="4" s="1"/>
  <c r="AH191" i="4"/>
  <c r="AG191" i="4"/>
  <c r="AF191" i="4"/>
  <c r="AE191" i="4"/>
  <c r="AD191" i="4"/>
  <c r="Z191" i="4"/>
  <c r="H191" i="4" a="1"/>
  <c r="H191" i="4" s="1"/>
  <c r="AH189" i="4"/>
  <c r="AG189" i="4"/>
  <c r="AF189" i="4"/>
  <c r="AE189" i="4"/>
  <c r="AD189" i="4"/>
  <c r="Z189" i="4"/>
  <c r="H189" i="4" a="1"/>
  <c r="H189" i="4" s="1"/>
  <c r="AH184" i="4"/>
  <c r="AG184" i="4"/>
  <c r="AF184" i="4"/>
  <c r="AE184" i="4"/>
  <c r="AD184" i="4"/>
  <c r="Z184" i="4"/>
  <c r="H184" i="4" a="1"/>
  <c r="H184" i="4" s="1"/>
  <c r="AH179" i="4"/>
  <c r="AG179" i="4"/>
  <c r="AF179" i="4"/>
  <c r="AE179" i="4"/>
  <c r="AD179" i="4"/>
  <c r="H179" i="4" a="1"/>
  <c r="H179" i="4" s="1"/>
  <c r="AH173" i="4"/>
  <c r="AG173" i="4"/>
  <c r="AF173" i="4"/>
  <c r="AE173" i="4"/>
  <c r="AD173" i="4"/>
  <c r="Z173" i="4"/>
  <c r="H173" i="4" a="1"/>
  <c r="H173" i="4" s="1"/>
  <c r="AH172" i="4"/>
  <c r="AG172" i="4"/>
  <c r="AF172" i="4"/>
  <c r="AE172" i="4"/>
  <c r="AD172" i="4"/>
  <c r="Z172" i="4"/>
  <c r="H172" i="4" a="1"/>
  <c r="H172" i="4" s="1"/>
  <c r="AH167" i="4"/>
  <c r="AG167" i="4"/>
  <c r="AF167" i="4"/>
  <c r="AE167" i="4"/>
  <c r="AD167" i="4"/>
  <c r="Z167" i="4"/>
  <c r="H167" i="4" a="1"/>
  <c r="H167" i="4" s="1"/>
  <c r="AH166" i="4"/>
  <c r="AG166" i="4"/>
  <c r="AF166" i="4"/>
  <c r="AE166" i="4"/>
  <c r="AD166" i="4"/>
  <c r="H166" i="4" a="1"/>
  <c r="H166" i="4" s="1"/>
  <c r="AH163" i="4"/>
  <c r="AG163" i="4"/>
  <c r="AF163" i="4"/>
  <c r="AE163" i="4"/>
  <c r="AD163" i="4"/>
  <c r="Z163" i="4"/>
  <c r="H163" i="4" a="1"/>
  <c r="H163" i="4" s="1"/>
  <c r="AH161" i="4"/>
  <c r="AG161" i="4"/>
  <c r="AF161" i="4"/>
  <c r="AE161" i="4"/>
  <c r="AD161" i="4"/>
  <c r="Z161" i="4"/>
  <c r="H161" i="4" a="1"/>
  <c r="H161" i="4" s="1"/>
  <c r="AH159" i="4"/>
  <c r="AG159" i="4"/>
  <c r="AF159" i="4"/>
  <c r="AE159" i="4"/>
  <c r="AD159" i="4"/>
  <c r="Z159" i="4"/>
  <c r="H159" i="4" a="1"/>
  <c r="H159" i="4" s="1"/>
  <c r="AH157" i="4"/>
  <c r="AG157" i="4"/>
  <c r="AF157" i="4"/>
  <c r="AE157" i="4"/>
  <c r="AD157" i="4"/>
  <c r="Z157" i="4"/>
  <c r="H157" i="4" a="1"/>
  <c r="H157" i="4" s="1"/>
  <c r="AH155" i="4"/>
  <c r="AG155" i="4"/>
  <c r="AF155" i="4"/>
  <c r="AE155" i="4"/>
  <c r="AD155" i="4"/>
  <c r="Z155" i="4"/>
  <c r="H155" i="4" a="1"/>
  <c r="H155" i="4" s="1"/>
  <c r="AH151" i="4"/>
  <c r="AG151" i="4"/>
  <c r="AF151" i="4"/>
  <c r="AE151" i="4"/>
  <c r="AD151" i="4"/>
  <c r="Z151" i="4"/>
  <c r="H151" i="4" a="1"/>
  <c r="H151" i="4" s="1"/>
  <c r="AH148" i="4"/>
  <c r="AG148" i="4"/>
  <c r="AF148" i="4"/>
  <c r="AE148" i="4"/>
  <c r="AD148" i="4"/>
  <c r="Z148" i="4"/>
  <c r="H148" i="4" a="1"/>
  <c r="H148" i="4" s="1"/>
  <c r="AH144" i="4"/>
  <c r="AG144" i="4"/>
  <c r="AF144" i="4"/>
  <c r="AE144" i="4"/>
  <c r="AD144" i="4"/>
  <c r="Z144" i="4"/>
  <c r="H144" i="4" a="1"/>
  <c r="H144" i="4" s="1"/>
  <c r="AH143" i="4"/>
  <c r="AG143" i="4"/>
  <c r="AF143" i="4"/>
  <c r="AE143" i="4"/>
  <c r="AD143" i="4"/>
  <c r="Z143" i="4"/>
  <c r="H143" i="4" a="1"/>
  <c r="H143" i="4" s="1"/>
  <c r="AH142" i="4"/>
  <c r="AG142" i="4"/>
  <c r="AF142" i="4"/>
  <c r="AE142" i="4"/>
  <c r="AD142" i="4"/>
  <c r="Z142" i="4"/>
  <c r="H142" i="4" a="1"/>
  <c r="H142" i="4" s="1"/>
  <c r="AH138" i="4"/>
  <c r="AG138" i="4"/>
  <c r="AF138" i="4"/>
  <c r="AE138" i="4"/>
  <c r="AD138" i="4"/>
  <c r="Z138" i="4"/>
  <c r="H138" i="4" a="1"/>
  <c r="H138" i="4" s="1"/>
  <c r="AH136" i="4"/>
  <c r="AG136" i="4"/>
  <c r="AF136" i="4"/>
  <c r="AE136" i="4"/>
  <c r="AD136" i="4"/>
  <c r="Z136" i="4"/>
  <c r="H136" i="4" a="1"/>
  <c r="H136" i="4" s="1"/>
  <c r="AH128" i="4"/>
  <c r="AG128" i="4"/>
  <c r="AF128" i="4"/>
  <c r="AE128" i="4"/>
  <c r="AD128" i="4"/>
  <c r="Z128" i="4"/>
  <c r="H128" i="4" a="1"/>
  <c r="H128" i="4" s="1"/>
  <c r="AH125" i="4"/>
  <c r="AG125" i="4"/>
  <c r="AF125" i="4"/>
  <c r="AE125" i="4"/>
  <c r="AD125" i="4"/>
  <c r="Z125" i="4"/>
  <c r="H125" i="4" a="1"/>
  <c r="H125" i="4" s="1"/>
  <c r="AH123" i="4"/>
  <c r="AG123" i="4"/>
  <c r="AF123" i="4"/>
  <c r="AE123" i="4"/>
  <c r="AD123" i="4"/>
  <c r="Z123" i="4"/>
  <c r="H123" i="4" a="1"/>
  <c r="H123" i="4" s="1"/>
  <c r="AH119" i="4"/>
  <c r="AG119" i="4"/>
  <c r="AF119" i="4"/>
  <c r="AE119" i="4"/>
  <c r="AD119" i="4"/>
  <c r="Z119" i="4"/>
  <c r="H119" i="4" a="1"/>
  <c r="H119" i="4" s="1"/>
  <c r="AH117" i="4"/>
  <c r="AG117" i="4"/>
  <c r="AF117" i="4"/>
  <c r="AE117" i="4"/>
  <c r="AD117" i="4"/>
  <c r="Z117" i="4"/>
  <c r="H117" i="4" a="1"/>
  <c r="H117" i="4" s="1"/>
  <c r="AH116" i="4"/>
  <c r="AG116" i="4"/>
  <c r="AF116" i="4"/>
  <c r="AE116" i="4"/>
  <c r="AD116" i="4"/>
  <c r="Z116" i="4"/>
  <c r="H116" i="4" a="1"/>
  <c r="H116" i="4" s="1"/>
  <c r="AH115" i="4"/>
  <c r="AG115" i="4"/>
  <c r="AF115" i="4"/>
  <c r="AE115" i="4"/>
  <c r="AD115" i="4"/>
  <c r="Z115" i="4"/>
  <c r="H115" i="4" a="1"/>
  <c r="H115" i="4" s="1"/>
  <c r="AH108" i="4"/>
  <c r="AG108" i="4"/>
  <c r="AF108" i="4"/>
  <c r="AE108" i="4"/>
  <c r="AD108" i="4"/>
  <c r="Z108" i="4"/>
  <c r="H108" i="4" a="1"/>
  <c r="H108" i="4" s="1"/>
  <c r="AH105" i="4"/>
  <c r="AG105" i="4"/>
  <c r="AF105" i="4"/>
  <c r="AE105" i="4"/>
  <c r="AD105" i="4"/>
  <c r="Z105" i="4"/>
  <c r="H105" i="4" a="1"/>
  <c r="H105" i="4" s="1"/>
  <c r="AH101" i="4"/>
  <c r="AG101" i="4"/>
  <c r="AF101" i="4"/>
  <c r="AE101" i="4"/>
  <c r="AD101" i="4"/>
  <c r="Z101" i="4"/>
  <c r="H101" i="4" a="1"/>
  <c r="H101" i="4" s="1"/>
  <c r="AH99" i="4"/>
  <c r="AG99" i="4"/>
  <c r="AF99" i="4"/>
  <c r="AE99" i="4"/>
  <c r="AD99" i="4"/>
  <c r="Z99" i="4"/>
  <c r="H99" i="4" a="1"/>
  <c r="H99" i="4" s="1"/>
  <c r="AH97" i="4"/>
  <c r="AG97" i="4"/>
  <c r="AF97" i="4"/>
  <c r="AE97" i="4"/>
  <c r="AD97" i="4"/>
  <c r="Z97" i="4"/>
  <c r="H97" i="4" a="1"/>
  <c r="H97" i="4" s="1"/>
  <c r="AH95" i="4"/>
  <c r="AG95" i="4"/>
  <c r="AF95" i="4"/>
  <c r="AE95" i="4"/>
  <c r="AD95" i="4"/>
  <c r="Z95" i="4"/>
  <c r="H95" i="4" a="1"/>
  <c r="H95" i="4" s="1"/>
  <c r="AH93" i="4"/>
  <c r="AG93" i="4"/>
  <c r="AF93" i="4"/>
  <c r="AE93" i="4"/>
  <c r="AD93" i="4"/>
  <c r="Z93" i="4"/>
  <c r="H93" i="4" a="1"/>
  <c r="H93" i="4" s="1"/>
  <c r="AH92" i="4"/>
  <c r="AG92" i="4"/>
  <c r="AF92" i="4"/>
  <c r="AE92" i="4"/>
  <c r="AD92" i="4"/>
  <c r="Z92" i="4"/>
  <c r="H92" i="4" a="1"/>
  <c r="H92" i="4" s="1"/>
  <c r="AH89" i="4"/>
  <c r="AG89" i="4"/>
  <c r="AF89" i="4"/>
  <c r="AE89" i="4"/>
  <c r="AD89" i="4"/>
  <c r="Z89" i="4"/>
  <c r="H89" i="4" a="1"/>
  <c r="H89" i="4" s="1"/>
  <c r="AH85" i="4"/>
  <c r="AG85" i="4"/>
  <c r="AF85" i="4"/>
  <c r="AE85" i="4"/>
  <c r="AD85" i="4"/>
  <c r="Z85" i="4"/>
  <c r="H85" i="4" a="1"/>
  <c r="H85" i="4" s="1"/>
  <c r="AH82" i="4"/>
  <c r="AG82" i="4"/>
  <c r="AF82" i="4"/>
  <c r="AE82" i="4"/>
  <c r="AD82" i="4"/>
  <c r="Z82" i="4"/>
  <c r="H82" i="4" a="1"/>
  <c r="H82" i="4" s="1"/>
  <c r="AH80" i="4"/>
  <c r="AG80" i="4"/>
  <c r="AF80" i="4"/>
  <c r="AE80" i="4"/>
  <c r="AD80" i="4"/>
  <c r="Z80" i="4"/>
  <c r="H80" i="4" a="1"/>
  <c r="H80" i="4" s="1"/>
  <c r="AH74" i="4"/>
  <c r="AG74" i="4"/>
  <c r="AF74" i="4"/>
  <c r="AE74" i="4"/>
  <c r="AD74" i="4"/>
  <c r="Z74" i="4"/>
  <c r="H74" i="4" a="1"/>
  <c r="H74" i="4" s="1"/>
  <c r="AH73" i="4"/>
  <c r="AG73" i="4"/>
  <c r="AF73" i="4"/>
  <c r="AE73" i="4"/>
  <c r="AD73" i="4"/>
  <c r="Z73" i="4"/>
  <c r="H73" i="4" a="1"/>
  <c r="H73" i="4" s="1"/>
  <c r="AH71" i="4"/>
  <c r="AG71" i="4"/>
  <c r="AF71" i="4"/>
  <c r="AE71" i="4"/>
  <c r="AD71" i="4"/>
  <c r="Z71" i="4"/>
  <c r="H71" i="4" a="1"/>
  <c r="H71" i="4" s="1"/>
  <c r="AH63" i="4"/>
  <c r="AG63" i="4"/>
  <c r="AF63" i="4"/>
  <c r="AE63" i="4"/>
  <c r="AD63" i="4"/>
  <c r="Z63" i="4"/>
  <c r="H63" i="4" a="1"/>
  <c r="H63" i="4" s="1"/>
  <c r="AH62" i="4"/>
  <c r="AG62" i="4"/>
  <c r="AF62" i="4"/>
  <c r="AE62" i="4"/>
  <c r="AD62" i="4"/>
  <c r="Z62" i="4"/>
  <c r="H62" i="4" a="1"/>
  <c r="H62" i="4" s="1"/>
  <c r="AH61" i="4"/>
  <c r="AG61" i="4"/>
  <c r="AF61" i="4"/>
  <c r="AE61" i="4"/>
  <c r="AD61" i="4"/>
  <c r="Z61" i="4"/>
  <c r="H61" i="4" a="1"/>
  <c r="H61" i="4" s="1"/>
  <c r="AH57" i="4"/>
  <c r="AG57" i="4"/>
  <c r="AF57" i="4"/>
  <c r="AE57" i="4"/>
  <c r="AD57" i="4"/>
  <c r="Z57" i="4"/>
  <c r="H57" i="4" a="1"/>
  <c r="H57" i="4" s="1"/>
  <c r="AH55" i="4"/>
  <c r="AG55" i="4"/>
  <c r="AF55" i="4"/>
  <c r="AE55" i="4"/>
  <c r="AD55" i="4"/>
  <c r="Z55" i="4"/>
  <c r="H55" i="4" a="1"/>
  <c r="H55" i="4" s="1"/>
  <c r="AH52" i="4"/>
  <c r="AG52" i="4"/>
  <c r="AF52" i="4"/>
  <c r="AE52" i="4"/>
  <c r="AD52" i="4"/>
  <c r="Z52" i="4"/>
  <c r="H52" i="4" a="1"/>
  <c r="H52" i="4" s="1"/>
  <c r="AH51" i="4"/>
  <c r="AG51" i="4"/>
  <c r="AF51" i="4"/>
  <c r="AE51" i="4"/>
  <c r="AD51" i="4"/>
  <c r="Z51" i="4"/>
  <c r="H51" i="4" a="1"/>
  <c r="H51" i="4" s="1"/>
  <c r="AH49" i="4"/>
  <c r="AG49" i="4"/>
  <c r="AF49" i="4"/>
  <c r="AE49" i="4"/>
  <c r="AD49" i="4"/>
  <c r="Z49" i="4"/>
  <c r="H49" i="4" a="1"/>
  <c r="H49" i="4" s="1"/>
  <c r="AH48" i="4"/>
  <c r="AG48" i="4"/>
  <c r="AF48" i="4"/>
  <c r="AE48" i="4"/>
  <c r="AD48" i="4"/>
  <c r="Z48" i="4"/>
  <c r="H48" i="4" a="1"/>
  <c r="H48" i="4" s="1"/>
  <c r="AH47" i="4"/>
  <c r="AG47" i="4"/>
  <c r="AF47" i="4"/>
  <c r="AE47" i="4"/>
  <c r="AD47" i="4"/>
  <c r="Z47" i="4"/>
  <c r="H47" i="4" a="1"/>
  <c r="H47" i="4" s="1"/>
  <c r="AH44" i="4"/>
  <c r="AG44" i="4"/>
  <c r="AF44" i="4"/>
  <c r="AE44" i="4"/>
  <c r="AD44" i="4"/>
  <c r="H44" i="4" a="1"/>
  <c r="H44" i="4" s="1"/>
  <c r="AH43" i="4"/>
  <c r="AG43" i="4"/>
  <c r="AF43" i="4"/>
  <c r="AE43" i="4"/>
  <c r="AD43" i="4"/>
  <c r="Z43" i="4"/>
  <c r="H43" i="4" a="1"/>
  <c r="H43" i="4" s="1"/>
  <c r="AH42" i="4"/>
  <c r="AG42" i="4"/>
  <c r="AF42" i="4"/>
  <c r="AE42" i="4"/>
  <c r="AD42" i="4"/>
  <c r="Z42" i="4"/>
  <c r="H42" i="4" a="1"/>
  <c r="H42" i="4" s="1"/>
  <c r="AH41" i="4"/>
  <c r="AG41" i="4"/>
  <c r="AF41" i="4"/>
  <c r="AE41" i="4"/>
  <c r="AD41" i="4"/>
  <c r="Z41" i="4"/>
  <c r="H41" i="4" a="1"/>
  <c r="H41" i="4" s="1"/>
  <c r="AH39" i="4"/>
  <c r="AG39" i="4"/>
  <c r="AF39" i="4"/>
  <c r="AE39" i="4"/>
  <c r="AD39" i="4"/>
  <c r="Z39" i="4"/>
  <c r="H39" i="4" a="1"/>
  <c r="H39" i="4" s="1"/>
  <c r="AH36" i="4"/>
  <c r="AG36" i="4"/>
  <c r="AF36" i="4"/>
  <c r="AE36" i="4"/>
  <c r="AD36" i="4"/>
  <c r="Z36" i="4"/>
  <c r="H36" i="4" a="1"/>
  <c r="H36" i="4" s="1"/>
  <c r="AH34" i="4"/>
  <c r="AG34" i="4"/>
  <c r="AF34" i="4"/>
  <c r="AE34" i="4"/>
  <c r="AD34" i="4"/>
  <c r="Z34" i="4"/>
  <c r="H34" i="4" a="1"/>
  <c r="H34" i="4" s="1"/>
  <c r="AH32" i="4"/>
  <c r="AG32" i="4"/>
  <c r="AF32" i="4"/>
  <c r="AE32" i="4"/>
  <c r="AD32" i="4"/>
  <c r="Z32" i="4"/>
  <c r="H32" i="4" a="1"/>
  <c r="H32" i="4" s="1"/>
  <c r="AH31" i="4"/>
  <c r="AG31" i="4"/>
  <c r="AF31" i="4"/>
  <c r="AE31" i="4"/>
  <c r="AD31" i="4"/>
  <c r="Z31" i="4"/>
  <c r="H31" i="4" a="1"/>
  <c r="H31" i="4" s="1"/>
  <c r="AH29" i="4"/>
  <c r="AG29" i="4"/>
  <c r="AF29" i="4"/>
  <c r="AE29" i="4"/>
  <c r="AD29" i="4"/>
  <c r="Z29" i="4"/>
  <c r="H29" i="4" a="1"/>
  <c r="H29" i="4" s="1"/>
  <c r="AH28" i="4"/>
  <c r="AG28" i="4"/>
  <c r="AF28" i="4"/>
  <c r="AE28" i="4"/>
  <c r="AD28" i="4"/>
  <c r="Z28" i="4"/>
  <c r="H28" i="4" a="1"/>
  <c r="H28" i="4" s="1"/>
  <c r="AH26" i="4"/>
  <c r="AG26" i="4"/>
  <c r="AF26" i="4"/>
  <c r="AE26" i="4"/>
  <c r="AD26" i="4"/>
  <c r="Z26" i="4"/>
  <c r="H26" i="4" a="1"/>
  <c r="H26" i="4" s="1"/>
  <c r="AH25" i="4"/>
  <c r="AG25" i="4"/>
  <c r="AF25" i="4"/>
  <c r="AE25" i="4"/>
  <c r="AD25" i="4"/>
  <c r="Z25" i="4"/>
  <c r="H25" i="4" a="1"/>
  <c r="H25" i="4" s="1"/>
  <c r="AH24" i="4"/>
  <c r="AG24" i="4"/>
  <c r="AF24" i="4"/>
  <c r="AE24" i="4"/>
  <c r="AD24" i="4"/>
  <c r="Z24" i="4"/>
  <c r="H24" i="4" a="1"/>
  <c r="H24" i="4" s="1"/>
  <c r="AH23" i="4"/>
  <c r="AG23" i="4"/>
  <c r="AF23" i="4"/>
  <c r="AE23" i="4"/>
  <c r="AD23" i="4"/>
  <c r="Z23" i="4"/>
  <c r="H23" i="4" a="1"/>
  <c r="H23" i="4" s="1"/>
  <c r="AH22" i="4"/>
  <c r="AG22" i="4"/>
  <c r="AF22" i="4"/>
  <c r="AE22" i="4"/>
  <c r="AD22" i="4"/>
  <c r="Z22" i="4"/>
  <c r="H22" i="4" a="1"/>
  <c r="H22" i="4" s="1"/>
  <c r="AH20" i="4"/>
  <c r="AG20" i="4"/>
  <c r="AF20" i="4"/>
  <c r="AE20" i="4"/>
  <c r="AD20" i="4"/>
  <c r="Z20" i="4"/>
  <c r="H20" i="4" a="1"/>
  <c r="H20" i="4" s="1"/>
  <c r="AH18" i="4"/>
  <c r="AG18" i="4"/>
  <c r="AF18" i="4"/>
  <c r="AE18" i="4"/>
  <c r="AD18" i="4"/>
  <c r="Z18" i="4"/>
  <c r="H18" i="4" a="1"/>
  <c r="H18" i="4" s="1"/>
  <c r="AH16" i="4"/>
  <c r="AG16" i="4"/>
  <c r="AF16" i="4"/>
  <c r="AE16" i="4"/>
  <c r="AD16" i="4"/>
  <c r="Z16" i="4"/>
  <c r="H16" i="4" a="1"/>
  <c r="H16" i="4" s="1"/>
  <c r="AH12" i="4"/>
  <c r="AG12" i="4"/>
  <c r="AF12" i="4"/>
  <c r="AE12" i="4"/>
  <c r="AD12" i="4"/>
  <c r="Z12" i="4"/>
  <c r="H12" i="4" a="1"/>
  <c r="H12" i="4" s="1"/>
  <c r="Z118" i="4" l="1"/>
  <c r="Z137" i="4"/>
  <c r="Z66" i="4"/>
  <c r="Z171" i="4"/>
  <c r="Z158" i="4"/>
  <c r="Z58" i="4"/>
  <c r="Z68" i="4"/>
  <c r="C3" i="12" l="1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Z174" i="4" l="1"/>
  <c r="Z78" i="4"/>
  <c r="Z21" i="4"/>
  <c r="Z109" i="4"/>
  <c r="Z46" i="4"/>
  <c r="Z35" i="4"/>
  <c r="Z162" i="4"/>
  <c r="Z140" i="4"/>
  <c r="AH68" i="4"/>
  <c r="AH140" i="4"/>
  <c r="AH162" i="4"/>
  <c r="AH58" i="4"/>
  <c r="AH35" i="4"/>
  <c r="AH46" i="4"/>
  <c r="AH66" i="4"/>
  <c r="AH137" i="4"/>
  <c r="AH158" i="4"/>
  <c r="AH109" i="4"/>
  <c r="AH21" i="4"/>
  <c r="AH171" i="4"/>
  <c r="AH118" i="4"/>
  <c r="AH78" i="4"/>
  <c r="AH174" i="4"/>
  <c r="AH199" i="4"/>
  <c r="AH200" i="4"/>
  <c r="AH201" i="4"/>
  <c r="AH202" i="4"/>
  <c r="AH203" i="4"/>
  <c r="AH204" i="4"/>
  <c r="AH205" i="4"/>
  <c r="AH206" i="4"/>
  <c r="AH207" i="4"/>
  <c r="AH208" i="4"/>
  <c r="AH209" i="4"/>
  <c r="AH210" i="4"/>
  <c r="AH211" i="4"/>
  <c r="AH212" i="4"/>
  <c r="AH213" i="4"/>
  <c r="AH214" i="4"/>
  <c r="AH215" i="4"/>
  <c r="AH216" i="4"/>
  <c r="AH217" i="4"/>
  <c r="AH218" i="4"/>
  <c r="AH219" i="4"/>
  <c r="AH220" i="4"/>
  <c r="AH221" i="4"/>
  <c r="AH222" i="4"/>
  <c r="AH223" i="4"/>
  <c r="AH224" i="4"/>
  <c r="AH225" i="4"/>
  <c r="AH226" i="4"/>
  <c r="AH227" i="4"/>
  <c r="AH228" i="4"/>
  <c r="AH229" i="4"/>
  <c r="AH230" i="4"/>
  <c r="AH231" i="4"/>
  <c r="AH232" i="4"/>
  <c r="AH233" i="4"/>
  <c r="AH234" i="4"/>
  <c r="AH235" i="4"/>
  <c r="AH236" i="4"/>
  <c r="AH237" i="4"/>
  <c r="AH238" i="4"/>
  <c r="AH239" i="4"/>
  <c r="AH240" i="4"/>
  <c r="AH241" i="4"/>
  <c r="AH242" i="4"/>
  <c r="AH243" i="4"/>
  <c r="AH244" i="4"/>
  <c r="AH245" i="4"/>
  <c r="AH246" i="4"/>
  <c r="AH247" i="4"/>
  <c r="AH248" i="4"/>
  <c r="AH249" i="4"/>
  <c r="AH250" i="4"/>
  <c r="AH251" i="4"/>
  <c r="AH252" i="4"/>
  <c r="AH253" i="4"/>
  <c r="AH254" i="4"/>
  <c r="AH255" i="4"/>
  <c r="AH256" i="4"/>
  <c r="AH257" i="4"/>
  <c r="AH258" i="4"/>
  <c r="AH259" i="4"/>
  <c r="AH260" i="4"/>
  <c r="AH261" i="4"/>
  <c r="AH262" i="4"/>
  <c r="AH263" i="4"/>
  <c r="AH264" i="4"/>
  <c r="AH265" i="4"/>
  <c r="AH266" i="4"/>
  <c r="AH267" i="4"/>
  <c r="AH268" i="4"/>
  <c r="AH269" i="4"/>
  <c r="AH270" i="4"/>
  <c r="AH271" i="4"/>
  <c r="AH272" i="4"/>
  <c r="AH273" i="4"/>
  <c r="AH274" i="4"/>
  <c r="AH275" i="4"/>
  <c r="AH276" i="4"/>
  <c r="AH277" i="4"/>
  <c r="AH278" i="4"/>
  <c r="AH279" i="4"/>
  <c r="AH280" i="4"/>
  <c r="AH281" i="4"/>
  <c r="AH282" i="4"/>
  <c r="AH283" i="4"/>
  <c r="AH284" i="4"/>
  <c r="AH285" i="4"/>
  <c r="AH286" i="4"/>
  <c r="AH287" i="4"/>
  <c r="AH288" i="4"/>
  <c r="AH289" i="4"/>
  <c r="AH290" i="4"/>
  <c r="AH291" i="4"/>
  <c r="AH292" i="4"/>
  <c r="AH293" i="4"/>
  <c r="AH294" i="4"/>
  <c r="AH295" i="4"/>
  <c r="AH296" i="4"/>
  <c r="AH297" i="4"/>
  <c r="AH298" i="4"/>
  <c r="AH299" i="4"/>
  <c r="AH300" i="4"/>
  <c r="AH301" i="4"/>
  <c r="AH302" i="4"/>
  <c r="AH303" i="4"/>
  <c r="AH304" i="4"/>
  <c r="AH305" i="4"/>
  <c r="AH306" i="4"/>
  <c r="AH307" i="4"/>
  <c r="AH308" i="4"/>
  <c r="AH309" i="4"/>
  <c r="AH310" i="4"/>
  <c r="AH311" i="4"/>
  <c r="AH312" i="4"/>
  <c r="AH313" i="4"/>
  <c r="AH314" i="4"/>
  <c r="AH315" i="4"/>
  <c r="AH316" i="4"/>
  <c r="AH317" i="4"/>
  <c r="AH318" i="4"/>
  <c r="AH319" i="4"/>
  <c r="AH320" i="4"/>
  <c r="AH321" i="4"/>
  <c r="AH322" i="4"/>
  <c r="AH323" i="4"/>
  <c r="AH324" i="4"/>
  <c r="AH325" i="4"/>
  <c r="AH326" i="4"/>
  <c r="AH327" i="4"/>
  <c r="AH328" i="4"/>
  <c r="AH329" i="4"/>
  <c r="AH330" i="4"/>
  <c r="AH331" i="4"/>
  <c r="AH332" i="4"/>
  <c r="AH333" i="4"/>
  <c r="AH334" i="4"/>
  <c r="AH335" i="4"/>
  <c r="AH336" i="4"/>
  <c r="AH337" i="4"/>
  <c r="AH338" i="4"/>
  <c r="AH339" i="4"/>
  <c r="AH340" i="4"/>
  <c r="AH341" i="4"/>
  <c r="AH342" i="4"/>
  <c r="AH343" i="4"/>
  <c r="AH344" i="4"/>
  <c r="AH345" i="4"/>
  <c r="AH346" i="4"/>
  <c r="AH347" i="4"/>
  <c r="AH348" i="4"/>
  <c r="AH349" i="4"/>
  <c r="AH350" i="4"/>
  <c r="AH351" i="4"/>
  <c r="AH352" i="4"/>
  <c r="AH353" i="4"/>
  <c r="AH354" i="4"/>
  <c r="AH355" i="4"/>
  <c r="AH356" i="4"/>
  <c r="AH357" i="4"/>
  <c r="AH358" i="4"/>
  <c r="AH359" i="4"/>
  <c r="AH360" i="4"/>
  <c r="AH361" i="4"/>
  <c r="AH362" i="4"/>
  <c r="AH363" i="4"/>
  <c r="AH364" i="4"/>
  <c r="AH365" i="4"/>
  <c r="AH366" i="4"/>
  <c r="AH367" i="4"/>
  <c r="AH368" i="4"/>
  <c r="AH369" i="4"/>
  <c r="AH370" i="4"/>
  <c r="AH371" i="4"/>
  <c r="AH372" i="4"/>
  <c r="AH373" i="4"/>
  <c r="AH374" i="4"/>
  <c r="AH375" i="4"/>
  <c r="AH376" i="4"/>
  <c r="AH377" i="4"/>
  <c r="AH378" i="4"/>
  <c r="AH379" i="4"/>
  <c r="AH380" i="4"/>
  <c r="AH381" i="4"/>
  <c r="AH382" i="4"/>
  <c r="AH383" i="4"/>
  <c r="AH384" i="4"/>
  <c r="AH385" i="4"/>
  <c r="AH386" i="4"/>
  <c r="AH387" i="4"/>
  <c r="AH388" i="4"/>
  <c r="AH389" i="4"/>
  <c r="AH390" i="4"/>
  <c r="AH391" i="4"/>
  <c r="AH392" i="4"/>
  <c r="AH393" i="4"/>
  <c r="AH394" i="4"/>
  <c r="AH395" i="4"/>
  <c r="AH396" i="4"/>
  <c r="AH397" i="4"/>
  <c r="AH398" i="4"/>
  <c r="AH399" i="4"/>
  <c r="AH400" i="4"/>
  <c r="AH401" i="4"/>
  <c r="AH402" i="4"/>
  <c r="AH403" i="4"/>
  <c r="AH404" i="4"/>
  <c r="AH405" i="4"/>
  <c r="AH406" i="4"/>
  <c r="AH407" i="4"/>
  <c r="AH408" i="4"/>
  <c r="AH409" i="4"/>
  <c r="AH410" i="4"/>
  <c r="AH411" i="4"/>
  <c r="AH412" i="4"/>
  <c r="AH413" i="4"/>
  <c r="AH414" i="4"/>
  <c r="AH415" i="4"/>
  <c r="AH416" i="4"/>
  <c r="AH417" i="4"/>
  <c r="AH418" i="4"/>
  <c r="AH419" i="4"/>
  <c r="AH420" i="4"/>
  <c r="AH421" i="4"/>
  <c r="AH422" i="4"/>
  <c r="AH423" i="4"/>
  <c r="AH424" i="4"/>
  <c r="AH425" i="4"/>
  <c r="AH426" i="4"/>
  <c r="AH427" i="4"/>
  <c r="AH428" i="4"/>
  <c r="AH429" i="4"/>
  <c r="AH430" i="4"/>
  <c r="AH431" i="4"/>
  <c r="AH432" i="4"/>
  <c r="AH433" i="4"/>
  <c r="AH434" i="4"/>
  <c r="AH435" i="4"/>
  <c r="AH436" i="4"/>
  <c r="AH437" i="4"/>
  <c r="AH438" i="4"/>
  <c r="AH439" i="4"/>
  <c r="AH440" i="4"/>
  <c r="AH441" i="4"/>
  <c r="AH442" i="4"/>
  <c r="AH443" i="4"/>
  <c r="AH444" i="4"/>
  <c r="AH445" i="4"/>
  <c r="AH446" i="4"/>
  <c r="AH447" i="4"/>
  <c r="AH448" i="4"/>
  <c r="AH449" i="4"/>
  <c r="AH450" i="4"/>
  <c r="AH451" i="4"/>
  <c r="AH452" i="4"/>
  <c r="AH453" i="4"/>
  <c r="AH454" i="4"/>
  <c r="AH455" i="4"/>
  <c r="AH456" i="4"/>
  <c r="AH457" i="4"/>
  <c r="AH458" i="4"/>
  <c r="AH459" i="4"/>
  <c r="AH460" i="4"/>
  <c r="AH461" i="4"/>
  <c r="AH462" i="4"/>
  <c r="AH463" i="4"/>
  <c r="AH464" i="4"/>
  <c r="AH465" i="4"/>
  <c r="AH466" i="4"/>
  <c r="AH467" i="4"/>
  <c r="AH468" i="4"/>
  <c r="AH469" i="4"/>
  <c r="AH470" i="4"/>
  <c r="AH471" i="4"/>
  <c r="AH472" i="4"/>
  <c r="AH473" i="4"/>
  <c r="AH474" i="4"/>
  <c r="AH475" i="4"/>
  <c r="AH476" i="4"/>
  <c r="AH477" i="4"/>
  <c r="AH478" i="4"/>
  <c r="AH479" i="4"/>
  <c r="AH480" i="4"/>
  <c r="AH481" i="4"/>
  <c r="AH482" i="4"/>
  <c r="AH483" i="4"/>
  <c r="AH484" i="4"/>
  <c r="AH485" i="4"/>
  <c r="AH486" i="4"/>
  <c r="AH487" i="4"/>
  <c r="AH488" i="4"/>
  <c r="AH489" i="4"/>
  <c r="AH490" i="4"/>
  <c r="AH491" i="4"/>
  <c r="AH492" i="4"/>
  <c r="AH493" i="4"/>
  <c r="AH494" i="4"/>
  <c r="AH495" i="4"/>
  <c r="AH496" i="4"/>
  <c r="AH497" i="4"/>
  <c r="AH498" i="4"/>
  <c r="AH499" i="4"/>
  <c r="AH500" i="4"/>
  <c r="AH501" i="4"/>
  <c r="AH502" i="4"/>
  <c r="AH503" i="4"/>
  <c r="AH504" i="4"/>
  <c r="AH505" i="4"/>
  <c r="AH506" i="4"/>
  <c r="AH507" i="4"/>
  <c r="AH508" i="4"/>
  <c r="AH509" i="4"/>
  <c r="AH510" i="4"/>
  <c r="AH511" i="4"/>
  <c r="AH512" i="4"/>
  <c r="AG68" i="4"/>
  <c r="AG140" i="4"/>
  <c r="AG162" i="4"/>
  <c r="AG58" i="4"/>
  <c r="AG35" i="4"/>
  <c r="AG46" i="4"/>
  <c r="AG66" i="4"/>
  <c r="AG137" i="4"/>
  <c r="AG158" i="4"/>
  <c r="AG109" i="4"/>
  <c r="AG21" i="4"/>
  <c r="AG171" i="4"/>
  <c r="AG118" i="4"/>
  <c r="AG78" i="4"/>
  <c r="AG174" i="4"/>
  <c r="AG199" i="4"/>
  <c r="AG200" i="4"/>
  <c r="AG201" i="4"/>
  <c r="AG202" i="4"/>
  <c r="AG203" i="4"/>
  <c r="AG204" i="4"/>
  <c r="AG205" i="4"/>
  <c r="AG206" i="4"/>
  <c r="AG207" i="4"/>
  <c r="AG208" i="4"/>
  <c r="AG209" i="4"/>
  <c r="AG210" i="4"/>
  <c r="AG211" i="4"/>
  <c r="AG212" i="4"/>
  <c r="AG213" i="4"/>
  <c r="AG214" i="4"/>
  <c r="AG215" i="4"/>
  <c r="AG216" i="4"/>
  <c r="AG217" i="4"/>
  <c r="AG218" i="4"/>
  <c r="AG219" i="4"/>
  <c r="AG220" i="4"/>
  <c r="AG221" i="4"/>
  <c r="AG222" i="4"/>
  <c r="AG223" i="4"/>
  <c r="AG224" i="4"/>
  <c r="AG225" i="4"/>
  <c r="AG226" i="4"/>
  <c r="AG227" i="4"/>
  <c r="AG228" i="4"/>
  <c r="AG229" i="4"/>
  <c r="AG230" i="4"/>
  <c r="AG231" i="4"/>
  <c r="AG232" i="4"/>
  <c r="AG233" i="4"/>
  <c r="AG234" i="4"/>
  <c r="AG235" i="4"/>
  <c r="AG236" i="4"/>
  <c r="AG237" i="4"/>
  <c r="AG238" i="4"/>
  <c r="AG239" i="4"/>
  <c r="AG240" i="4"/>
  <c r="AG241" i="4"/>
  <c r="AG242" i="4"/>
  <c r="AG243" i="4"/>
  <c r="AG244" i="4"/>
  <c r="AG245" i="4"/>
  <c r="AG246" i="4"/>
  <c r="AG247" i="4"/>
  <c r="AG248" i="4"/>
  <c r="AG249" i="4"/>
  <c r="AG250" i="4"/>
  <c r="AG251" i="4"/>
  <c r="AG252" i="4"/>
  <c r="AG253" i="4"/>
  <c r="AG254" i="4"/>
  <c r="AG255" i="4"/>
  <c r="AG256" i="4"/>
  <c r="AG257" i="4"/>
  <c r="AG258" i="4"/>
  <c r="AG259" i="4"/>
  <c r="AG260" i="4"/>
  <c r="AG261" i="4"/>
  <c r="AG262" i="4"/>
  <c r="AG263" i="4"/>
  <c r="AG264" i="4"/>
  <c r="AG265" i="4"/>
  <c r="AG266" i="4"/>
  <c r="AG267" i="4"/>
  <c r="AG268" i="4"/>
  <c r="AG269" i="4"/>
  <c r="AG270" i="4"/>
  <c r="AG271" i="4"/>
  <c r="AG272" i="4"/>
  <c r="AG273" i="4"/>
  <c r="AG274" i="4"/>
  <c r="AG275" i="4"/>
  <c r="AG276" i="4"/>
  <c r="AG277" i="4"/>
  <c r="AG278" i="4"/>
  <c r="AG279" i="4"/>
  <c r="AG280" i="4"/>
  <c r="AG281" i="4"/>
  <c r="AG282" i="4"/>
  <c r="AG283" i="4"/>
  <c r="AG284" i="4"/>
  <c r="AG285" i="4"/>
  <c r="AG286" i="4"/>
  <c r="AG287" i="4"/>
  <c r="AG288" i="4"/>
  <c r="AG289" i="4"/>
  <c r="AG290" i="4"/>
  <c r="AG291" i="4"/>
  <c r="AG292" i="4"/>
  <c r="AG293" i="4"/>
  <c r="AG294" i="4"/>
  <c r="AG295" i="4"/>
  <c r="AG296" i="4"/>
  <c r="AG297" i="4"/>
  <c r="AG298" i="4"/>
  <c r="AG299" i="4"/>
  <c r="AG300" i="4"/>
  <c r="AG301" i="4"/>
  <c r="AG302" i="4"/>
  <c r="AG303" i="4"/>
  <c r="AG304" i="4"/>
  <c r="AG305" i="4"/>
  <c r="AG306" i="4"/>
  <c r="AG307" i="4"/>
  <c r="AG308" i="4"/>
  <c r="AG309" i="4"/>
  <c r="AG310" i="4"/>
  <c r="AG311" i="4"/>
  <c r="AG312" i="4"/>
  <c r="AG313" i="4"/>
  <c r="AG314" i="4"/>
  <c r="AG315" i="4"/>
  <c r="AG316" i="4"/>
  <c r="AG317" i="4"/>
  <c r="AG318" i="4"/>
  <c r="AG319" i="4"/>
  <c r="AG320" i="4"/>
  <c r="AG321" i="4"/>
  <c r="AG322" i="4"/>
  <c r="AG323" i="4"/>
  <c r="AG324" i="4"/>
  <c r="AG325" i="4"/>
  <c r="AG326" i="4"/>
  <c r="AG327" i="4"/>
  <c r="AG328" i="4"/>
  <c r="AG329" i="4"/>
  <c r="AG330" i="4"/>
  <c r="AG331" i="4"/>
  <c r="AG332" i="4"/>
  <c r="AG333" i="4"/>
  <c r="AG334" i="4"/>
  <c r="AG335" i="4"/>
  <c r="AG336" i="4"/>
  <c r="AG337" i="4"/>
  <c r="AG338" i="4"/>
  <c r="AG339" i="4"/>
  <c r="AG340" i="4"/>
  <c r="AG341" i="4"/>
  <c r="AG342" i="4"/>
  <c r="AG343" i="4"/>
  <c r="AG344" i="4"/>
  <c r="AG345" i="4"/>
  <c r="AG346" i="4"/>
  <c r="AG347" i="4"/>
  <c r="AG348" i="4"/>
  <c r="AG349" i="4"/>
  <c r="AG350" i="4"/>
  <c r="AG351" i="4"/>
  <c r="AG352" i="4"/>
  <c r="AG353" i="4"/>
  <c r="AG354" i="4"/>
  <c r="AG355" i="4"/>
  <c r="AG356" i="4"/>
  <c r="AG357" i="4"/>
  <c r="AG358" i="4"/>
  <c r="AG359" i="4"/>
  <c r="AG360" i="4"/>
  <c r="AG361" i="4"/>
  <c r="AG362" i="4"/>
  <c r="AG363" i="4"/>
  <c r="AG364" i="4"/>
  <c r="AG365" i="4"/>
  <c r="AG366" i="4"/>
  <c r="AG367" i="4"/>
  <c r="AG368" i="4"/>
  <c r="AG369" i="4"/>
  <c r="AG370" i="4"/>
  <c r="AG371" i="4"/>
  <c r="AG372" i="4"/>
  <c r="AG373" i="4"/>
  <c r="AG374" i="4"/>
  <c r="AG375" i="4"/>
  <c r="AG376" i="4"/>
  <c r="AG377" i="4"/>
  <c r="AG378" i="4"/>
  <c r="AG379" i="4"/>
  <c r="AG380" i="4"/>
  <c r="AG381" i="4"/>
  <c r="AG382" i="4"/>
  <c r="AG383" i="4"/>
  <c r="AG384" i="4"/>
  <c r="AG385" i="4"/>
  <c r="AG386" i="4"/>
  <c r="AG387" i="4"/>
  <c r="AG388" i="4"/>
  <c r="AG389" i="4"/>
  <c r="AG390" i="4"/>
  <c r="AG391" i="4"/>
  <c r="AG392" i="4"/>
  <c r="AG393" i="4"/>
  <c r="AG394" i="4"/>
  <c r="AG395" i="4"/>
  <c r="AG396" i="4"/>
  <c r="AG397" i="4"/>
  <c r="AG398" i="4"/>
  <c r="AG399" i="4"/>
  <c r="AG400" i="4"/>
  <c r="AG401" i="4"/>
  <c r="AG402" i="4"/>
  <c r="AG403" i="4"/>
  <c r="AG404" i="4"/>
  <c r="AG405" i="4"/>
  <c r="AG406" i="4"/>
  <c r="AG407" i="4"/>
  <c r="AG408" i="4"/>
  <c r="AG409" i="4"/>
  <c r="AG410" i="4"/>
  <c r="AG411" i="4"/>
  <c r="AG412" i="4"/>
  <c r="AG413" i="4"/>
  <c r="AG414" i="4"/>
  <c r="AG415" i="4"/>
  <c r="AG416" i="4"/>
  <c r="AG417" i="4"/>
  <c r="AG418" i="4"/>
  <c r="AG419" i="4"/>
  <c r="AG420" i="4"/>
  <c r="AG421" i="4"/>
  <c r="AG422" i="4"/>
  <c r="AG423" i="4"/>
  <c r="AG424" i="4"/>
  <c r="AG425" i="4"/>
  <c r="AG426" i="4"/>
  <c r="AG427" i="4"/>
  <c r="AG428" i="4"/>
  <c r="AG429" i="4"/>
  <c r="AG430" i="4"/>
  <c r="AG431" i="4"/>
  <c r="AG432" i="4"/>
  <c r="AG433" i="4"/>
  <c r="AG434" i="4"/>
  <c r="AG435" i="4"/>
  <c r="AG436" i="4"/>
  <c r="AG437" i="4"/>
  <c r="AG438" i="4"/>
  <c r="AG439" i="4"/>
  <c r="AG440" i="4"/>
  <c r="AG441" i="4"/>
  <c r="AG442" i="4"/>
  <c r="AG443" i="4"/>
  <c r="AG444" i="4"/>
  <c r="AG445" i="4"/>
  <c r="AG446" i="4"/>
  <c r="AG447" i="4"/>
  <c r="AG448" i="4"/>
  <c r="AG449" i="4"/>
  <c r="AG450" i="4"/>
  <c r="AG451" i="4"/>
  <c r="AG452" i="4"/>
  <c r="AG453" i="4"/>
  <c r="AG454" i="4"/>
  <c r="AG455" i="4"/>
  <c r="AG456" i="4"/>
  <c r="AG457" i="4"/>
  <c r="AG458" i="4"/>
  <c r="AG459" i="4"/>
  <c r="AG460" i="4"/>
  <c r="AG461" i="4"/>
  <c r="AG462" i="4"/>
  <c r="AG463" i="4"/>
  <c r="AG464" i="4"/>
  <c r="AG465" i="4"/>
  <c r="AG466" i="4"/>
  <c r="AG467" i="4"/>
  <c r="AG468" i="4"/>
  <c r="AG469" i="4"/>
  <c r="AG470" i="4"/>
  <c r="AG471" i="4"/>
  <c r="AG472" i="4"/>
  <c r="AG473" i="4"/>
  <c r="AG474" i="4"/>
  <c r="AG475" i="4"/>
  <c r="AG476" i="4"/>
  <c r="AG477" i="4"/>
  <c r="AG478" i="4"/>
  <c r="AG479" i="4"/>
  <c r="AG480" i="4"/>
  <c r="AG481" i="4"/>
  <c r="AG482" i="4"/>
  <c r="AG483" i="4"/>
  <c r="AG484" i="4"/>
  <c r="AG485" i="4"/>
  <c r="AG486" i="4"/>
  <c r="AG487" i="4"/>
  <c r="AG488" i="4"/>
  <c r="AG489" i="4"/>
  <c r="AG490" i="4"/>
  <c r="AG491" i="4"/>
  <c r="AG492" i="4"/>
  <c r="AG493" i="4"/>
  <c r="AG494" i="4"/>
  <c r="AG495" i="4"/>
  <c r="AG496" i="4"/>
  <c r="AG497" i="4"/>
  <c r="AG498" i="4"/>
  <c r="AG499" i="4"/>
  <c r="AG500" i="4"/>
  <c r="H109" i="4" a="1"/>
  <c r="H109" i="4" s="1"/>
  <c r="H162" i="4" a="1"/>
  <c r="H162" i="4" s="1"/>
  <c r="H140" i="4" a="1"/>
  <c r="H140" i="4" s="1"/>
  <c r="H35" i="4" a="1"/>
  <c r="H35" i="4" s="1"/>
  <c r="H137" i="4" a="1"/>
  <c r="H137" i="4" s="1"/>
  <c r="H68" i="4" a="1"/>
  <c r="H68" i="4" s="1"/>
  <c r="H66" i="4" a="1"/>
  <c r="H66" i="4" s="1"/>
  <c r="H46" i="4" a="1"/>
  <c r="H46" i="4" s="1"/>
  <c r="H158" i="4" a="1"/>
  <c r="H158" i="4" s="1"/>
  <c r="H58" i="4" a="1"/>
  <c r="H58" i="4" s="1"/>
  <c r="H21" i="4" a="1"/>
  <c r="H21" i="4" s="1"/>
  <c r="H171" i="4" a="1"/>
  <c r="H171" i="4" s="1"/>
  <c r="H118" i="4" a="1"/>
  <c r="H118" i="4" s="1"/>
  <c r="H78" i="4" a="1"/>
  <c r="H78" i="4" s="1"/>
  <c r="H174" i="4" a="1"/>
  <c r="H174" i="4" s="1"/>
  <c r="AH10" i="4" l="1"/>
  <c r="E20" i="12"/>
  <c r="E10" i="4" l="1" a="1"/>
  <c r="E10" i="4" s="1"/>
  <c r="AD58" i="4"/>
  <c r="AE58" i="4"/>
  <c r="AF58" i="4"/>
  <c r="AD46" i="4"/>
  <c r="AE46" i="4"/>
  <c r="AF46" i="4"/>
  <c r="AD109" i="4"/>
  <c r="AE109" i="4"/>
  <c r="AF109" i="4"/>
  <c r="AD21" i="4"/>
  <c r="AE21" i="4"/>
  <c r="AF21" i="4"/>
  <c r="AD140" i="4"/>
  <c r="AE140" i="4"/>
  <c r="AF140" i="4"/>
  <c r="AD118" i="4"/>
  <c r="AE118" i="4"/>
  <c r="AF118" i="4"/>
  <c r="AD162" i="4"/>
  <c r="AE162" i="4"/>
  <c r="AF162" i="4"/>
  <c r="AD171" i="4"/>
  <c r="AE171" i="4"/>
  <c r="AF171" i="4"/>
  <c r="AD137" i="4"/>
  <c r="AE137" i="4"/>
  <c r="AF137" i="4"/>
  <c r="AD68" i="4"/>
  <c r="AE68" i="4"/>
  <c r="AF68" i="4"/>
  <c r="AD35" i="4"/>
  <c r="AE35" i="4"/>
  <c r="AF35" i="4"/>
  <c r="AD158" i="4"/>
  <c r="AE158" i="4"/>
  <c r="AF158" i="4"/>
  <c r="AD78" i="4"/>
  <c r="AE78" i="4"/>
  <c r="AF78" i="4"/>
  <c r="AD174" i="4"/>
  <c r="AE174" i="4"/>
  <c r="AF174" i="4"/>
  <c r="AD199" i="4"/>
  <c r="AE199" i="4"/>
  <c r="AF199" i="4"/>
  <c r="AD200" i="4"/>
  <c r="AE200" i="4"/>
  <c r="AF200" i="4"/>
  <c r="AD201" i="4"/>
  <c r="AE201" i="4"/>
  <c r="AF201" i="4"/>
  <c r="AD202" i="4"/>
  <c r="AE202" i="4"/>
  <c r="AF202" i="4"/>
  <c r="AD203" i="4"/>
  <c r="AE203" i="4"/>
  <c r="AF203" i="4"/>
  <c r="AD204" i="4"/>
  <c r="AE204" i="4"/>
  <c r="AF204" i="4"/>
  <c r="AD205" i="4"/>
  <c r="AE205" i="4"/>
  <c r="AF205" i="4"/>
  <c r="AD206" i="4"/>
  <c r="AE206" i="4"/>
  <c r="AF206" i="4"/>
  <c r="AD207" i="4"/>
  <c r="AE207" i="4"/>
  <c r="AF207" i="4"/>
  <c r="AD208" i="4"/>
  <c r="AE208" i="4"/>
  <c r="AF208" i="4"/>
  <c r="AD209" i="4"/>
  <c r="AE209" i="4"/>
  <c r="AF209" i="4"/>
  <c r="AD210" i="4"/>
  <c r="AE210" i="4"/>
  <c r="AF210" i="4"/>
  <c r="AD211" i="4"/>
  <c r="AE211" i="4"/>
  <c r="AF211" i="4"/>
  <c r="AD212" i="4"/>
  <c r="AE212" i="4"/>
  <c r="AF212" i="4"/>
  <c r="AD213" i="4"/>
  <c r="AE213" i="4"/>
  <c r="AF213" i="4"/>
  <c r="AD214" i="4"/>
  <c r="AE214" i="4"/>
  <c r="AF214" i="4"/>
  <c r="AD215" i="4"/>
  <c r="AE215" i="4"/>
  <c r="AF215" i="4"/>
  <c r="AD216" i="4"/>
  <c r="AE216" i="4"/>
  <c r="AF216" i="4"/>
  <c r="AD217" i="4"/>
  <c r="AE217" i="4"/>
  <c r="AF217" i="4"/>
  <c r="AD218" i="4"/>
  <c r="AE218" i="4"/>
  <c r="AF218" i="4"/>
  <c r="AD219" i="4"/>
  <c r="AE219" i="4"/>
  <c r="AF219" i="4"/>
  <c r="AD220" i="4"/>
  <c r="AE220" i="4"/>
  <c r="AF220" i="4"/>
  <c r="AD221" i="4"/>
  <c r="AE221" i="4"/>
  <c r="AF221" i="4"/>
  <c r="AD222" i="4"/>
  <c r="AE222" i="4"/>
  <c r="AF222" i="4"/>
  <c r="AD223" i="4"/>
  <c r="AE223" i="4"/>
  <c r="AF223" i="4"/>
  <c r="AD224" i="4"/>
  <c r="AE224" i="4"/>
  <c r="AF224" i="4"/>
  <c r="AD225" i="4"/>
  <c r="AE225" i="4"/>
  <c r="AF225" i="4"/>
  <c r="AD226" i="4"/>
  <c r="AE226" i="4"/>
  <c r="AF226" i="4"/>
  <c r="AD227" i="4"/>
  <c r="AE227" i="4"/>
  <c r="AF227" i="4"/>
  <c r="AD228" i="4"/>
  <c r="AE228" i="4"/>
  <c r="AF228" i="4"/>
  <c r="AD229" i="4"/>
  <c r="AE229" i="4"/>
  <c r="AF229" i="4"/>
  <c r="AD230" i="4"/>
  <c r="AE230" i="4"/>
  <c r="AF230" i="4"/>
  <c r="AD231" i="4"/>
  <c r="AE231" i="4"/>
  <c r="AF231" i="4"/>
  <c r="AD232" i="4"/>
  <c r="AE232" i="4"/>
  <c r="AF232" i="4"/>
  <c r="AD233" i="4"/>
  <c r="AE233" i="4"/>
  <c r="AF233" i="4"/>
  <c r="AD234" i="4"/>
  <c r="AE234" i="4"/>
  <c r="AF234" i="4"/>
  <c r="AD235" i="4"/>
  <c r="AE235" i="4"/>
  <c r="AF235" i="4"/>
  <c r="AD236" i="4"/>
  <c r="AE236" i="4"/>
  <c r="AF236" i="4"/>
  <c r="AD237" i="4"/>
  <c r="AE237" i="4"/>
  <c r="AF237" i="4"/>
  <c r="AD238" i="4"/>
  <c r="AE238" i="4"/>
  <c r="AF238" i="4"/>
  <c r="AD239" i="4"/>
  <c r="AE239" i="4"/>
  <c r="AF239" i="4"/>
  <c r="AD240" i="4"/>
  <c r="AE240" i="4"/>
  <c r="AF240" i="4"/>
  <c r="AD241" i="4"/>
  <c r="AE241" i="4"/>
  <c r="AF241" i="4"/>
  <c r="AD242" i="4"/>
  <c r="AE242" i="4"/>
  <c r="AF242" i="4"/>
  <c r="AD243" i="4"/>
  <c r="AE243" i="4"/>
  <c r="AF243" i="4"/>
  <c r="AD244" i="4"/>
  <c r="AE244" i="4"/>
  <c r="AF244" i="4"/>
  <c r="AD245" i="4"/>
  <c r="AE245" i="4"/>
  <c r="AF245" i="4"/>
  <c r="AD246" i="4"/>
  <c r="AE246" i="4"/>
  <c r="AF246" i="4"/>
  <c r="AD247" i="4"/>
  <c r="AE247" i="4"/>
  <c r="AF247" i="4"/>
  <c r="AD248" i="4"/>
  <c r="AE248" i="4"/>
  <c r="AF248" i="4"/>
  <c r="AD249" i="4"/>
  <c r="AE249" i="4"/>
  <c r="AF249" i="4"/>
  <c r="AD250" i="4"/>
  <c r="AE250" i="4"/>
  <c r="AF250" i="4"/>
  <c r="AD251" i="4"/>
  <c r="AE251" i="4"/>
  <c r="AF251" i="4"/>
  <c r="AD252" i="4"/>
  <c r="AE252" i="4"/>
  <c r="AF252" i="4"/>
  <c r="AD253" i="4"/>
  <c r="AE253" i="4"/>
  <c r="AF253" i="4"/>
  <c r="AD254" i="4"/>
  <c r="AE254" i="4"/>
  <c r="AF254" i="4"/>
  <c r="AD255" i="4"/>
  <c r="AE255" i="4"/>
  <c r="AF255" i="4"/>
  <c r="AD256" i="4"/>
  <c r="AE256" i="4"/>
  <c r="AF256" i="4"/>
  <c r="AD257" i="4"/>
  <c r="AE257" i="4"/>
  <c r="AF257" i="4"/>
  <c r="AD258" i="4"/>
  <c r="AE258" i="4"/>
  <c r="AF258" i="4"/>
  <c r="AD259" i="4"/>
  <c r="AE259" i="4"/>
  <c r="AF259" i="4"/>
  <c r="AD260" i="4"/>
  <c r="AE260" i="4"/>
  <c r="AF260" i="4"/>
  <c r="AD261" i="4"/>
  <c r="AE261" i="4"/>
  <c r="AF261" i="4"/>
  <c r="AD262" i="4"/>
  <c r="AE262" i="4"/>
  <c r="AF262" i="4"/>
  <c r="AD263" i="4"/>
  <c r="AE263" i="4"/>
  <c r="AF263" i="4"/>
  <c r="AD264" i="4"/>
  <c r="AE264" i="4"/>
  <c r="AF264" i="4"/>
  <c r="AD265" i="4"/>
  <c r="AE265" i="4"/>
  <c r="AF265" i="4"/>
  <c r="AD266" i="4"/>
  <c r="AE266" i="4"/>
  <c r="AF266" i="4"/>
  <c r="AD267" i="4"/>
  <c r="AE267" i="4"/>
  <c r="AF267" i="4"/>
  <c r="AD268" i="4"/>
  <c r="AE268" i="4"/>
  <c r="AF268" i="4"/>
  <c r="AD269" i="4"/>
  <c r="AE269" i="4"/>
  <c r="AF269" i="4"/>
  <c r="AD270" i="4"/>
  <c r="AE270" i="4"/>
  <c r="AF270" i="4"/>
  <c r="AD271" i="4"/>
  <c r="AE271" i="4"/>
  <c r="AF271" i="4"/>
  <c r="AD272" i="4"/>
  <c r="AE272" i="4"/>
  <c r="AF272" i="4"/>
  <c r="AD273" i="4"/>
  <c r="AE273" i="4"/>
  <c r="AF273" i="4"/>
  <c r="AD274" i="4"/>
  <c r="AE274" i="4"/>
  <c r="AF274" i="4"/>
  <c r="AD275" i="4"/>
  <c r="AE275" i="4"/>
  <c r="AF275" i="4"/>
  <c r="AD276" i="4"/>
  <c r="AE276" i="4"/>
  <c r="AF276" i="4"/>
  <c r="AD277" i="4"/>
  <c r="AE277" i="4"/>
  <c r="AF277" i="4"/>
  <c r="AD278" i="4"/>
  <c r="AE278" i="4"/>
  <c r="AF278" i="4"/>
  <c r="AD279" i="4"/>
  <c r="AE279" i="4"/>
  <c r="AF279" i="4"/>
  <c r="AD280" i="4"/>
  <c r="AE280" i="4"/>
  <c r="AF280" i="4"/>
  <c r="AD281" i="4"/>
  <c r="AE281" i="4"/>
  <c r="AF281" i="4"/>
  <c r="AD282" i="4"/>
  <c r="AE282" i="4"/>
  <c r="AF282" i="4"/>
  <c r="AD283" i="4"/>
  <c r="AE283" i="4"/>
  <c r="AF283" i="4"/>
  <c r="AD284" i="4"/>
  <c r="AE284" i="4"/>
  <c r="AF284" i="4"/>
  <c r="AD285" i="4"/>
  <c r="AE285" i="4"/>
  <c r="AF285" i="4"/>
  <c r="AD286" i="4"/>
  <c r="AE286" i="4"/>
  <c r="AF286" i="4"/>
  <c r="AD287" i="4"/>
  <c r="AE287" i="4"/>
  <c r="AF287" i="4"/>
  <c r="AD288" i="4"/>
  <c r="AE288" i="4"/>
  <c r="AF288" i="4"/>
  <c r="AD289" i="4"/>
  <c r="AE289" i="4"/>
  <c r="AF289" i="4"/>
  <c r="AD290" i="4"/>
  <c r="AE290" i="4"/>
  <c r="AF290" i="4"/>
  <c r="AD291" i="4"/>
  <c r="AE291" i="4"/>
  <c r="AF291" i="4"/>
  <c r="AD292" i="4"/>
  <c r="AE292" i="4"/>
  <c r="AF292" i="4"/>
  <c r="AD293" i="4"/>
  <c r="AE293" i="4"/>
  <c r="AF293" i="4"/>
  <c r="AD294" i="4"/>
  <c r="AE294" i="4"/>
  <c r="AF294" i="4"/>
  <c r="AD295" i="4"/>
  <c r="AE295" i="4"/>
  <c r="AF295" i="4"/>
  <c r="AD296" i="4"/>
  <c r="AE296" i="4"/>
  <c r="AF296" i="4"/>
  <c r="AD297" i="4"/>
  <c r="AE297" i="4"/>
  <c r="AF297" i="4"/>
  <c r="AD298" i="4"/>
  <c r="AE298" i="4"/>
  <c r="AF298" i="4"/>
  <c r="AD299" i="4"/>
  <c r="AE299" i="4"/>
  <c r="AF299" i="4"/>
  <c r="AD300" i="4"/>
  <c r="AE300" i="4"/>
  <c r="AF300" i="4"/>
  <c r="AD301" i="4"/>
  <c r="AE301" i="4"/>
  <c r="AF301" i="4"/>
  <c r="AD302" i="4"/>
  <c r="AE302" i="4"/>
  <c r="AF302" i="4"/>
  <c r="AD303" i="4"/>
  <c r="AE303" i="4"/>
  <c r="AF303" i="4"/>
  <c r="AD304" i="4"/>
  <c r="AE304" i="4"/>
  <c r="AF304" i="4"/>
  <c r="AD305" i="4"/>
  <c r="AE305" i="4"/>
  <c r="AF305" i="4"/>
  <c r="AD306" i="4"/>
  <c r="AE306" i="4"/>
  <c r="AF306" i="4"/>
  <c r="AD307" i="4"/>
  <c r="AE307" i="4"/>
  <c r="AF307" i="4"/>
  <c r="AD308" i="4"/>
  <c r="AE308" i="4"/>
  <c r="AF308" i="4"/>
  <c r="AD309" i="4"/>
  <c r="AE309" i="4"/>
  <c r="AF309" i="4"/>
  <c r="AD310" i="4"/>
  <c r="AE310" i="4"/>
  <c r="AF310" i="4"/>
  <c r="AD311" i="4"/>
  <c r="AE311" i="4"/>
  <c r="AF311" i="4"/>
  <c r="AD312" i="4"/>
  <c r="AE312" i="4"/>
  <c r="AF312" i="4"/>
  <c r="AD313" i="4"/>
  <c r="AE313" i="4"/>
  <c r="AF313" i="4"/>
  <c r="AD314" i="4"/>
  <c r="AE314" i="4"/>
  <c r="AF314" i="4"/>
  <c r="AD315" i="4"/>
  <c r="AE315" i="4"/>
  <c r="AF315" i="4"/>
  <c r="AD316" i="4"/>
  <c r="AE316" i="4"/>
  <c r="AF316" i="4"/>
  <c r="AD317" i="4"/>
  <c r="AE317" i="4"/>
  <c r="AF317" i="4"/>
  <c r="AD318" i="4"/>
  <c r="AE318" i="4"/>
  <c r="AF318" i="4"/>
  <c r="AD319" i="4"/>
  <c r="AE319" i="4"/>
  <c r="AF319" i="4"/>
  <c r="AD320" i="4"/>
  <c r="AE320" i="4"/>
  <c r="AF320" i="4"/>
  <c r="AD321" i="4"/>
  <c r="AE321" i="4"/>
  <c r="AF321" i="4"/>
  <c r="AD322" i="4"/>
  <c r="AE322" i="4"/>
  <c r="AF322" i="4"/>
  <c r="AD323" i="4"/>
  <c r="AE323" i="4"/>
  <c r="AF323" i="4"/>
  <c r="AD324" i="4"/>
  <c r="AE324" i="4"/>
  <c r="AF324" i="4"/>
  <c r="AD325" i="4"/>
  <c r="AE325" i="4"/>
  <c r="AF325" i="4"/>
  <c r="AD326" i="4"/>
  <c r="AE326" i="4"/>
  <c r="AF326" i="4"/>
  <c r="AD327" i="4"/>
  <c r="AE327" i="4"/>
  <c r="AF327" i="4"/>
  <c r="AD328" i="4"/>
  <c r="AE328" i="4"/>
  <c r="AF328" i="4"/>
  <c r="AD329" i="4"/>
  <c r="AE329" i="4"/>
  <c r="AF329" i="4"/>
  <c r="AD330" i="4"/>
  <c r="AE330" i="4"/>
  <c r="AF330" i="4"/>
  <c r="AD331" i="4"/>
  <c r="AE331" i="4"/>
  <c r="AF331" i="4"/>
  <c r="AD332" i="4"/>
  <c r="AE332" i="4"/>
  <c r="AF332" i="4"/>
  <c r="AD333" i="4"/>
  <c r="AE333" i="4"/>
  <c r="AF333" i="4"/>
  <c r="AD334" i="4"/>
  <c r="AE334" i="4"/>
  <c r="AF334" i="4"/>
  <c r="AD335" i="4"/>
  <c r="AE335" i="4"/>
  <c r="AF335" i="4"/>
  <c r="AD336" i="4"/>
  <c r="AE336" i="4"/>
  <c r="AF336" i="4"/>
  <c r="AD337" i="4"/>
  <c r="AE337" i="4"/>
  <c r="AF337" i="4"/>
  <c r="AD338" i="4"/>
  <c r="AE338" i="4"/>
  <c r="AF338" i="4"/>
  <c r="AD339" i="4"/>
  <c r="AE339" i="4"/>
  <c r="AF339" i="4"/>
  <c r="AD340" i="4"/>
  <c r="AE340" i="4"/>
  <c r="AF340" i="4"/>
  <c r="AD341" i="4"/>
  <c r="AE341" i="4"/>
  <c r="AF341" i="4"/>
  <c r="AD342" i="4"/>
  <c r="AE342" i="4"/>
  <c r="AF342" i="4"/>
  <c r="AD343" i="4"/>
  <c r="AE343" i="4"/>
  <c r="AF343" i="4"/>
  <c r="AD344" i="4"/>
  <c r="AE344" i="4"/>
  <c r="AF344" i="4"/>
  <c r="AD345" i="4"/>
  <c r="AE345" i="4"/>
  <c r="AF345" i="4"/>
  <c r="AD346" i="4"/>
  <c r="AE346" i="4"/>
  <c r="AF346" i="4"/>
  <c r="AD347" i="4"/>
  <c r="AE347" i="4"/>
  <c r="AF347" i="4"/>
  <c r="AD348" i="4"/>
  <c r="AE348" i="4"/>
  <c r="AF348" i="4"/>
  <c r="AD349" i="4"/>
  <c r="AE349" i="4"/>
  <c r="AF349" i="4"/>
  <c r="AD350" i="4"/>
  <c r="AE350" i="4"/>
  <c r="AF350" i="4"/>
  <c r="AD351" i="4"/>
  <c r="AE351" i="4"/>
  <c r="AF351" i="4"/>
  <c r="AD352" i="4"/>
  <c r="AE352" i="4"/>
  <c r="AF352" i="4"/>
  <c r="AD353" i="4"/>
  <c r="AE353" i="4"/>
  <c r="AF353" i="4"/>
  <c r="AD354" i="4"/>
  <c r="AE354" i="4"/>
  <c r="AF354" i="4"/>
  <c r="AD355" i="4"/>
  <c r="AE355" i="4"/>
  <c r="AF355" i="4"/>
  <c r="AD356" i="4"/>
  <c r="AE356" i="4"/>
  <c r="AF356" i="4"/>
  <c r="AD357" i="4"/>
  <c r="AE357" i="4"/>
  <c r="AF357" i="4"/>
  <c r="AD358" i="4"/>
  <c r="AE358" i="4"/>
  <c r="AF358" i="4"/>
  <c r="AD359" i="4"/>
  <c r="AE359" i="4"/>
  <c r="AF359" i="4"/>
  <c r="AD360" i="4"/>
  <c r="AE360" i="4"/>
  <c r="AF360" i="4"/>
  <c r="AD361" i="4"/>
  <c r="AE361" i="4"/>
  <c r="AF361" i="4"/>
  <c r="AD362" i="4"/>
  <c r="AE362" i="4"/>
  <c r="AF362" i="4"/>
  <c r="AD363" i="4"/>
  <c r="AE363" i="4"/>
  <c r="AF363" i="4"/>
  <c r="AD364" i="4"/>
  <c r="AE364" i="4"/>
  <c r="AF364" i="4"/>
  <c r="AD365" i="4"/>
  <c r="AE365" i="4"/>
  <c r="AF365" i="4"/>
  <c r="AD366" i="4"/>
  <c r="AE366" i="4"/>
  <c r="AF366" i="4"/>
  <c r="AD367" i="4"/>
  <c r="AE367" i="4"/>
  <c r="AF367" i="4"/>
  <c r="AD368" i="4"/>
  <c r="AE368" i="4"/>
  <c r="AF368" i="4"/>
  <c r="AD369" i="4"/>
  <c r="AE369" i="4"/>
  <c r="AF369" i="4"/>
  <c r="AD370" i="4"/>
  <c r="AE370" i="4"/>
  <c r="AF370" i="4"/>
  <c r="AD371" i="4"/>
  <c r="AE371" i="4"/>
  <c r="AF371" i="4"/>
  <c r="AD372" i="4"/>
  <c r="AE372" i="4"/>
  <c r="AF372" i="4"/>
  <c r="AD373" i="4"/>
  <c r="AE373" i="4"/>
  <c r="AF373" i="4"/>
  <c r="AD374" i="4"/>
  <c r="AE374" i="4"/>
  <c r="AF374" i="4"/>
  <c r="AD375" i="4"/>
  <c r="AE375" i="4"/>
  <c r="AF375" i="4"/>
  <c r="AD376" i="4"/>
  <c r="AE376" i="4"/>
  <c r="AF376" i="4"/>
  <c r="AD377" i="4"/>
  <c r="AE377" i="4"/>
  <c r="AF377" i="4"/>
  <c r="AD378" i="4"/>
  <c r="AE378" i="4"/>
  <c r="AF378" i="4"/>
  <c r="AD379" i="4"/>
  <c r="AE379" i="4"/>
  <c r="AF379" i="4"/>
  <c r="AD380" i="4"/>
  <c r="AE380" i="4"/>
  <c r="AF380" i="4"/>
  <c r="AD381" i="4"/>
  <c r="AE381" i="4"/>
  <c r="AF381" i="4"/>
  <c r="AD382" i="4"/>
  <c r="AE382" i="4"/>
  <c r="AF382" i="4"/>
  <c r="AD383" i="4"/>
  <c r="AE383" i="4"/>
  <c r="AF383" i="4"/>
  <c r="AD384" i="4"/>
  <c r="AE384" i="4"/>
  <c r="AF384" i="4"/>
  <c r="AD385" i="4"/>
  <c r="AE385" i="4"/>
  <c r="AF385" i="4"/>
  <c r="AD386" i="4"/>
  <c r="AE386" i="4"/>
  <c r="AF386" i="4"/>
  <c r="AD387" i="4"/>
  <c r="AE387" i="4"/>
  <c r="AF387" i="4"/>
  <c r="AD388" i="4"/>
  <c r="AE388" i="4"/>
  <c r="AF388" i="4"/>
  <c r="AD389" i="4"/>
  <c r="AE389" i="4"/>
  <c r="AF389" i="4"/>
  <c r="AD390" i="4"/>
  <c r="AE390" i="4"/>
  <c r="AF390" i="4"/>
  <c r="AD391" i="4"/>
  <c r="AE391" i="4"/>
  <c r="AF391" i="4"/>
  <c r="AD392" i="4"/>
  <c r="AE392" i="4"/>
  <c r="AF392" i="4"/>
  <c r="AD393" i="4"/>
  <c r="AE393" i="4"/>
  <c r="AF393" i="4"/>
  <c r="AD394" i="4"/>
  <c r="AE394" i="4"/>
  <c r="AF394" i="4"/>
  <c r="AD395" i="4"/>
  <c r="AE395" i="4"/>
  <c r="AF395" i="4"/>
  <c r="AD396" i="4"/>
  <c r="AE396" i="4"/>
  <c r="AF396" i="4"/>
  <c r="AD397" i="4"/>
  <c r="AE397" i="4"/>
  <c r="AF397" i="4"/>
  <c r="AD398" i="4"/>
  <c r="AE398" i="4"/>
  <c r="AF398" i="4"/>
  <c r="AD399" i="4"/>
  <c r="AE399" i="4"/>
  <c r="AF399" i="4"/>
  <c r="AD400" i="4"/>
  <c r="AE400" i="4"/>
  <c r="AF400" i="4"/>
  <c r="AD401" i="4"/>
  <c r="AE401" i="4"/>
  <c r="AF401" i="4"/>
  <c r="AD402" i="4"/>
  <c r="AE402" i="4"/>
  <c r="AF402" i="4"/>
  <c r="AD403" i="4"/>
  <c r="AE403" i="4"/>
  <c r="AF403" i="4"/>
  <c r="AD404" i="4"/>
  <c r="AE404" i="4"/>
  <c r="AF404" i="4"/>
  <c r="AD405" i="4"/>
  <c r="AE405" i="4"/>
  <c r="AF405" i="4"/>
  <c r="AD406" i="4"/>
  <c r="AE406" i="4"/>
  <c r="AF406" i="4"/>
  <c r="AD407" i="4"/>
  <c r="AE407" i="4"/>
  <c r="AF407" i="4"/>
  <c r="AD408" i="4"/>
  <c r="AE408" i="4"/>
  <c r="AF408" i="4"/>
  <c r="AD409" i="4"/>
  <c r="AE409" i="4"/>
  <c r="AF409" i="4"/>
  <c r="AD410" i="4"/>
  <c r="AE410" i="4"/>
  <c r="AF410" i="4"/>
  <c r="AD411" i="4"/>
  <c r="AE411" i="4"/>
  <c r="AF411" i="4"/>
  <c r="AD412" i="4"/>
  <c r="AE412" i="4"/>
  <c r="AF412" i="4"/>
  <c r="AD413" i="4"/>
  <c r="AE413" i="4"/>
  <c r="AF413" i="4"/>
  <c r="AD414" i="4"/>
  <c r="AE414" i="4"/>
  <c r="AF414" i="4"/>
  <c r="AD415" i="4"/>
  <c r="AE415" i="4"/>
  <c r="AF415" i="4"/>
  <c r="AD416" i="4"/>
  <c r="AE416" i="4"/>
  <c r="AF416" i="4"/>
  <c r="AD417" i="4"/>
  <c r="AE417" i="4"/>
  <c r="AF417" i="4"/>
  <c r="AD418" i="4"/>
  <c r="AE418" i="4"/>
  <c r="AF418" i="4"/>
  <c r="AD419" i="4"/>
  <c r="AE419" i="4"/>
  <c r="AF419" i="4"/>
  <c r="AD420" i="4"/>
  <c r="AE420" i="4"/>
  <c r="AF420" i="4"/>
  <c r="AD421" i="4"/>
  <c r="AE421" i="4"/>
  <c r="AF421" i="4"/>
  <c r="AD422" i="4"/>
  <c r="AE422" i="4"/>
  <c r="AF422" i="4"/>
  <c r="AD423" i="4"/>
  <c r="AE423" i="4"/>
  <c r="AF423" i="4"/>
  <c r="AD424" i="4"/>
  <c r="AE424" i="4"/>
  <c r="AF424" i="4"/>
  <c r="AD425" i="4"/>
  <c r="AE425" i="4"/>
  <c r="AF425" i="4"/>
  <c r="AD426" i="4"/>
  <c r="AE426" i="4"/>
  <c r="AF426" i="4"/>
  <c r="AD427" i="4"/>
  <c r="AE427" i="4"/>
  <c r="AF427" i="4"/>
  <c r="AD428" i="4"/>
  <c r="AE428" i="4"/>
  <c r="AF428" i="4"/>
  <c r="AD429" i="4"/>
  <c r="AE429" i="4"/>
  <c r="AF429" i="4"/>
  <c r="AD430" i="4"/>
  <c r="AE430" i="4"/>
  <c r="AF430" i="4"/>
  <c r="AD431" i="4"/>
  <c r="AE431" i="4"/>
  <c r="AF431" i="4"/>
  <c r="AD432" i="4"/>
  <c r="AE432" i="4"/>
  <c r="AF432" i="4"/>
  <c r="AD433" i="4"/>
  <c r="AE433" i="4"/>
  <c r="AF433" i="4"/>
  <c r="AD434" i="4"/>
  <c r="AE434" i="4"/>
  <c r="AF434" i="4"/>
  <c r="AD435" i="4"/>
  <c r="AE435" i="4"/>
  <c r="AF435" i="4"/>
  <c r="AD436" i="4"/>
  <c r="AE436" i="4"/>
  <c r="AF436" i="4"/>
  <c r="AD437" i="4"/>
  <c r="AE437" i="4"/>
  <c r="AF437" i="4"/>
  <c r="AD438" i="4"/>
  <c r="AE438" i="4"/>
  <c r="AF438" i="4"/>
  <c r="AD439" i="4"/>
  <c r="AE439" i="4"/>
  <c r="AF439" i="4"/>
  <c r="AD440" i="4"/>
  <c r="AE440" i="4"/>
  <c r="AF440" i="4"/>
  <c r="AD441" i="4"/>
  <c r="AE441" i="4"/>
  <c r="AF441" i="4"/>
  <c r="AD442" i="4"/>
  <c r="AE442" i="4"/>
  <c r="AF442" i="4"/>
  <c r="AD443" i="4"/>
  <c r="AE443" i="4"/>
  <c r="AF443" i="4"/>
  <c r="AD444" i="4"/>
  <c r="AE444" i="4"/>
  <c r="AF444" i="4"/>
  <c r="AD445" i="4"/>
  <c r="AE445" i="4"/>
  <c r="AF445" i="4"/>
  <c r="AD446" i="4"/>
  <c r="AE446" i="4"/>
  <c r="AF446" i="4"/>
  <c r="AD447" i="4"/>
  <c r="AE447" i="4"/>
  <c r="AF447" i="4"/>
  <c r="AD448" i="4"/>
  <c r="AE448" i="4"/>
  <c r="AF448" i="4"/>
  <c r="AD449" i="4"/>
  <c r="AE449" i="4"/>
  <c r="AF449" i="4"/>
  <c r="AD450" i="4"/>
  <c r="AE450" i="4"/>
  <c r="AF450" i="4"/>
  <c r="AD451" i="4"/>
  <c r="AE451" i="4"/>
  <c r="AF451" i="4"/>
  <c r="AD452" i="4"/>
  <c r="AE452" i="4"/>
  <c r="AF452" i="4"/>
  <c r="AD453" i="4"/>
  <c r="AE453" i="4"/>
  <c r="AF453" i="4"/>
  <c r="AD454" i="4"/>
  <c r="AE454" i="4"/>
  <c r="AF454" i="4"/>
  <c r="AD455" i="4"/>
  <c r="AE455" i="4"/>
  <c r="AF455" i="4"/>
  <c r="AD456" i="4"/>
  <c r="AE456" i="4"/>
  <c r="AF456" i="4"/>
  <c r="AD457" i="4"/>
  <c r="AE457" i="4"/>
  <c r="AF457" i="4"/>
  <c r="AD458" i="4"/>
  <c r="AE458" i="4"/>
  <c r="AF458" i="4"/>
  <c r="AD459" i="4"/>
  <c r="AE459" i="4"/>
  <c r="AF459" i="4"/>
  <c r="AD460" i="4"/>
  <c r="AE460" i="4"/>
  <c r="AF460" i="4"/>
  <c r="AD461" i="4"/>
  <c r="AE461" i="4"/>
  <c r="AF461" i="4"/>
  <c r="AD462" i="4"/>
  <c r="AE462" i="4"/>
  <c r="AF462" i="4"/>
  <c r="AD463" i="4"/>
  <c r="AE463" i="4"/>
  <c r="AF463" i="4"/>
  <c r="AD464" i="4"/>
  <c r="AE464" i="4"/>
  <c r="AF464" i="4"/>
  <c r="AD465" i="4"/>
  <c r="AE465" i="4"/>
  <c r="AF465" i="4"/>
  <c r="AD466" i="4"/>
  <c r="AE466" i="4"/>
  <c r="AF466" i="4"/>
  <c r="AD467" i="4"/>
  <c r="AE467" i="4"/>
  <c r="AF467" i="4"/>
  <c r="AD468" i="4"/>
  <c r="AE468" i="4"/>
  <c r="AF468" i="4"/>
  <c r="AD469" i="4"/>
  <c r="AE469" i="4"/>
  <c r="AF469" i="4"/>
  <c r="AD470" i="4"/>
  <c r="AE470" i="4"/>
  <c r="AF470" i="4"/>
  <c r="AD471" i="4"/>
  <c r="AE471" i="4"/>
  <c r="AF471" i="4"/>
  <c r="AD472" i="4"/>
  <c r="AE472" i="4"/>
  <c r="AF472" i="4"/>
  <c r="AD473" i="4"/>
  <c r="AE473" i="4"/>
  <c r="AF473" i="4"/>
  <c r="AD474" i="4"/>
  <c r="AE474" i="4"/>
  <c r="AF474" i="4"/>
  <c r="AD475" i="4"/>
  <c r="AE475" i="4"/>
  <c r="AF475" i="4"/>
  <c r="AD476" i="4"/>
  <c r="AE476" i="4"/>
  <c r="AF476" i="4"/>
  <c r="AD477" i="4"/>
  <c r="AE477" i="4"/>
  <c r="AF477" i="4"/>
  <c r="AD478" i="4"/>
  <c r="AE478" i="4"/>
  <c r="AF478" i="4"/>
  <c r="AD479" i="4"/>
  <c r="AE479" i="4"/>
  <c r="AF479" i="4"/>
  <c r="AD480" i="4"/>
  <c r="AE480" i="4"/>
  <c r="AF480" i="4"/>
  <c r="AD481" i="4"/>
  <c r="AE481" i="4"/>
  <c r="AF481" i="4"/>
  <c r="AD482" i="4"/>
  <c r="AE482" i="4"/>
  <c r="AF482" i="4"/>
  <c r="AD483" i="4"/>
  <c r="AE483" i="4"/>
  <c r="AF483" i="4"/>
  <c r="AD484" i="4"/>
  <c r="AE484" i="4"/>
  <c r="AF484" i="4"/>
  <c r="AD485" i="4"/>
  <c r="AE485" i="4"/>
  <c r="AF485" i="4"/>
  <c r="AD486" i="4"/>
  <c r="AE486" i="4"/>
  <c r="AF486" i="4"/>
  <c r="AD487" i="4"/>
  <c r="AE487" i="4"/>
  <c r="AF487" i="4"/>
  <c r="AD488" i="4"/>
  <c r="AE488" i="4"/>
  <c r="AF488" i="4"/>
  <c r="AD489" i="4"/>
  <c r="AE489" i="4"/>
  <c r="AF489" i="4"/>
  <c r="AD490" i="4"/>
  <c r="AE490" i="4"/>
  <c r="AF490" i="4"/>
  <c r="AD491" i="4"/>
  <c r="AE491" i="4"/>
  <c r="AF491" i="4"/>
  <c r="AD492" i="4"/>
  <c r="AE492" i="4"/>
  <c r="AF492" i="4"/>
  <c r="AD493" i="4"/>
  <c r="AE493" i="4"/>
  <c r="AF493" i="4"/>
  <c r="AD494" i="4"/>
  <c r="AE494" i="4"/>
  <c r="AF494" i="4"/>
  <c r="AD495" i="4"/>
  <c r="AE495" i="4"/>
  <c r="AF495" i="4"/>
  <c r="AD496" i="4"/>
  <c r="AE496" i="4"/>
  <c r="AF496" i="4"/>
  <c r="AD497" i="4"/>
  <c r="AE497" i="4"/>
  <c r="AF497" i="4"/>
  <c r="AD498" i="4"/>
  <c r="AE498" i="4"/>
  <c r="AF498" i="4"/>
  <c r="AD499" i="4"/>
  <c r="AE499" i="4"/>
  <c r="AF499" i="4"/>
  <c r="AD500" i="4"/>
  <c r="AE500" i="4"/>
  <c r="AF500" i="4"/>
  <c r="AD66" i="4"/>
  <c r="AF66" i="4" l="1"/>
  <c r="AE66" i="4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C78" i="12"/>
  <c r="E78" i="12" s="1"/>
  <c r="C79" i="12"/>
  <c r="E79" i="12" s="1"/>
  <c r="C80" i="12"/>
  <c r="E80" i="12" s="1"/>
  <c r="C81" i="12"/>
  <c r="E81" i="12" s="1"/>
  <c r="C82" i="12"/>
  <c r="E82" i="12" s="1"/>
  <c r="C83" i="12"/>
  <c r="E83" i="12" s="1"/>
  <c r="C84" i="12"/>
  <c r="E84" i="12" s="1"/>
  <c r="C85" i="12"/>
  <c r="E85" i="12" s="1"/>
  <c r="C86" i="12"/>
  <c r="E86" i="12" s="1"/>
  <c r="C87" i="12"/>
  <c r="E87" i="12" s="1"/>
  <c r="C88" i="12"/>
  <c r="E88" i="12" s="1"/>
  <c r="C89" i="12"/>
  <c r="E89" i="12" s="1"/>
  <c r="C90" i="12"/>
  <c r="E90" i="12" s="1"/>
  <c r="C91" i="12"/>
  <c r="E91" i="12" s="1"/>
  <c r="C92" i="12"/>
  <c r="E92" i="12" s="1"/>
  <c r="C93" i="12"/>
  <c r="E93" i="12" s="1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I10" i="4" l="1"/>
  <c r="AE10" i="4"/>
  <c r="AD10" i="4"/>
  <c r="AG10" i="4"/>
  <c r="AF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s="1"/>
  <c r="I171" i="6" s="1"/>
  <c r="I166" i="6" s="1"/>
  <c r="G170" i="6" s="1"/>
  <c r="G163" i="6" s="1"/>
  <c r="G160" i="6" s="1"/>
  <c r="E169" i="6" s="1"/>
  <c r="E162" i="6" s="1"/>
  <c r="P3" i="6" s="1"/>
  <c r="I165" i="6" s="1"/>
  <c r="K14" i="6" s="1"/>
  <c r="K12" i="6" s="1"/>
  <c r="G172" i="6" l="1"/>
  <c r="E161" i="6"/>
  <c r="G159" i="6"/>
  <c r="E160" i="6"/>
  <c r="E159" i="6" s="1"/>
  <c r="E158" i="6" s="1"/>
  <c r="E157" i="6" s="1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I170" i="6"/>
  <c r="I169" i="6" s="1"/>
  <c r="G164" i="6"/>
  <c r="E172" i="6" s="1"/>
  <c r="G158" i="6"/>
  <c r="G157" i="6" s="1"/>
  <c r="G156" i="6" s="1"/>
  <c r="O4" i="6"/>
  <c r="O2" i="6" s="1"/>
  <c r="K11" i="6"/>
  <c r="K10" i="6" s="1"/>
  <c r="K9" i="6" s="1"/>
  <c r="K7" i="6" s="1"/>
  <c r="K6" i="6" s="1"/>
  <c r="K5" i="6" s="1"/>
  <c r="K4" i="6" s="1"/>
  <c r="K3" i="6" s="1"/>
  <c r="G169" i="6"/>
  <c r="G168" i="6" s="1"/>
  <c r="G167" i="6" s="1"/>
  <c r="G166" i="6" s="1"/>
  <c r="G165" i="6" s="1"/>
  <c r="I168" i="6"/>
  <c r="I167" i="6" s="1"/>
  <c r="G162" i="6"/>
  <c r="G161" i="6" s="1"/>
  <c r="I164" i="6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G171" i="6" s="1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1" i="6" s="1"/>
  <c r="E170" i="6" s="1"/>
  <c r="O5" i="6" s="1"/>
  <c r="O3" i="6" s="1"/>
  <c r="E168" i="6"/>
  <c r="E167" i="6" s="1"/>
  <c r="E166" i="6" s="1"/>
  <c r="E165" i="6" s="1"/>
  <c r="E164" i="6" s="1"/>
  <c r="E163" i="6" s="1"/>
  <c r="K15" i="6"/>
  <c r="K13" i="6" s="1"/>
  <c r="K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C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<sst xmlns="http://schemas.openxmlformats.org/spreadsheetml/2006/main" count="6355" uniqueCount="3081">
  <si>
    <t>ДОНЕСЕННЯ</t>
  </si>
  <si>
    <t>№ з/п</t>
  </si>
  <si>
    <t>Військове звання</t>
  </si>
  <si>
    <t>Спеціальність, за якою зарахований на навчання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</si>
  <si>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</si>
  <si>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</si>
  <si>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</si>
  <si>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</si>
  <si>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</si>
  <si>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</si>
  <si>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</si>
  <si>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(Форма 5.10. ОС)</t>
  </si>
  <si>
    <t>військова частина А2900</t>
  </si>
  <si>
    <t>Додаток</t>
  </si>
  <si>
    <t>військовий квиток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</si>
  <si>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</si>
  <si>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</si>
  <si>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</si>
  <si>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</si>
  <si>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</si>
  <si>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</si>
  <si>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</si>
  <si>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</si>
  <si>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</si>
  <si>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</si>
  <si>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</si>
  <si>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</si>
  <si>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</si>
  <si>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</si>
  <si>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</si>
  <si>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</si>
  <si>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</si>
  <si>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</si>
  <si>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</si>
  <si>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</si>
  <si>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</si>
  <si>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</si>
  <si>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</si>
  <si>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</si>
  <si>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</si>
  <si>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</si>
  <si>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</si>
  <si>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</si>
  <si>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</si>
  <si>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</si>
  <si>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</si>
  <si>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</si>
  <si>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</si>
  <si>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</si>
  <si>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</si>
  <si>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</si>
  <si>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</si>
  <si>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</si>
  <si>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</si>
  <si>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</si>
  <si>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</si>
  <si>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</si>
  <si>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</si>
  <si>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</si>
  <si>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</si>
  <si>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</si>
  <si>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</si>
  <si>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</si>
  <si>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</si>
  <si>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</si>
  <si>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</si>
  <si>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</si>
  <si>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</si>
  <si>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</si>
  <si>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</si>
  <si>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</si>
  <si>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</si>
  <si>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</si>
  <si>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</si>
  <si>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</si>
  <si>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</si>
  <si>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</si>
  <si>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</si>
  <si>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</si>
  <si>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</si>
  <si>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</si>
  <si>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</si>
  <si>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</si>
  <si>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</si>
  <si>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</si>
  <si>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</si>
  <si>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</si>
  <si>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</si>
  <si>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</si>
  <si>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</si>
  <si>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</si>
  <si>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</si>
  <si>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</si>
  <si>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</si>
  <si>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</si>
  <si>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</si>
  <si>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</si>
  <si>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</si>
  <si>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</si>
  <si>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</si>
  <si>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</si>
  <si>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</si>
  <si>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</si>
  <si>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</si>
  <si>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</si>
  <si>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</si>
  <si>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</si>
  <si>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</si>
  <si>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</si>
  <si>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Придатний до військової служби</t>
  </si>
  <si>
    <t>Дата ПС</t>
  </si>
  <si>
    <t>№ПС</t>
  </si>
  <si>
    <t>Місто</t>
  </si>
  <si>
    <t>до 30</t>
  </si>
  <si>
    <t>31-35</t>
  </si>
  <si>
    <t>36-40</t>
  </si>
  <si>
    <t>41-45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</si>
  <si>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</si>
  <si>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</si>
  <si>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</si>
  <si>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</si>
  <si>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</si>
  <si>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</si>
  <si>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</si>
  <si>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</si>
  <si>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</si>
  <si>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</si>
  <si>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</si>
  <si>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</si>
  <si>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</si>
  <si>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</si>
  <si>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</si>
  <si>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</si>
  <si>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</si>
  <si>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</si>
  <si>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</si>
  <si>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</si>
  <si>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</si>
  <si>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</si>
  <si>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</si>
  <si>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</si>
  <si>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</si>
  <si>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</si>
  <si>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</si>
  <si>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</si>
  <si>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</si>
  <si>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Дата зарахування</t>
  </si>
  <si>
    <t>№ наказу про зарахування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</si>
  <si>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</si>
  <si>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</si>
  <si>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</si>
  <si>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</si>
  <si>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</si>
  <si>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</si>
  <si>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</si>
  <si>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</si>
  <si>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</si>
  <si>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</si>
  <si>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</si>
  <si>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</si>
  <si>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</si>
  <si>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</si>
  <si>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</si>
  <si>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</si>
  <si>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</si>
  <si>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</si>
  <si>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</si>
  <si>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</si>
  <si>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</si>
  <si>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</si>
  <si>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</si>
  <si>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</si>
  <si>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</si>
  <si>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</si>
  <si>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</si>
  <si>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</si>
  <si>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</si>
  <si>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</si>
  <si>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</si>
  <si>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</si>
  <si>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</si>
  <si>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</si>
  <si>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</si>
  <si>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</si>
  <si>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</si>
  <si>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</si>
  <si>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</si>
  <si>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</si>
  <si>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</si>
  <si>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</si>
  <si>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</si>
  <si>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</si>
  <si>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</si>
  <si>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</si>
  <si>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</si>
  <si>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</si>
  <si>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</si>
  <si>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</si>
  <si>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</si>
  <si>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</si>
  <si>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</si>
  <si>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</si>
  <si>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</si>
  <si>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</si>
  <si>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</si>
  <si>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</si>
  <si>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</si>
  <si>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</si>
  <si>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</si>
  <si>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</si>
  <si>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</si>
  <si>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</si>
  <si>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</si>
  <si>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</si>
  <si>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</si>
  <si>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</si>
  <si>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</si>
  <si>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</si>
  <si>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</si>
  <si>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</si>
  <si>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</si>
  <si>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</si>
  <si>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</si>
  <si>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</si>
  <si>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</si>
  <si>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</si>
  <si>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</si>
  <si>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</si>
  <si>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</si>
  <si>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</si>
  <si>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</si>
  <si>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</si>
  <si>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</si>
  <si>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</si>
  <si>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</si>
  <si>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</si>
  <si>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</si>
  <si>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</si>
  <si>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</si>
  <si>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</si>
  <si>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</si>
  <si>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</si>
  <si>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</si>
  <si>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</si>
  <si>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</si>
  <si>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</si>
  <si>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</si>
  <si>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</si>
  <si>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</si>
  <si>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</si>
  <si>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</si>
  <si>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</si>
  <si>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</si>
  <si>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</si>
  <si>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</si>
  <si>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</si>
  <si>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</si>
  <si>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</si>
  <si>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</si>
  <si>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</si>
  <si>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</si>
  <si>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</si>
  <si>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</si>
  <si>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</si>
  <si>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</si>
  <si>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</si>
  <si>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</si>
  <si>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</si>
  <si>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</si>
  <si>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</si>
  <si>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</si>
  <si>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</si>
  <si>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</si>
  <si>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</si>
  <si>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</si>
  <si>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</si>
  <si>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</si>
  <si>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</si>
  <si>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</si>
  <si>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</si>
  <si>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</si>
  <si>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</si>
  <si>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</si>
  <si>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</si>
  <si>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</si>
  <si>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</si>
  <si>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</si>
  <si>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</si>
  <si>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</si>
  <si>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</si>
  <si>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</si>
  <si>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</si>
  <si>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</si>
  <si>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</si>
  <si>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</si>
  <si>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</si>
  <si>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</si>
  <si>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</si>
  <si>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</si>
  <si>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</si>
  <si>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</si>
  <si>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</si>
  <si>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</si>
  <si>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</si>
  <si>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</si>
  <si>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</si>
  <si>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</si>
  <si>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</si>
  <si>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</si>
  <si>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</si>
  <si>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</si>
  <si>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</si>
  <si>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</si>
  <si>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</si>
  <si>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</si>
  <si>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</si>
  <si>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</si>
  <si>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</si>
  <si>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</si>
  <si>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</si>
  <si>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</si>
  <si>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</si>
  <si>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</si>
  <si>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</si>
  <si>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</si>
  <si>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</si>
  <si>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</si>
  <si>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</si>
  <si>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</si>
  <si>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</si>
  <si>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</si>
  <si>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</si>
  <si>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</si>
  <si>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</si>
  <si>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</si>
  <si>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</si>
  <si>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</si>
  <si>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</si>
  <si>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</si>
  <si>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</si>
  <si>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</si>
  <si>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</si>
  <si>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</si>
  <si>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</si>
  <si>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</si>
  <si>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</si>
  <si>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</si>
  <si>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</si>
  <si>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</si>
  <si>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</si>
  <si>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</si>
  <si>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</si>
  <si>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</si>
  <si>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</si>
  <si>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</si>
  <si>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</si>
  <si>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</si>
  <si>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</si>
  <si>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</si>
  <si>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</si>
  <si>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</si>
  <si>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</si>
  <si>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</si>
  <si>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</si>
  <si>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</si>
  <si>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</si>
  <si>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</si>
  <si>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</si>
  <si>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</si>
  <si>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</si>
  <si>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</si>
  <si>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</si>
  <si>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</si>
  <si>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</si>
  <si>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</si>
  <si>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</si>
  <si>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</si>
  <si>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</si>
  <si>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</si>
  <si>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</si>
  <si>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</si>
  <si>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</si>
  <si>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</si>
  <si>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</si>
  <si>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</si>
  <si>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</si>
  <si>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</si>
  <si>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</si>
  <si>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</si>
  <si>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</si>
  <si>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</si>
  <si>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</si>
  <si>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</si>
  <si>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</si>
  <si>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</si>
  <si>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</si>
  <si>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</si>
  <si>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</si>
  <si>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</si>
  <si>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</si>
  <si>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</si>
  <si>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</si>
  <si>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</si>
  <si>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</si>
  <si>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</si>
  <si>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</si>
  <si>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</si>
  <si>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</si>
  <si>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</si>
  <si>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</si>
  <si>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</si>
  <si>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</si>
  <si>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</si>
  <si>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</si>
  <si>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</si>
  <si>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</si>
  <si>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</si>
  <si>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</si>
  <si>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</si>
  <si>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</si>
  <si>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</si>
  <si>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</si>
  <si>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</si>
  <si>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</si>
  <si>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</si>
  <si>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</si>
  <si>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</si>
  <si>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</si>
  <si>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</si>
  <si>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</si>
  <si>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</si>
  <si>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</si>
  <si>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</si>
  <si>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</si>
  <si>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</si>
  <si>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</si>
  <si>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</si>
  <si>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</si>
  <si>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</si>
  <si>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</si>
  <si>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</si>
  <si>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</si>
  <si>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</si>
  <si>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</si>
  <si>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</si>
  <si>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</si>
  <si>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</si>
  <si>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</si>
  <si>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</si>
  <si>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</si>
  <si>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</si>
  <si>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</si>
  <si>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</si>
  <si>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</si>
  <si>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</si>
  <si>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</si>
  <si>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</si>
  <si>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</si>
  <si>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</si>
  <si>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</si>
  <si>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</si>
  <si>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</si>
  <si>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</si>
  <si>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</si>
  <si>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</si>
  <si>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</si>
  <si>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</si>
  <si>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</si>
  <si>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</si>
  <si>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</si>
  <si>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</si>
  <si>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</si>
  <si>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</si>
  <si>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</si>
  <si>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</si>
  <si>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</si>
  <si>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</si>
  <si>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</si>
  <si>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</si>
  <si>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</si>
  <si>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</si>
  <si>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</si>
  <si>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</si>
  <si>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</si>
  <si>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</si>
  <si>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</si>
  <si>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</si>
  <si>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</si>
  <si>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</si>
  <si>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</si>
  <si>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</si>
  <si>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</si>
  <si>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</si>
  <si>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</si>
  <si>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</si>
  <si>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</si>
  <si>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</si>
  <si>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</si>
  <si>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</si>
  <si>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</si>
  <si>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</si>
  <si>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</si>
  <si>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</si>
  <si>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</si>
  <si>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</si>
  <si>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</si>
  <si>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</si>
  <si>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</si>
  <si>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</si>
  <si>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</si>
  <si>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</si>
  <si>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</si>
  <si>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</si>
  <si>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</si>
  <si>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</si>
  <si>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</si>
  <si>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</si>
  <si>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</si>
  <si>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</si>
  <si>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</si>
  <si>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</si>
  <si>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</si>
  <si>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</si>
  <si>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</si>
  <si>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</si>
  <si>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</si>
  <si>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</si>
  <si>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</si>
  <si>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</si>
  <si>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</si>
  <si>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</si>
  <si>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</si>
  <si>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</si>
  <si>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</si>
  <si>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</si>
  <si>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</si>
  <si>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</si>
  <si>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</si>
  <si>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</si>
  <si>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</si>
  <si>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</si>
  <si>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</si>
  <si>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</si>
  <si>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</si>
  <si>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</si>
  <si>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</si>
  <si>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</si>
  <si>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</si>
  <si>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</si>
  <si>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</si>
  <si>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</si>
  <si>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</si>
  <si>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</si>
  <si>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</si>
  <si>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</si>
  <si>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</si>
  <si>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</si>
  <si>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</si>
  <si>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</si>
  <si>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</si>
  <si>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</si>
  <si>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</si>
  <si>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</si>
  <si>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</si>
  <si>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</si>
  <si>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>Придатний до 
військової служби</t>
  </si>
  <si>
    <t>Придатний до 
служби в 
частинах 
забезпечення, 
ТЦК та СП</t>
  </si>
  <si>
    <t>Придатний до 
військової служби 
в ДШВ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</si>
  <si>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</si>
  <si>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</si>
  <si>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</si>
  <si>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</si>
  <si>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</si>
  <si>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</si>
  <si>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</si>
  <si>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</si>
  <si>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</si>
  <si>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</si>
  <si>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</si>
  <si>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</si>
  <si>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</si>
  <si>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</si>
  <si>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</si>
  <si>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</si>
  <si>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</si>
  <si>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</si>
  <si>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</si>
  <si>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</si>
  <si>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</si>
  <si>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</si>
  <si>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</si>
  <si>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</si>
  <si>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</si>
  <si>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</si>
  <si>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</si>
  <si>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</si>
  <si>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</si>
  <si>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</si>
  <si>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</si>
  <si>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</si>
  <si>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</si>
  <si>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</si>
  <si>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</si>
  <si>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</si>
  <si>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</si>
  <si>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</si>
  <si>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</si>
  <si>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</si>
  <si>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</si>
  <si>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</si>
  <si>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</si>
  <si>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</si>
  <si>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</si>
  <si>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</si>
  <si>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</si>
  <si>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</si>
  <si>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</si>
  <si>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</si>
  <si>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</si>
  <si>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</si>
  <si>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</si>
  <si>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</si>
  <si>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</si>
  <si>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</si>
  <si>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</si>
  <si>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</si>
  <si>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</si>
  <si>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</si>
  <si>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</si>
  <si>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</si>
  <si>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</si>
  <si>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</si>
  <si>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</si>
  <si>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</si>
  <si>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</si>
  <si>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</si>
  <si>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</si>
  <si>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</si>
  <si>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</si>
  <si>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</si>
  <si>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</si>
  <si>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</si>
  <si>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</si>
  <si>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</si>
  <si>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</si>
  <si>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</si>
  <si>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</si>
  <si>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</si>
  <si>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</si>
  <si>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</si>
  <si>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</si>
  <si>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</si>
  <si>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</si>
  <si>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</si>
  <si>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</si>
  <si>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</si>
  <si>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</si>
  <si>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</si>
  <si>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</si>
  <si>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</si>
  <si>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</si>
  <si>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</si>
  <si>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</si>
  <si>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</si>
  <si>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</si>
  <si>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</si>
  <si>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</si>
  <si>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</si>
  <si>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</si>
  <si>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</si>
  <si>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</si>
  <si>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</si>
  <si>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</si>
  <si>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</si>
  <si>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</si>
  <si>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</si>
  <si>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</si>
  <si>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</si>
  <si>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</si>
  <si>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</si>
  <si>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</si>
  <si>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</si>
  <si>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</si>
  <si>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</si>
  <si>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</si>
  <si>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</si>
  <si>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</si>
  <si>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</si>
  <si>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</si>
  <si>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</si>
  <si>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</si>
  <si>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</si>
  <si>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</si>
  <si>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</si>
  <si>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</si>
  <si>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</si>
  <si>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</si>
  <si>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</si>
  <si>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</si>
  <si>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</si>
  <si>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</si>
  <si>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</si>
  <si>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</si>
  <si>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</si>
  <si>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</si>
  <si>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</si>
  <si>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</si>
  <si>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</si>
  <si>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</si>
  <si>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</si>
  <si>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</si>
  <si>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</si>
  <si>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</si>
  <si>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</si>
  <si>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</si>
  <si>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</si>
  <si>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</si>
  <si>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</si>
  <si>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</si>
  <si>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</si>
  <si>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</si>
  <si>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</si>
  <si>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</si>
  <si>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</si>
  <si>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</si>
  <si>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</si>
  <si>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</si>
  <si>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</si>
  <si>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</si>
  <si>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</si>
  <si>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</si>
  <si>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</si>
  <si>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</si>
  <si>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</si>
  <si>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</si>
  <si>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</si>
  <si>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</si>
  <si>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</si>
  <si>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</si>
  <si>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</si>
  <si>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</si>
  <si>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</si>
  <si>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</si>
  <si>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</si>
  <si>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</si>
  <si>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</si>
  <si>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</si>
  <si>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</si>
  <si>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</si>
  <si>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</si>
  <si>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</si>
  <si>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</si>
  <si>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</si>
  <si>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</si>
  <si>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</si>
  <si>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</si>
  <si>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</si>
  <si>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</si>
  <si>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</si>
  <si>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</si>
  <si>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</si>
  <si>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</si>
  <si>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</si>
  <si>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</si>
  <si>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</si>
  <si>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</si>
  <si>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</si>
  <si>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</si>
  <si>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</si>
  <si>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</si>
  <si>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</si>
  <si>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</si>
  <si>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</si>
  <si>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</si>
  <si>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</si>
  <si>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</si>
  <si>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</si>
  <si>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</si>
  <si>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</si>
  <si>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</si>
  <si>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</si>
  <si>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</si>
  <si>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</si>
  <si>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</si>
  <si>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</si>
  <si>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</si>
  <si>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</si>
  <si>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</si>
  <si>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</si>
  <si>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</si>
  <si>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</si>
  <si>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</si>
  <si>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</si>
  <si>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</si>
  <si>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</si>
  <si>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</si>
  <si>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</si>
  <si>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</si>
  <si>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</si>
  <si>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</si>
  <si>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</si>
  <si>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</si>
  <si>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</si>
  <si>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</si>
  <si>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</si>
  <si>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</si>
  <si>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</si>
  <si>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</si>
  <si>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</si>
  <si>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</si>
  <si>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</si>
  <si>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</si>
  <si>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</si>
  <si>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</si>
  <si>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</si>
  <si>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</si>
  <si>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</si>
  <si>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</si>
  <si>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</si>
  <si>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</si>
  <si>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</si>
  <si>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</si>
  <si>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</si>
  <si>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</si>
  <si>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</si>
  <si>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</si>
  <si>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</si>
  <si>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</si>
  <si>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</si>
  <si>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</si>
  <si>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</si>
  <si>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</si>
  <si>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</si>
  <si>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</si>
  <si>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</si>
  <si>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</si>
  <si>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</si>
  <si>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</si>
  <si>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</si>
  <si>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</si>
  <si>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</si>
  <si>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</si>
  <si>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</si>
  <si>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</si>
  <si>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</si>
  <si>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</si>
  <si>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</si>
  <si>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</si>
  <si>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</si>
  <si>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</si>
  <si>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</si>
  <si>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</si>
  <si>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</si>
  <si>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</si>
  <si>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</si>
  <si>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</si>
  <si>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</si>
  <si>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</si>
  <si>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</si>
  <si>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</si>
  <si>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</si>
  <si>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</si>
  <si>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</si>
  <si>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</si>
  <si>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</si>
  <si>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</si>
  <si>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</si>
  <si>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</si>
  <si>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</si>
  <si>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</si>
  <si>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</si>
  <si>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</si>
  <si>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</si>
  <si>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</si>
  <si>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</si>
  <si>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</si>
  <si>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</si>
  <si>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</si>
  <si>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</si>
  <si>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</si>
  <si>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</si>
  <si>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</si>
  <si>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</si>
  <si>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</si>
  <si>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</si>
  <si>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</si>
  <si>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</si>
  <si>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</si>
  <si>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</si>
  <si>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</si>
  <si>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</si>
  <si>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</si>
  <si>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</si>
  <si>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</si>
  <si>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</si>
  <si>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</si>
  <si>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</si>
  <si>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</si>
  <si>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</si>
  <si>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</si>
  <si>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</si>
  <si>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</si>
  <si>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</si>
  <si>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</si>
  <si>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</si>
  <si>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</si>
  <si>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</si>
  <si>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</si>
  <si>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</si>
  <si>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</si>
  <si>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</si>
  <si>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</si>
  <si>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</si>
  <si>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</si>
  <si>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</si>
  <si>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</si>
  <si>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</si>
  <si>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</si>
  <si>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</si>
  <si>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</si>
  <si>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</si>
  <si>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</si>
  <si>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</si>
  <si>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</si>
  <si>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</si>
  <si>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</si>
  <si>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</si>
  <si>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</si>
  <si>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</si>
  <si>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</si>
  <si>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</si>
  <si>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</si>
  <si>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</si>
  <si>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</si>
  <si>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</si>
  <si>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</si>
  <si>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</si>
  <si>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</si>
  <si>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</si>
  <si>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</si>
  <si>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</si>
  <si>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</si>
  <si>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</si>
  <si>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</si>
  <si>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</si>
  <si>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</si>
  <si>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</si>
  <si>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</si>
  <si>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</si>
  <si>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</si>
  <si>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</si>
  <si>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</si>
  <si>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</si>
  <si>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</si>
  <si>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</si>
  <si>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</si>
  <si>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</si>
  <si>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</si>
  <si>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</si>
  <si>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</si>
  <si>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</si>
  <si>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</si>
  <si>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</si>
  <si>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</si>
  <si>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</si>
  <si>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</si>
  <si>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</si>
  <si>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</si>
  <si>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</si>
  <si>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</si>
  <si>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</si>
  <si>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</si>
  <si>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</si>
  <si>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</si>
  <si>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</si>
  <si>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</si>
  <si>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</si>
  <si>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</si>
  <si>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</si>
  <si>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</si>
  <si>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</si>
  <si>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</si>
  <si>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</si>
  <si>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</si>
  <si>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</si>
  <si>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</si>
  <si>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</si>
  <si>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</si>
  <si>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</si>
  <si>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</si>
  <si>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</si>
  <si>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</si>
  <si>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</si>
  <si>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</si>
  <si>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</si>
  <si>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</si>
  <si>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</si>
  <si>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</si>
  <si>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</si>
  <si>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</si>
  <si>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</si>
  <si>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</si>
  <si>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</si>
  <si>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</si>
  <si>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</si>
  <si>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</si>
  <si>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</si>
  <si>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</si>
  <si>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</si>
  <si>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</si>
  <si>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</si>
  <si>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</si>
  <si>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</si>
  <si>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</si>
  <si>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</si>
  <si>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</si>
  <si>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</si>
  <si>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</si>
  <si>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</si>
  <si>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</si>
  <si>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</si>
  <si>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</si>
  <si>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</si>
  <si>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</si>
  <si>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</si>
  <si>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</si>
  <si>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</si>
  <si>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</si>
  <si>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</si>
  <si>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</si>
  <si>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</si>
  <si>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</si>
  <si>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</si>
  <si>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</si>
  <si>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</si>
  <si>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</si>
  <si>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</si>
  <si>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</si>
  <si>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</si>
  <si>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</si>
  <si>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</si>
  <si>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</si>
  <si>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</si>
  <si>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</si>
  <si>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</si>
  <si>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</si>
  <si>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</si>
  <si>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</si>
  <si>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</si>
  <si>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</si>
  <si>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</si>
  <si>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</si>
  <si>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</si>
  <si>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</si>
  <si>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</si>
  <si>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</si>
  <si>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</si>
  <si>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</si>
  <si>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</si>
  <si>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</si>
  <si>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</si>
  <si>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</si>
  <si>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</si>
  <si>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</si>
  <si>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</si>
  <si>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</si>
  <si>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</si>
  <si>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</si>
  <si>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</si>
  <si>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</si>
  <si>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</si>
  <si>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</si>
  <si>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</si>
  <si>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</si>
  <si>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</si>
  <si>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</si>
  <si>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</si>
  <si>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</si>
  <si>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</si>
  <si>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</si>
  <si>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</si>
  <si>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</si>
  <si>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</si>
  <si>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</si>
  <si>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</si>
  <si>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</si>
  <si>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</si>
  <si>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</si>
  <si>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</si>
  <si>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</si>
  <si>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</si>
  <si>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</si>
  <si>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</si>
  <si>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</si>
  <si>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</si>
  <si>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</si>
  <si>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</si>
  <si>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</si>
  <si>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</si>
  <si>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</si>
  <si>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</si>
  <si>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</si>
  <si>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</si>
  <si>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</si>
  <si>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</si>
  <si>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</si>
  <si>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</si>
  <si>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</si>
  <si>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</si>
  <si>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</si>
  <si>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</si>
  <si>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</si>
  <si>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</si>
  <si>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</si>
  <si>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</si>
  <si>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</si>
  <si>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</si>
  <si>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</si>
  <si>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</si>
  <si>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46-48</t>
  </si>
  <si>
    <t>8/3771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</si>
  <si>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</si>
  <si>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</si>
  <si>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</si>
  <si>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</si>
  <si>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</si>
  <si>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Тернопільського обласного</t>
  </si>
  <si>
    <t>Корюківський РТЦК</t>
  </si>
  <si>
    <t>Корюківського районного</t>
  </si>
  <si>
    <t>головний старшина</t>
  </si>
  <si>
    <t>старшина I статті</t>
  </si>
  <si>
    <t>21 червня 2025 року</t>
  </si>
  <si>
    <t/>
  </si>
  <si>
    <t>так</t>
  </si>
  <si>
    <t>ЗОШ</t>
  </si>
  <si>
    <t>№ 178</t>
  </si>
  <si>
    <t>Труш Олександр Володимирович</t>
  </si>
  <si>
    <t>АВ 995893</t>
  </si>
  <si>
    <t>ВМ 546881</t>
  </si>
  <si>
    <t>2984421797</t>
  </si>
  <si>
    <t>Беленко Сергій Олексійович</t>
  </si>
  <si>
    <t>АВ 995892</t>
  </si>
  <si>
    <t>ВН 567526
Богунським РВ у м. Житомирі УДМС УКР в Житомирській обл
25.08.2012</t>
  </si>
  <si>
    <t>3524813037</t>
  </si>
  <si>
    <t>Назаренко Віталій Вікторович</t>
  </si>
  <si>
    <t>АГ 178939</t>
  </si>
  <si>
    <t>3157212570</t>
  </si>
  <si>
    <t>4870</t>
  </si>
  <si>
    <t>А3316 по розподілу рекомендаційний лист</t>
  </si>
  <si>
    <t>Чебикін Микола Миколайович</t>
  </si>
  <si>
    <t>АВ 996890</t>
  </si>
  <si>
    <t>ВН 382713
Житомирським МВ УМВС УКР в Житомирській обл
07.04.2007</t>
  </si>
  <si>
    <t>3288304170</t>
  </si>
  <si>
    <t>АН 155375</t>
  </si>
  <si>
    <t>5/1278</t>
  </si>
  <si>
    <t>Гребенюк Андрій Анатолійович</t>
  </si>
  <si>
    <t>МО 348166</t>
  </si>
  <si>
    <t>НК 793906</t>
  </si>
  <si>
    <t>3042819093</t>
  </si>
  <si>
    <t>659 995А</t>
  </si>
  <si>
    <t>Сєряков Олександр Костянтинович</t>
  </si>
  <si>
    <t>АВ 953711</t>
  </si>
  <si>
    <t>3058516394</t>
  </si>
  <si>
    <t>КО 085280</t>
  </si>
  <si>
    <t>Васько Владислав Романович</t>
  </si>
  <si>
    <t>АВ 953704</t>
  </si>
  <si>
    <t>КО 952141
Октябрським РВ у м. Полтаві УДМС УКР в Полтавській обл
07.02.2014</t>
  </si>
  <si>
    <t>3580703852</t>
  </si>
  <si>
    <t>2/3/842</t>
  </si>
  <si>
    <t>Корнєєв Євгеній Олегович</t>
  </si>
  <si>
    <t>АВ 953712</t>
  </si>
  <si>
    <t>КО 640875
Київським РВ ПМУ УМВС УКР в Полтавській обл
17.01.2006</t>
  </si>
  <si>
    <t>3285008850</t>
  </si>
  <si>
    <t>22 червня 2025 року</t>
  </si>
  <si>
    <t>Канащук Михайло Андрійович</t>
  </si>
  <si>
    <t>Дорош Вадим Володимирович</t>
  </si>
  <si>
    <t>Ткачук Юрій Юрійович</t>
  </si>
  <si>
    <t>Цілина Сергій Павлович</t>
  </si>
  <si>
    <t>Іллюченко Павло Михайлович</t>
  </si>
  <si>
    <t>1/3211</t>
  </si>
  <si>
    <t>Саргсян Арсен Вачаганович</t>
  </si>
  <si>
    <t>5446</t>
  </si>
  <si>
    <t>Пасічний Сергій Сергійович</t>
  </si>
  <si>
    <t>3195816636</t>
  </si>
  <si>
    <t>АВ995891</t>
  </si>
  <si>
    <t>ВН320307
Житомирським МВ УМВС України в Житомирській обл.
16.11.2005</t>
  </si>
  <si>
    <t>3014304992</t>
  </si>
  <si>
    <t>АВ995894</t>
  </si>
  <si>
    <t>011239929
виданий 1810
01.11.2024</t>
  </si>
  <si>
    <t>121182А</t>
  </si>
  <si>
    <t>3208916631</t>
  </si>
  <si>
    <t>СО049214</t>
  </si>
  <si>
    <t>ВН260066</t>
  </si>
  <si>
    <t>100915G</t>
  </si>
  <si>
    <t>3074719517</t>
  </si>
  <si>
    <t>АВ993434</t>
  </si>
  <si>
    <t>НК893337
Бахмацьким РВ УМВС України в Чернігівськіій обл.
17.02.2001</t>
  </si>
  <si>
    <t>3224012714</t>
  </si>
  <si>
    <t>АВ993436</t>
  </si>
  <si>
    <t>НМ257043
Деснянським ВМ УМВС України в Чернігівській обл.
21.03.2006</t>
  </si>
  <si>
    <t>3517815618</t>
  </si>
  <si>
    <t>АГ338814</t>
  </si>
  <si>
    <t>008651621
виданий 7422
10.01.2023</t>
  </si>
  <si>
    <t>3210019999</t>
  </si>
  <si>
    <t>АГ640990</t>
  </si>
  <si>
    <t>СМ614898
Броварським РВ ГУ МВС України в Київській обл.
11.03.2004</t>
  </si>
  <si>
    <t>1739/5/4173</t>
  </si>
  <si>
    <t>Житомирська обл.
м. Житомир</t>
  </si>
  <si>
    <t>Житомирська обл.
м. Житомир
проспект Незалежності буд. 174 кв. 16</t>
  </si>
  <si>
    <t xml:space="preserve">Директор 4 роки
</t>
  </si>
  <si>
    <t>неодружений
дядько: Богдан Андрій Васильович - 0988743616 - м. Житомир</t>
  </si>
  <si>
    <t>0990672693</t>
  </si>
  <si>
    <t>Житомирська обл.
м. Житомир
вул. Кібальчіча буд. 10 кв. 1</t>
  </si>
  <si>
    <t>СПТУ 15
м. Житомир
1999
столяр</t>
  </si>
  <si>
    <t>Столяр 20 років
Права Б Ц</t>
  </si>
  <si>
    <t xml:space="preserve">одружений
дружина: Дорош Наталья Леонідівна - 1986 - 0938472432 - м. Житомир
вул. Кібальчіча буд. 10 кв. 1
</t>
  </si>
  <si>
    <t>0633869929</t>
  </si>
  <si>
    <t>Житомирська обл.
Житомирський район
с. Глибочиця</t>
  </si>
  <si>
    <t>Житомирська обл.
м. Житомир
проспект Незалежності буд. 172г кв. 8</t>
  </si>
  <si>
    <t>Автодорожний коледж
м. Житомир
2006
бухгалтер</t>
  </si>
  <si>
    <t xml:space="preserve">Будівельник 15 років
</t>
  </si>
  <si>
    <t>неодружений
мати: Ткачук Тетяна Володиміровна - 1968 - 0672788565 - м. Житомир
проспект Незалежності буд. 172г кв. 8</t>
  </si>
  <si>
    <t>0684422927</t>
  </si>
  <si>
    <t>Чернігівська обл.
Ніжинський район
с. Дмитрівка</t>
  </si>
  <si>
    <t>Чернігівська обл.
Ніжинський район
с. Дмитрівка
вул. Генерала Жованика буд. 19</t>
  </si>
  <si>
    <t>Зварювальник 15 років
Права Б Ц</t>
  </si>
  <si>
    <t>неодружений
мати: Цілина Алла Валентинівна - 1959 - 0961986863 - с. Дмитрівка
вул. Генерала Жованика буд. 19</t>
  </si>
  <si>
    <t>0964240812</t>
  </si>
  <si>
    <t>Чернігівська обл.
Чернігівський район
смт. Березна</t>
  </si>
  <si>
    <t>Чернігівська обл.
Чернігівський район
смт. Березна
вул. Пугачова буд. 6</t>
  </si>
  <si>
    <t>ПАЛ
м. Сосниця
2017
зварювальник</t>
  </si>
  <si>
    <t>Зварювальник 5 років</t>
  </si>
  <si>
    <t>неодружений
мати: Жиленко Надія Григорівна - 1970 - 0635384625 - смт. Березна
вул. Пугачова буд. 6</t>
  </si>
  <si>
    <t>0953632688</t>
  </si>
  <si>
    <t>Чернигівська обл.
м. Чернигів</t>
  </si>
  <si>
    <t>Серяков Олександр Костянтинович</t>
  </si>
  <si>
    <t>Полтавська обл.
м. Полтава</t>
  </si>
  <si>
    <t>ПНТУ
м. Полтава
2006
електромеханік</t>
  </si>
  <si>
    <t>м. Житомир</t>
  </si>
  <si>
    <t>м. Житомир, вул. Слобідська, буд. 33</t>
  </si>
  <si>
    <t>Житомирська ЗОШ №5</t>
  </si>
  <si>
    <t xml:space="preserve">механік, 5 років,
права: B,C </t>
  </si>
  <si>
    <t xml:space="preserve">не одружений,
брат: Труш Ігор Володимирович, 24.11.1975, Житомирська обл., с. Камянка вул Азрамакіна </t>
  </si>
  <si>
    <t>0685802137</t>
  </si>
  <si>
    <t>м. Житомир, вул. Катуся Калиновського буд. 26, кв 1</t>
  </si>
  <si>
    <t>Будівельне училише №1, м. Житомир, 2014, монтажник систем утеплення</t>
  </si>
  <si>
    <t>оператор верстатів, 7 років,
права:-</t>
  </si>
  <si>
    <t>не одружений,
тітка: Багінська Валентина Григорівна, 0688770689, м. Житомир, вул. Катуся Калиновського буд. 26, кв 1</t>
  </si>
  <si>
    <t>0991354282</t>
  </si>
  <si>
    <t>м. Дніпро</t>
  </si>
  <si>
    <t>м. Дніпро, вул. Усенка, буд. 11, 126</t>
  </si>
  <si>
    <t>Дніпропетровська ЗОШ №135</t>
  </si>
  <si>
    <t xml:space="preserve">оператор станків, 10 років,
права: - </t>
  </si>
  <si>
    <t>не одружений,
мати: Назаренко Людмила Федорівна, 0938021097, м. Дніпро, вул. Усенка, буд. 11, 126</t>
  </si>
  <si>
    <t>0970207051</t>
  </si>
  <si>
    <t>м. Житомир, вул. Л. Українки буд. 38а, кв. 27</t>
  </si>
  <si>
    <t>ЖДТУ, 2012,
проєктування ПЗ</t>
  </si>
  <si>
    <t>інженер програміст, 15 років,
права: -</t>
  </si>
  <si>
    <t xml:space="preserve">не одружений,
дядько: Нестеров Віктор Петрович, 0977597212, м. Житомир, вул. Фруктова, буд. 7 </t>
  </si>
  <si>
    <t>0936032271</t>
  </si>
  <si>
    <t>м. Чернігів</t>
  </si>
  <si>
    <t>м. Чернігів, вул. Захисників України, буд. 12б, кв. 13</t>
  </si>
  <si>
    <t>ВПУ №15, м. Чернігів, 2006,
автослюсар</t>
  </si>
  <si>
    <t>будівельник-монтажник, 10 років,
права: -</t>
  </si>
  <si>
    <t xml:space="preserve">одружнений,
дружина: Карцева Катерина Євгенівна, 1992, 0939953388, м. Чернігів, вул. Захисників України, буд. 12б, кв. 13
</t>
  </si>
  <si>
    <t>0937882255</t>
  </si>
  <si>
    <t>Київська обл., Броварський р-н, с. Заворичі</t>
  </si>
  <si>
    <t xml:space="preserve"> м. Чернігів, вул. Героїв Чорнобиля, буд. 4а, кв. 13</t>
  </si>
  <si>
    <t>Мокрицька ЗОШ</t>
  </si>
  <si>
    <t>монтажник, 2 роки,
права: -</t>
  </si>
  <si>
    <t xml:space="preserve">одружений,
дружина: Багнюк Тетяна Анатоліївна, 1991, 0689941628, м. Чернігів, вул. Героїв Чорнобиля, буд. 4а, кв. 13
</t>
  </si>
  <si>
    <t>0962473858</t>
  </si>
  <si>
    <t>м. Полтава</t>
  </si>
  <si>
    <t>м. Полтава, вул. 23 вересня, буд. 13, кв. 10</t>
  </si>
  <si>
    <t>Училище №21, м. Полтава, 2016, слюсар-автозварювальник</t>
  </si>
  <si>
    <t>каменеобробник, 2 роки
права: B, C</t>
  </si>
  <si>
    <t>не одружений,
мати: Васько Олена Василівна, 1976, 0506981176, Полтавська обл., Полтавський р-н, с. Тахтаулово, вул. Уютна, буд. 25</t>
  </si>
  <si>
    <t>0959147016</t>
  </si>
  <si>
    <t>м. Полтава, вул. Артільна, буд. 2</t>
  </si>
  <si>
    <t>ХНУРЕ, м. Харків, 2011, аналітик комп'ютерних систем</t>
  </si>
  <si>
    <t>ФОП, 10 років
права: B</t>
  </si>
  <si>
    <t>не одружений, 
мати: Корнєєва Людмила Леонідівна, 1957, 0669097752, м. Полтава, вул. Артільна, буд. 2</t>
  </si>
  <si>
    <t>0993808642</t>
  </si>
  <si>
    <t>6040</t>
  </si>
  <si>
    <t>Андрєєв Станіслав Олександрович</t>
  </si>
  <si>
    <t>3342603639</t>
  </si>
  <si>
    <t>АГ317026</t>
  </si>
  <si>
    <t>001632994
виданий 6311
12.03.2018</t>
  </si>
  <si>
    <t>м.Харків</t>
  </si>
  <si>
    <t>м.Киів вул.Райдужна 58 кв.64</t>
  </si>
  <si>
    <t>Харківська ЗОШ №117 2008</t>
  </si>
  <si>
    <t>офіціант 10 років</t>
  </si>
  <si>
    <t>неодружений                                    мати:Андрєєва Вікторія Володимирівна 1968-0999316048 м.Харків вул.Перший Дорошенківський Візд 6                  батько:Андрєєв Олександр Петрович 1968-0502805516  м.Харків вул.Перший Дорошенківський Візд 6</t>
  </si>
  <si>
    <t>0637853298</t>
  </si>
  <si>
    <t>№ 177</t>
  </si>
  <si>
    <t>250620-5</t>
  </si>
  <si>
    <t>20 червня 2025 року</t>
  </si>
  <si>
    <t>Артеменко Микита Андрійович</t>
  </si>
  <si>
    <t>3606501954</t>
  </si>
  <si>
    <t>АГ035964</t>
  </si>
  <si>
    <t>ЕВ368761
Світловодським РС УДМС України в Кіровоградській обл.
03.10.2014</t>
  </si>
  <si>
    <t>Кіровоградська обл.
м. Світловодськ</t>
  </si>
  <si>
    <t>Кіровоградська обл.
м. Світловодськ
вул. Чайковського буд. 17 кв. 99</t>
  </si>
  <si>
    <t>СПККНТУ
м. Світловодськ
2014
електромонтажник</t>
  </si>
  <si>
    <t>Різноробочій 2 роки
Права Б</t>
  </si>
  <si>
    <t>неодружений
бабуся: Явтенко Валентина Іванівна - 1959 - 0680673121 - м. Світловодськ вул. Холодноярська буд. 9</t>
  </si>
  <si>
    <t>0968843066</t>
  </si>
  <si>
    <t>4408</t>
  </si>
  <si>
    <t>Бабчук Юрій Леонтійович</t>
  </si>
  <si>
    <t>2938019673</t>
  </si>
  <si>
    <t>АГ139647</t>
  </si>
  <si>
    <t>АА430723
Вінницьким РВ УМВС України у Вінницькій обл.
06.03.1997</t>
  </si>
  <si>
    <t>м. Вінниця</t>
  </si>
  <si>
    <t>Вінницька обл
с. Агрономічне
вул. Шевченка, буд 36</t>
  </si>
  <si>
    <t>ВНПУ, м. Вінниця, 2003,
вчитель історії та правознавства</t>
  </si>
  <si>
    <t>ФОП, 4 роки
права: A1, A, B1, B, C1, C, CE</t>
  </si>
  <si>
    <t>одружений, 
дружина: Бабчук Лариса Андріївна, 1982, 0673394923, Вінницька обл
с. Агрономічне
вул. Шевченка, буд 36</t>
  </si>
  <si>
    <t>0677449142</t>
  </si>
  <si>
    <t>А4633 по розподілу рекомендаційний лист</t>
  </si>
  <si>
    <t>2/8/5466</t>
  </si>
  <si>
    <t>Батеєнко Тимофій Олександрович</t>
  </si>
  <si>
    <t>3483704757</t>
  </si>
  <si>
    <t>АГ181811</t>
  </si>
  <si>
    <t>005745244
виданий 8017
16.02.2021</t>
  </si>
  <si>
    <t>Чернігівська обл. Прилуцький р-н., с. Липове</t>
  </si>
  <si>
    <t>Чернігівська обл. Прилуцький р-н., с. Липове, вул. Молодіжна, буд. 2</t>
  </si>
  <si>
    <t>Чернігівський професійний ліцей, 2014, електрик</t>
  </si>
  <si>
    <t>відповідальний за газове господарство, 3 роки,
права: B</t>
  </si>
  <si>
    <t>не одружений, 
брат: Батеєнко Сергій Олександрович, 23.03.1998, 0665685564, Чернігівська обл. Прилуцький р-н., с. Липове, вул. Молодіжна, буд. 2</t>
  </si>
  <si>
    <t>0976277183</t>
  </si>
  <si>
    <t>А0281 по розподілу рекомендаційний лист</t>
  </si>
  <si>
    <t>1741/2927</t>
  </si>
  <si>
    <t>Бідненко Сергій Юрійович</t>
  </si>
  <si>
    <t>3572207312</t>
  </si>
  <si>
    <t>АВ405972</t>
  </si>
  <si>
    <t>008470263
виданий 5330
16.11.2022</t>
  </si>
  <si>
    <t>м.Полтава</t>
  </si>
  <si>
    <t>Полтавська обл., м.Миргород, пров. Вокзальний, буд. 29</t>
  </si>
  <si>
    <t>ПТУ №53 с. Войнеха, Полтавська обл., тракорист-слюсар</t>
  </si>
  <si>
    <t>водій, 10 років,
права: B,C</t>
  </si>
  <si>
    <t>одружений,
дружина: Бідненко Юлія Григорівна, 1988, 0932827750, Полтавська обл., м.Миргород, пров. Вокзальний, буд. 29</t>
  </si>
  <si>
    <t>0958773782</t>
  </si>
  <si>
    <t>1739/5/4129</t>
  </si>
  <si>
    <t>Білик Владислав Олексійович</t>
  </si>
  <si>
    <t>3651902831</t>
  </si>
  <si>
    <t>АВ953702</t>
  </si>
  <si>
    <t>000116216
виданий 1420
25.07.2016</t>
  </si>
  <si>
    <t>Донецька обл., Краматорський р-н, смт. Билбасівка</t>
  </si>
  <si>
    <t>м. Київ, вул. Виговського, буд. 44, кв. 142б</t>
  </si>
  <si>
    <t>Бахмутський коледж мистецтв, 2019, музика</t>
  </si>
  <si>
    <t xml:space="preserve">Адміністратор мережі апартаментів, 2 роки, 
права: - </t>
  </si>
  <si>
    <t>не одружений,
сестра: Білик Вікторія Олексіївна, 09.12.2001, 0952047239, Донецька обл м. Слов'янськ</t>
  </si>
  <si>
    <t>0958040352</t>
  </si>
  <si>
    <t>А7788 по розподілу рекомендаційний лист</t>
  </si>
  <si>
    <t>Білоус Максим Олегович</t>
  </si>
  <si>
    <t>3376215010</t>
  </si>
  <si>
    <t>АГ617032</t>
  </si>
  <si>
    <t>МЕ898806</t>
  </si>
  <si>
    <t>м.Киів</t>
  </si>
  <si>
    <t>м. Киів вул.Колмишевського 3 кв.46</t>
  </si>
  <si>
    <t>НАУ 2015 філологія</t>
  </si>
  <si>
    <t>логіст 3 роки права В</t>
  </si>
  <si>
    <t>неодружений                                               мати:Білоус Вікторія Вікторівна 1971-0675864739 м.Киів вул.Макіівська 4 кв.52           батько:Білоус Олег Олександрович 1963-0677243827 м. Киів вул.Колмишевського 3 кв.46</t>
  </si>
  <si>
    <t>0770117766</t>
  </si>
  <si>
    <t>8/4550</t>
  </si>
  <si>
    <t>Близнюк Володимир Сергійович</t>
  </si>
  <si>
    <t>3504603570</t>
  </si>
  <si>
    <t>АВ972887</t>
  </si>
  <si>
    <t>СТ436761
Ірпінським МВ Управління ДМС України в Київській обл.
15.10.2014</t>
  </si>
  <si>
    <t>Киівська обл.м.Буча</t>
  </si>
  <si>
    <t>Киівська обл.м.Буча вул.Сквозаводська 5 кв.31</t>
  </si>
  <si>
    <t xml:space="preserve">ЗОШ№1 м.Буча </t>
  </si>
  <si>
    <t xml:space="preserve">будівельник 12 років </t>
  </si>
  <si>
    <t>неодружений                                           сестра:Близнюк Анастасія Сергіівна 1992-0980633741 Киівська обл.м.Буча вул.Сквозаводська 5 кв.31</t>
  </si>
  <si>
    <t>5/1273</t>
  </si>
  <si>
    <t>Бовда Єгор Іванович</t>
  </si>
  <si>
    <t>3116021412</t>
  </si>
  <si>
    <t>АВ993432</t>
  </si>
  <si>
    <t>НК942031</t>
  </si>
  <si>
    <t>Чернігівська обл.
м. Чернігів</t>
  </si>
  <si>
    <t>Чернігівська обл.
м. Чернігів
вул. Рокосовського буд. 45а кв. 50</t>
  </si>
  <si>
    <t>ЧДПУ
м. Чернігів
2006
вчитель</t>
  </si>
  <si>
    <t>ФОП 4 роки
Права усі категорії</t>
  </si>
  <si>
    <t>неодружений
мати: Дорошенко Віра Олександрівна - 1956 - 0950602897</t>
  </si>
  <si>
    <t>0990384981</t>
  </si>
  <si>
    <t>9/1163</t>
  </si>
  <si>
    <t>Богомаз Олександр Миколайович</t>
  </si>
  <si>
    <t>3076618451</t>
  </si>
  <si>
    <t>АВ949618</t>
  </si>
  <si>
    <t>КО144138
Карлівським РВ УМВС України в Полтавській обл.
24.10.2000</t>
  </si>
  <si>
    <t>Полтавська обл.
Карлівський район
с. Розумівка</t>
  </si>
  <si>
    <t>Полтавська обл.
с. Супрунівка
вул. Нафтовиків буд. 1а кв. 7</t>
  </si>
  <si>
    <t>Технікум
м. Полтава
2019
бурильщик</t>
  </si>
  <si>
    <t xml:space="preserve">Водій 15 років
Права А Ц Ц1 </t>
  </si>
  <si>
    <t>одружений 
дружина: Богомаз Інна Миколаївна - 1981 - 0506414355 - с. Супрунівка
вул. Нафтовиків буд. 1а кв. 7
мати: Богомаз Ольга Миколаївна - 1964 - 0500422058 - м. Карлівка вул. Героїв Крут буд. 5</t>
  </si>
  <si>
    <t>0990260400</t>
  </si>
  <si>
    <t>МВ/140</t>
  </si>
  <si>
    <t>Богун Олександр Сергійович</t>
  </si>
  <si>
    <t>3553108231</t>
  </si>
  <si>
    <t>АВ951586</t>
  </si>
  <si>
    <t>ТТ168458
Деснянським РВ ГУДМС України в м. Києві
16.05.2013</t>
  </si>
  <si>
    <t>м. Київ</t>
  </si>
  <si>
    <t>м. Київ, вул. Прирічна, буд. 17, кв. 338</t>
  </si>
  <si>
    <t>ВПУ №21, м. Київ, 2015, автослюсар</t>
  </si>
  <si>
    <t>охоронник, 6 років,
права: B</t>
  </si>
  <si>
    <t>одружений:
дружина: Богун Анна Олександрівна, 08.08.2000, 0660310454, м. Київ, вул. Прирічна, буд. 17, кв. 338</t>
  </si>
  <si>
    <t>0505305693</t>
  </si>
  <si>
    <t>А4030 по розподілу рекомендаційний лист</t>
  </si>
  <si>
    <t>1934/3738</t>
  </si>
  <si>
    <t>Братенко Володимир Миколайович</t>
  </si>
  <si>
    <t>3224913318</t>
  </si>
  <si>
    <t>АВ777052</t>
  </si>
  <si>
    <t>СТ463054
Богуславський РС Управління ДМС України в Киїівській обл.
07.05.2015</t>
  </si>
  <si>
    <t>Київська обл.
м. Богуслав</t>
  </si>
  <si>
    <t>Київська обл.
м. Богуслав
вул. Школьна буд. 15</t>
  </si>
  <si>
    <t>ЦПТУ 1
м. Богуслав
2007
автослюсар</t>
  </si>
  <si>
    <t>Будівельник 15 років
Права Б Ц</t>
  </si>
  <si>
    <t xml:space="preserve">неодружений
</t>
  </si>
  <si>
    <t>0980634891</t>
  </si>
  <si>
    <t>5624</t>
  </si>
  <si>
    <t>Будник Віталій Володимирович</t>
  </si>
  <si>
    <t>3518311072</t>
  </si>
  <si>
    <t>АГ138030</t>
  </si>
  <si>
    <t>009998061
виданий 0510
04.12.2023</t>
  </si>
  <si>
    <t>Вінницька обл.
Немирівський район
с. Монастирське</t>
  </si>
  <si>
    <t>Віннцька обл.
м. Вінниця
вул. Заболотного буд. 32 кв. 4</t>
  </si>
  <si>
    <t>НКБіА
м. Немирів
2015
монтажник</t>
  </si>
  <si>
    <t>Різноробочий 10 років
Права Б Ц</t>
  </si>
  <si>
    <t>неодружений
мати: Будник Олена Іванівна - 1969 - 0686228699 - с. Монастирська вул. Центральна буд. 83</t>
  </si>
  <si>
    <t>0686529979</t>
  </si>
  <si>
    <t>9/8131</t>
  </si>
  <si>
    <t>Варшавський Дмитро Вікторович</t>
  </si>
  <si>
    <t>3629401011</t>
  </si>
  <si>
    <t>АВ957102</t>
  </si>
  <si>
    <t>ЕЛ011922
Сєвєродонецьким МВ УДМС України у Луганській обл.
08.07.2015</t>
  </si>
  <si>
    <t>Луганська обл.м.Лисичанськ</t>
  </si>
  <si>
    <t>Полтавська обл.м.Кременчуг вул.Вадима Пугачова 11кв.20</t>
  </si>
  <si>
    <t>ПТУ м.Новий Айдар 2017 тракторист машиніст</t>
  </si>
  <si>
    <t xml:space="preserve">різноробочий 7 років </t>
  </si>
  <si>
    <t>неодружений                                     сестра:Варшавська Лілія Вікторівна 1985-0992787271 Полтавська обл.м.Кременчуг вул.Вадима Пугачова 11кв.20</t>
  </si>
  <si>
    <t>0966541428</t>
  </si>
  <si>
    <t>А0284 по розподілу рекомендаційний лист</t>
  </si>
  <si>
    <t>8/1/4566/1</t>
  </si>
  <si>
    <t>Вовченко Антон Ігорович</t>
  </si>
  <si>
    <t>3481712314</t>
  </si>
  <si>
    <t>АВ972746</t>
  </si>
  <si>
    <t>006510438
виданий 0511
10.08.2021</t>
  </si>
  <si>
    <t>Вінницька обл.
м. Вінниця</t>
  </si>
  <si>
    <t>Вінницька обл.
м. Вінниця
вул. Р. Скалецького буд. 36а кв. 102</t>
  </si>
  <si>
    <t>ВНАУ
м. Вінниця
2018
Юрист</t>
  </si>
  <si>
    <t xml:space="preserve">Юрист 1 рік
</t>
  </si>
  <si>
    <t>неодружений
бабуся: Закусилова Лідія Олексіївна - 1951 - 0677771987 - м. Вінниця
вул. Р. Скалецького буд. 36а кв. 102</t>
  </si>
  <si>
    <t>1934/3759</t>
  </si>
  <si>
    <t>Гавур Микола Миколайович</t>
  </si>
  <si>
    <t>3483808032</t>
  </si>
  <si>
    <t>АГ185098</t>
  </si>
  <si>
    <t>008701885
виданий 8040
25.01.2023</t>
  </si>
  <si>
    <t>Київська обл. смт. Борова</t>
  </si>
  <si>
    <t>Київська обл. смт. Борова, вул. Квіткова, буд. 2</t>
  </si>
  <si>
    <t>Боровська ЗОШ</t>
  </si>
  <si>
    <t>будівельник, 10 років,
права: -</t>
  </si>
  <si>
    <t>не одружений,
сестра: Ткаченко Ольга Миколаївна, 1986, 0971930933, Київська обл., с. Петра Запорожця</t>
  </si>
  <si>
    <t>0633730153</t>
  </si>
  <si>
    <t>8/1/4566</t>
  </si>
  <si>
    <t>Голобородько Роман Олегович</t>
  </si>
  <si>
    <t>3520208698</t>
  </si>
  <si>
    <t>АВ972744</t>
  </si>
  <si>
    <t>006598071
виданий 8032
20.08.2021</t>
  </si>
  <si>
    <t>м. Київ, вул. Якуба Колоса, буд., 7, кв. 74</t>
  </si>
  <si>
    <t>Київська гімназія східних мов №1</t>
  </si>
  <si>
    <t>кур'єр, 5 років
права: B</t>
  </si>
  <si>
    <t>не одружений,
мати: Голобородько Ірина Вікторівна, 1971, 0505448800, м. Київ, вул. Якуба Колоса, буд., 7, кв. 74</t>
  </si>
  <si>
    <t>0938873190</t>
  </si>
  <si>
    <t>250620-1</t>
  </si>
  <si>
    <t>Голуб Дмитро Павлович</t>
  </si>
  <si>
    <t>3669013039</t>
  </si>
  <si>
    <t>АГ035967</t>
  </si>
  <si>
    <t>000109513
виданий 5624
18.07.2016</t>
  </si>
  <si>
    <t>Рівненська обл.
м. Рівне</t>
  </si>
  <si>
    <t>м. Київ
вул. Мілославська буд. 2б кв. 6</t>
  </si>
  <si>
    <t>ФКтНАУ
м. Київ
2021
економіст</t>
  </si>
  <si>
    <t>Керуючий магазином 2 роки</t>
  </si>
  <si>
    <t>неодружений
мати: Голуб Ірина Володимирівна - 1979 - 0965074490 - м. Київ вул. Дружківська буд. 6а кв. 23</t>
  </si>
  <si>
    <t>0679705382</t>
  </si>
  <si>
    <t>Горовий Олександр Сергійович</t>
  </si>
  <si>
    <t>3584011096</t>
  </si>
  <si>
    <t>АГ181798</t>
  </si>
  <si>
    <t>НМ472635</t>
  </si>
  <si>
    <t>Чернігівська обл.с.Семенівка</t>
  </si>
  <si>
    <t>Киівська обл.м.Вишгород вул.Семенініка 5 кв.19</t>
  </si>
  <si>
    <t>ПТУ№5 м.Чернігів 2015 гіпсокартонщик маляр штукатур</t>
  </si>
  <si>
    <t xml:space="preserve">пекар 5 років </t>
  </si>
  <si>
    <t>неодружений                                   мати:Сєрьогіна Тамара Миколаівна 1975-0976018645 Киівська обл.м.Вишгород вул.Семенініка 5 кв.19</t>
  </si>
  <si>
    <t>0681073599</t>
  </si>
  <si>
    <t>4860</t>
  </si>
  <si>
    <t>Грабовський Володимир Дмитрович</t>
  </si>
  <si>
    <t>3301014370</t>
  </si>
  <si>
    <t>АВ 995888</t>
  </si>
  <si>
    <t>ВН 382881
Житомирським МВ УМВС УКР в Житомирській обл
18.04.2007</t>
  </si>
  <si>
    <t>м.Житомир</t>
  </si>
  <si>
    <t>Житомирський р-н.Давидовський масив вул.Садова 1026</t>
  </si>
  <si>
    <t>Житомирське ПТУ№19 2008 слюсар ремонтник помічник майстра</t>
  </si>
  <si>
    <t xml:space="preserve">Будівельник 5 років </t>
  </si>
  <si>
    <t xml:space="preserve">одружений                                        дружина:Грабовська Марина Іванівна 1991-0985778112 м.Житомир вул.Бялика 11 кв.4                  мати:Грабовська Наталя Олександрівна 1971-0678689067 Житомирський р-н.Давидовський масив вул.Садова 1026
</t>
  </si>
  <si>
    <t>0994390373</t>
  </si>
  <si>
    <t>10/5974</t>
  </si>
  <si>
    <t>Григор'єв Артур Олександрович</t>
  </si>
  <si>
    <t>3217720810</t>
  </si>
  <si>
    <t>АВ982725</t>
  </si>
  <si>
    <t>МЕ487504
Шевченківським РУ ГУ МВС України в місті Києві
27.07.2004</t>
  </si>
  <si>
    <t>Київська обл., Обухівський р-н., смт. Козин</t>
  </si>
  <si>
    <t>м. Київ, вул. Б. Жидкова, буд. 7а кв. 13</t>
  </si>
  <si>
    <t>УНТ, м. Київ, 2020, геодезія, картографія</t>
  </si>
  <si>
    <t>продавець непродовольчих товарів, 7 років,
права: B</t>
  </si>
  <si>
    <t>не одружений,
брат: Григор'єв Юрій Олександрович, 27.05.1981, 0963000001, м. Київ</t>
  </si>
  <si>
    <t>0937474147</t>
  </si>
  <si>
    <t>А2298 по розподілу рекомендаційний лист</t>
  </si>
  <si>
    <t>250620-9</t>
  </si>
  <si>
    <t>Гриценко Віталій Іванович</t>
  </si>
  <si>
    <t>3293018411</t>
  </si>
  <si>
    <t>АГ035962</t>
  </si>
  <si>
    <t>МЕ705780
Дніпровським РУ ГУ МВС України в м. Києві
20.06.2006</t>
  </si>
  <si>
    <t>м. Київ, вул. Амбросія Бучми, буд. 5\1, кв. 59</t>
  </si>
  <si>
    <t>КНЕУ, м. Київ, 2013,
фінанси та кредит</t>
  </si>
  <si>
    <t>перекладач, 10 років,
права: -</t>
  </si>
  <si>
    <t>одружений,
дружина: Гриценко Юлія Вікторівна, 1985,
0978485648, м. Київ, вул. Амбросія Бучми, буд. 5\1, кв. 59</t>
  </si>
  <si>
    <t>0688202793</t>
  </si>
  <si>
    <t>2/3/836</t>
  </si>
  <si>
    <t>Гриценко Максим Петрович</t>
  </si>
  <si>
    <t>3256301177</t>
  </si>
  <si>
    <t>АГ178970</t>
  </si>
  <si>
    <t>НМ211922
Коропським РВ УМВС Українив Чернігівській обл.
22.04.2005</t>
  </si>
  <si>
    <t>Чернігівська обл.
Коропський район
с. Нехаївка</t>
  </si>
  <si>
    <t>Київська обл.
м. Бориспіль
провулок Соборний буд. 1</t>
  </si>
  <si>
    <t>КПЛТ
м. Київ
2006
слюсар</t>
  </si>
  <si>
    <t xml:space="preserve">Водій 5 років
Права Б </t>
  </si>
  <si>
    <t>неодружений
мати: Гриценко Лариса Миколаївна - 1958 - 0978271992 - с. Нехаївка вул. Оболонська буд. 8</t>
  </si>
  <si>
    <t>0988703712</t>
  </si>
  <si>
    <t>Гуменюк Микола Анатолійович</t>
  </si>
  <si>
    <t>3026618554</t>
  </si>
  <si>
    <t>АВ995889</t>
  </si>
  <si>
    <t>ВН531180</t>
  </si>
  <si>
    <t>Житомирська обл.
Житомирський район
с. Миролюбівка</t>
  </si>
  <si>
    <t>Житомирська обл.
Житомирський район
с. Миролюбівка
вул. Культосвітня буд. 8</t>
  </si>
  <si>
    <t>ЄУФІЛД
м. Житомир
2006
менеджер</t>
  </si>
  <si>
    <t>Торговий представник 15 років
Права А Б Ц</t>
  </si>
  <si>
    <t>неодружений
брат: Гуменюк Олександр Анатолійович - 1992 - с. Миролюбівка вул. Молодіжна буд. 11</t>
  </si>
  <si>
    <t>0978413265</t>
  </si>
  <si>
    <t>1934/3760</t>
  </si>
  <si>
    <t>Давиденко Максим Вячеславович</t>
  </si>
  <si>
    <t>2961014530</t>
  </si>
  <si>
    <t>АГ184635</t>
  </si>
  <si>
    <t>СТ516609</t>
  </si>
  <si>
    <t>Київська обл.
Обухівський район
м. Українка</t>
  </si>
  <si>
    <t>Київська обл.
Обухівський район
м. Українка
вул. Соснова буд. 4 кв. 108</t>
  </si>
  <si>
    <t>ПТУ 2
м. Українка
1999
автослюсар</t>
  </si>
  <si>
    <t>Водій 12 років
Права Б</t>
  </si>
  <si>
    <t>одружений
мати: Давиденко Тетяна Олександрівна - 1964 - 0631963900 - с. Карапищі</t>
  </si>
  <si>
    <t>0964418518</t>
  </si>
  <si>
    <t>6089</t>
  </si>
  <si>
    <t>Дзиба Віталій Костянтинович</t>
  </si>
  <si>
    <t>3322312794</t>
  </si>
  <si>
    <t>АГ037816</t>
  </si>
  <si>
    <t>МЕ818746</t>
  </si>
  <si>
    <t>м. Київ 
вул. Лісківська буд. 20 кв. 33</t>
  </si>
  <si>
    <t>Ліцей політехника
м. Київ
2009
автослюсар</t>
  </si>
  <si>
    <t>Водій 10 років
Права А Б Ц</t>
  </si>
  <si>
    <t>неодружений
батько: Дзиба Костянтин Георгієвич - 1968 - 0677034978 - м. Київ 
вул. Лісківська буд. 20 кв. 33</t>
  </si>
  <si>
    <t>0987651315</t>
  </si>
  <si>
    <t>790037Д</t>
  </si>
  <si>
    <t>Довгань Пилип Захарович</t>
  </si>
  <si>
    <t>3337408373</t>
  </si>
  <si>
    <t>АВ972889</t>
  </si>
  <si>
    <t>ЕВ172563
Кіровським ВМ Кіровоградського МВ УМВС України у Кіровоградській обл.
05.07.2007</t>
  </si>
  <si>
    <t>Киівська обл.м,Ірпінь вул.Західна 8 кв.142</t>
  </si>
  <si>
    <t>НПУ ім.Драгоманова м.Киів 2016 вчитель музики</t>
  </si>
  <si>
    <t>вчитель музики 4 роки права В</t>
  </si>
  <si>
    <t xml:space="preserve">одружений                                  дружина:Довгань Вікторія Володимирівна 1993-0930660093Киівська обл.М,ірпінь вул.Західна 8 кв.142                          
</t>
  </si>
  <si>
    <t>0932297299</t>
  </si>
  <si>
    <t>4706</t>
  </si>
  <si>
    <t>Заболотний Олександр Анатолійович</t>
  </si>
  <si>
    <t>3649906099</t>
  </si>
  <si>
    <t>АВ956304</t>
  </si>
  <si>
    <t>006673511
виданий 0514
06.09.2021</t>
  </si>
  <si>
    <t>Вінницька обл.
Барський район
с. Супівка</t>
  </si>
  <si>
    <t>Вінницька обл.
Барський район
с. Супівка
вул. Гагаріна буд. 11</t>
  </si>
  <si>
    <t>БПТУ
м. Барськ
2017
зварювальник</t>
  </si>
  <si>
    <t>Плиточник 9 років
Права Б</t>
  </si>
  <si>
    <t>неодружений
мати: Заболотна Ніна Степанівна - 1966 - 0987896972 - с. Супівка
вул. Гагаріна буд. 11</t>
  </si>
  <si>
    <t>0976644511</t>
  </si>
  <si>
    <t>Задорожний Леонід Леонідович</t>
  </si>
  <si>
    <t>3243111771</t>
  </si>
  <si>
    <t>СО490309</t>
  </si>
  <si>
    <t>КО598375
Комсомольським МВ УМВС України в Полтавській обл.
16.02.2005</t>
  </si>
  <si>
    <t>Полтавська обл.м.Комсомольськ</t>
  </si>
  <si>
    <t>Полтавська обл.м.Горішні Плавні вул.Конституціі 18 кв.14</t>
  </si>
  <si>
    <t>ПГЛ № 15 м.Полтава 2004 помічник машиніста тепловозу</t>
  </si>
  <si>
    <t>помічник машиніста тепловоза 10 років права В</t>
  </si>
  <si>
    <t>неодружений                                   мати:Задорожня Ніна Петрівна 1966-0987764746 Полтавська обл.м.Горішні Плавні вул.Конституціі 18 кв.14                                          брат:Задорожний Михайло Леогідович 2001-0997815972 Полтавська обл.м.Горішні Плавні вул.Героів Дніпра 57</t>
  </si>
  <si>
    <t>0666784960</t>
  </si>
  <si>
    <t>10/5171</t>
  </si>
  <si>
    <t>Зубков Сергій Олександрович</t>
  </si>
  <si>
    <t>3169203155</t>
  </si>
  <si>
    <t>СО522543</t>
  </si>
  <si>
    <t>НМ140176
Ніжинським МРВ УМВС України в Чернігівській обл.
14.05.2003</t>
  </si>
  <si>
    <t>Чернігівська обл.
м. Ніжин</t>
  </si>
  <si>
    <t>Чернігівська обл.
м. Ніжин
вул. Овдіївська буд. 9 кв. 72</t>
  </si>
  <si>
    <t>КГРТ
м. Київ
2003
геофізик</t>
  </si>
  <si>
    <t>Сантехнік 12 років</t>
  </si>
  <si>
    <t>неодружений
батько: Зубков Олександр Юхимович - 1955 - 0960872811 - м. Ніжин вул. Овдіївська буд. 9 кв. 72</t>
  </si>
  <si>
    <t>0501451054</t>
  </si>
  <si>
    <t>Кириленко Євген Євгенійович</t>
  </si>
  <si>
    <t>3459609315</t>
  </si>
  <si>
    <t>АГ617020</t>
  </si>
  <si>
    <t>МВ462855
Путивльським РВУ МВСУ
21.02.2011</t>
  </si>
  <si>
    <t>Сумська обл., м. Путивль</t>
  </si>
  <si>
    <t>м. Київ, вул. Михайла співака, буд. 4</t>
  </si>
  <si>
    <t>ДПТНЗ, м. Путивль, 2012, водій-тракторист, слюсар</t>
  </si>
  <si>
    <t>товарознавець, 2 роки,
права: B, C, A1, B1</t>
  </si>
  <si>
    <t>не одружений,
мати: Кириленко Ольга Анатоліївна, 07.04.1974, 0500225772, Сумська обл., м. Путивль, вул. Б. Хмельницького, буд. 13</t>
  </si>
  <si>
    <t>0969729216</t>
  </si>
  <si>
    <t>Коваленко Денис Олександрович</t>
  </si>
  <si>
    <t>3658803250</t>
  </si>
  <si>
    <t>АВ972738</t>
  </si>
  <si>
    <t>000057714
виданий 3232
20.04.2016</t>
  </si>
  <si>
    <t>Київська обл.
с. Капитанівка 
вул. Лісна буд. 18</t>
  </si>
  <si>
    <t>КНТУ
м. Київ
2022
Хімік</t>
  </si>
  <si>
    <t>Комірник 4 роки
Права Б</t>
  </si>
  <si>
    <t xml:space="preserve">неодружений
батько: Коваленко Олександр Вікторович - 1979 - 0984058030 - с. Капитанівка 
вул. Лісна буд. 18
</t>
  </si>
  <si>
    <t>0985250012</t>
  </si>
  <si>
    <t>1934/3737</t>
  </si>
  <si>
    <t>Коваленко Рустам Забітович</t>
  </si>
  <si>
    <t>3322510830</t>
  </si>
  <si>
    <t>АГ176944</t>
  </si>
  <si>
    <t>011969698
виданий 3238
17.06.2025</t>
  </si>
  <si>
    <t>Київська обл., м. Миронівка, вул. Соборності, буд. 23, кв. 50</t>
  </si>
  <si>
    <t>Миронівська ЗОШ №3</t>
  </si>
  <si>
    <t>будівельник, 10 років,
права: B</t>
  </si>
  <si>
    <t>не одружений,
мати: Кирнасівська Людмила Никифорівна, 1966, 0987169425, Київська обл., м. Миронівка, вул. Соборності, буд. 23, кв. 50</t>
  </si>
  <si>
    <t>0987169250</t>
  </si>
  <si>
    <t>Коруц Вадим Валерійович</t>
  </si>
  <si>
    <t>3225505957</t>
  </si>
  <si>
    <t>АГ617028</t>
  </si>
  <si>
    <t>АН231385</t>
  </si>
  <si>
    <t>Дніпропетровська обл.
м. Вільногірськ</t>
  </si>
  <si>
    <t>м. Київ
вул. Мішуги буд. 12 кв. 80</t>
  </si>
  <si>
    <t>УДХТУ
м. Дніпро
2015
інженер-технолог</t>
  </si>
  <si>
    <t>Управління 9 років
Права Б</t>
  </si>
  <si>
    <t>неодружений
батько: Корц Валерій Михайлович - 1965 - 0977598053 - м. Вільногірськ вул. Леніна буд. 75 кв. 100</t>
  </si>
  <si>
    <t>0978804506</t>
  </si>
  <si>
    <t>250620-4</t>
  </si>
  <si>
    <t>Косянчук Владислав Валентинович</t>
  </si>
  <si>
    <t>3561004219</t>
  </si>
  <si>
    <t>АГ035965</t>
  </si>
  <si>
    <t>НЕ701224
Придніпровським РВ у м. Черкаси УДМС України в Черкаській обл.
13.08.2013</t>
  </si>
  <si>
    <t>м. Черкаси</t>
  </si>
  <si>
    <t>м. Київ, вул. Борщагівська, буд. 144</t>
  </si>
  <si>
    <t>КПІ, м. Київ, 2023,
інженер-конструктор</t>
  </si>
  <si>
    <t xml:space="preserve">ФОП, 3 роки,
права: - </t>
  </si>
  <si>
    <t>не одружений,
сестра: Косянчук Анастасія Валентинівна, 1995, 0932009241, м. Черкаси, вул. Благовісна, буд. 299, кв. 105</t>
  </si>
  <si>
    <t>0939460935</t>
  </si>
  <si>
    <t>1/4808</t>
  </si>
  <si>
    <t>Куролєс Андрій Миколайович</t>
  </si>
  <si>
    <t>3046010797</t>
  </si>
  <si>
    <t>АГ024678</t>
  </si>
  <si>
    <t>МВ444500
Ямпільським РВ ГУМВС України в Сумській обл.
17.07.2010</t>
  </si>
  <si>
    <t>Сумська обл.
Шостінський район
смт. Свеса</t>
  </si>
  <si>
    <t>Сумська обл.
Шостінський район
смт. Свеса
вул. Новорічна буд. 15</t>
  </si>
  <si>
    <t>ПТУ 13
смт. Свеса
машиніст</t>
  </si>
  <si>
    <t>Будівельник 7 років
Права А Б Ц</t>
  </si>
  <si>
    <t>неодружений 
мати: Куролес Валентина Данилівна - 1956 - 0982689005 - смт. Свеса вул. Терещенська буд. 58</t>
  </si>
  <si>
    <t>09684203335</t>
  </si>
  <si>
    <t>121100А</t>
  </si>
  <si>
    <t>Лекомцев Сергій Олегович</t>
  </si>
  <si>
    <t>3040900198</t>
  </si>
  <si>
    <t>МО407625</t>
  </si>
  <si>
    <t>СМ232319
Якотинським РВ ГУ МВС України в Київській обл.
28.04.2000</t>
  </si>
  <si>
    <t>Київська обл.
Яготинський район
с. Годунівка
вул. Бощика буд. 67</t>
  </si>
  <si>
    <t>БТПДАА
2012
слюсар</t>
  </si>
  <si>
    <t xml:space="preserve">Водій 22 роки
Права Б Ц Е </t>
  </si>
  <si>
    <t>одружений
дружина: Лекомцева Лілія Сергіївна - 1983 - 0967972432 - с. Годунівка
вул. Бощика буд. 67</t>
  </si>
  <si>
    <t>0994553917</t>
  </si>
  <si>
    <t>790037А</t>
  </si>
  <si>
    <t>4549</t>
  </si>
  <si>
    <t>Маджаров Микола Андрійович</t>
  </si>
  <si>
    <t>2916518579</t>
  </si>
  <si>
    <t>АГ023094</t>
  </si>
  <si>
    <t>МК286503
ЦВМ Дзержинського РВ ХМУ УМВС України в Харківській обл.
28.08.1996</t>
  </si>
  <si>
    <t>Сумська обл., м. Охтирка, вул. м. Амосова, буд. 16</t>
  </si>
  <si>
    <t>ХНУРЕ, м. Харків,
інженер</t>
  </si>
  <si>
    <t>керучий магазину, 12 років,
права: -</t>
  </si>
  <si>
    <t>не одружений,
батько: Маджаров Андрій Желязкович, 1960, 0503230094, Харківська обл, смт. Південний, вул. Українська, буд. 46а</t>
  </si>
  <si>
    <t>0994502889</t>
  </si>
  <si>
    <t>6037</t>
  </si>
  <si>
    <t>Малаховський Антон Володимирович</t>
  </si>
  <si>
    <t>3024720437</t>
  </si>
  <si>
    <t>АГ617014</t>
  </si>
  <si>
    <t>МЕ127868
Святошинським РВ ГУ МВС України в м. Києві
04.07.2002</t>
  </si>
  <si>
    <t>ФРН
м. Дрезден</t>
  </si>
  <si>
    <t>м. Київ 
проспект Науки буд. 20 кв. 10</t>
  </si>
  <si>
    <t xml:space="preserve">Технікум
м. Київ 
2010
кухар
</t>
  </si>
  <si>
    <t>Електромонтажник 7 років
Права Б</t>
  </si>
  <si>
    <t>неодружений
мати: Малаховська Олена Миколаївна - 1962 - 0930632585 - смт. Пісківка вул. Заводська буд. 14</t>
  </si>
  <si>
    <t>0508151112</t>
  </si>
  <si>
    <t>Мельниченко Вячеслав Вячеславович</t>
  </si>
  <si>
    <t>3589603431</t>
  </si>
  <si>
    <t>АГ617025</t>
  </si>
  <si>
    <t>АО190124
Жовтневим РВ у м. Кривий Ріг ГУ ДМС України в Дніпропетровській обл.
08.05.2014</t>
  </si>
  <si>
    <t>Дніпропетровська обл., м. Кривий Ріг</t>
  </si>
  <si>
    <t>м. Київ, просп. Оболонський, буд. 43, кв. 429</t>
  </si>
  <si>
    <t>Коледж економіки та управління ім. Вадима Гетьмана, м. Кривий Ріг, 2016, 
комерційна діяльність, підприємництво та операції з біржами та активами</t>
  </si>
  <si>
    <t>програміст, 6 років
праава: B</t>
  </si>
  <si>
    <t>не одружений,
батько: Мельниченко В'ячеслав Володимирович, 0503210834, 12.04.1969, Дніпропетровська обл., м. Кривий Ріг, вул. Українська, буд. 4</t>
  </si>
  <si>
    <t>0688900347</t>
  </si>
  <si>
    <t>А4733 по розподілу рекомендаційний лист.
Фінансист</t>
  </si>
  <si>
    <t>636</t>
  </si>
  <si>
    <t>Мирошниченко Дмитро Віталійович</t>
  </si>
  <si>
    <t>3392102071</t>
  </si>
  <si>
    <t>МО566871</t>
  </si>
  <si>
    <t>ВК556307
Слов'янським РВ ГУМВС України в Донецькій обл.
23.12.2008</t>
  </si>
  <si>
    <t>Донецька обл.
м. Красний Ліман</t>
  </si>
  <si>
    <t>Черкаська обл.
м. Черкаси вул. Н. Левицького буд. 6 кв. 19</t>
  </si>
  <si>
    <t>ЯБТТБ
м. Ясиновата
2012
технолог</t>
  </si>
  <si>
    <t>Торговий представник 8 років
Права Б Ц</t>
  </si>
  <si>
    <t>одружений
дружина: Мирошниченко Анастасія Костянтинівна - 1991 - 0667366931 -м. Черкаси вул. Н. Левицького буд. 6 кв. 19
батько: Мирошниченко Віталій Юрієвич - 1972 - 0669099390 - м. Краматорск вул. Центральна буд. 234</t>
  </si>
  <si>
    <t>0662297789</t>
  </si>
  <si>
    <t>108934Р</t>
  </si>
  <si>
    <t>4407</t>
  </si>
  <si>
    <t>Міжа Олександр Іванович</t>
  </si>
  <si>
    <t>3218011313</t>
  </si>
  <si>
    <t>АГ141708</t>
  </si>
  <si>
    <t>АВ653968
Калинівським РВ УМВС України у Вінницькій обл.
24.06.2005</t>
  </si>
  <si>
    <t>рф
Шалінський район
с. Шалін</t>
  </si>
  <si>
    <t>Вінницька обл.
Калинівський район
с. Пиків
вул. Соборна буд. 45</t>
  </si>
  <si>
    <t>ТЄК
м. Вінниця
2008
кухар</t>
  </si>
  <si>
    <t>Кухар 13 років</t>
  </si>
  <si>
    <t>МВ/137</t>
  </si>
  <si>
    <t>Міщенко Володимир Юрійович</t>
  </si>
  <si>
    <t>3259417936</t>
  </si>
  <si>
    <t>АВ951582</t>
  </si>
  <si>
    <t>ЕВ276984
Гайворонським РВ УМВС України в Кіровоградській обл.
02.06.2011</t>
  </si>
  <si>
    <t>респ. Узбекистан, Наманганська обл., учкурганськй р-н, с. Кугай</t>
  </si>
  <si>
    <t>м. Київ, вул. Сверстюка, буд. 8, кв. 172</t>
  </si>
  <si>
    <t>ВМУРО "Україна", м. Київ, 2013, маркетолог</t>
  </si>
  <si>
    <t xml:space="preserve">оператор атракціонів, 10 років,
права: - </t>
  </si>
  <si>
    <t>не одружений,
мати: Міщеко Наталя Григорівна, 13.08.1955, 0968196549, Кіровоградська обл., Гайворонський р-н, смт. Завалля, вул. Жуковського, буд. 37</t>
  </si>
  <si>
    <t>0634694981</t>
  </si>
  <si>
    <t>100915А</t>
  </si>
  <si>
    <t>Мосін Олександр Олександрович</t>
  </si>
  <si>
    <t>3144013630</t>
  </si>
  <si>
    <t>АВ956350</t>
  </si>
  <si>
    <t>КО388023
Лубенським МРВ УМВС України в Полтавській обл.
26.07.2002</t>
  </si>
  <si>
    <t>Полтавська обл.
м. Лубни</t>
  </si>
  <si>
    <t>Полтавська обл.
м. Лубни
вул. В. Білоруса буд. 16 кв. 42</t>
  </si>
  <si>
    <t>ЛТК
м. Лубни
2011
лісник</t>
  </si>
  <si>
    <t>Пілорамщик - 25 років
Права Б Ц</t>
  </si>
  <si>
    <t>неодружений
батько: Мосін Олександр Анатолійович - 1967 - 0507656826 - м. Лубни
вул. В. Білоруса буд. 16 кв. 42</t>
  </si>
  <si>
    <t>0663241386</t>
  </si>
  <si>
    <t>Мусієнко Станіслав Юрійович</t>
  </si>
  <si>
    <t>3444815758</t>
  </si>
  <si>
    <t>АГ003197</t>
  </si>
  <si>
    <t>005008266
виданий 7130
28.07.2020</t>
  </si>
  <si>
    <t>м.Черкаси</t>
  </si>
  <si>
    <t>Черкаська обл.с.Руська Поляна вул.Майора Петріва 60</t>
  </si>
  <si>
    <t xml:space="preserve">ПТУ№22 м.Черкаси 2013 машиніст автодорожник </t>
  </si>
  <si>
    <t>столяр 7 років права А В С</t>
  </si>
  <si>
    <t>неодружений                                   бабуся:Черненко Любов Володимирівна -0680187125 Черкаська обл.с.Руська Поляна вул.Майора Петріва 60                                    дядько :Черненко Олександ Миколайович-0931611687 Черкаська обл.с.Руська Поляна вул.Майора Петріва 60</t>
  </si>
  <si>
    <t>0938721548</t>
  </si>
  <si>
    <t>Осипенко Дмитро Андрійович</t>
  </si>
  <si>
    <t>3637705393</t>
  </si>
  <si>
    <t>АГ181800</t>
  </si>
  <si>
    <t>ТТ307145</t>
  </si>
  <si>
    <t>м. Київ, вул. Українського відрождення, буд. 7, кв. 26</t>
  </si>
  <si>
    <t>ТЕК КНТУ, м. Київ, 2019
фінанси та кредит</t>
  </si>
  <si>
    <t>водій, 3 роки,
права: B</t>
  </si>
  <si>
    <t>не одружений,
мати: Осипенко Олександра Дмитріївна, 29.04.1981, 0985254756, м. Київ, вул. Українського відрождення, буд. 7, кв. 54</t>
  </si>
  <si>
    <t>0985688395</t>
  </si>
  <si>
    <t>Ошурко Сергій Сергійович</t>
  </si>
  <si>
    <t>3441003633</t>
  </si>
  <si>
    <t>АВ995887</t>
  </si>
  <si>
    <t>009215881
виданий 4623
01.06.2023</t>
  </si>
  <si>
    <t>Донецька обл., Олександрівський р-н., с. Михайлівка</t>
  </si>
  <si>
    <t>Львівська обл., Дрогобицький р-н, м. Стеблик, вул. Грушевського, буд. 8а, кв. 17</t>
  </si>
  <si>
    <t>Стеблицький професійний ліцей, оператор комп'ютерного набору</t>
  </si>
  <si>
    <t>будівельник, 5 років,
права: C</t>
  </si>
  <si>
    <t xml:space="preserve">одружений,
дружина: Махник Оксана Василівна, 21.01.1994, 0968762151, Львівська обл., Дрогобицький р-н, м. Стеблик, вул. Грушевського, буд. 8а, кв. 17
</t>
  </si>
  <si>
    <t>відсутній</t>
  </si>
  <si>
    <t>Пархоменко Олексій Борисович</t>
  </si>
  <si>
    <t>3453900396</t>
  </si>
  <si>
    <t>АВ972743</t>
  </si>
  <si>
    <t>004314208
виданий 3229
09.12.2019</t>
  </si>
  <si>
    <t>Київська обл., Броварський р-н., с. Середівка</t>
  </si>
  <si>
    <t>Київська обл., Броварський р-н., с. Середівка, вул. Карагандиська, буд. 18</t>
  </si>
  <si>
    <t>Сокиринський професійний аграрний ліцей, 2012,
екскурсовод</t>
  </si>
  <si>
    <t xml:space="preserve">відбірник молочної продукції, 4 роки,
права: - </t>
  </si>
  <si>
    <t>не одружений,
мати: Пархоменко Марія Михайлівна, 1968, 0936470693, Київська обл., Броварський р-н., с. Середівка, вул. Карагандиська, буд. 18</t>
  </si>
  <si>
    <t>0632905124</t>
  </si>
  <si>
    <t>790058А</t>
  </si>
  <si>
    <t>Пашко Дмитро Олегович</t>
  </si>
  <si>
    <t>3461912390</t>
  </si>
  <si>
    <t>АГ037817</t>
  </si>
  <si>
    <t>004850891
виданий 8027
16.06.2020</t>
  </si>
  <si>
    <t>м. Київ, вул. М. Кибачича, буд. 7в, кв.75</t>
  </si>
  <si>
    <t>КНУБА, м. Київ, 2019,  комп'ютерні науки</t>
  </si>
  <si>
    <t>IT-спеціаліст, 5 років,
права: B</t>
  </si>
  <si>
    <t>не одружений,
мати: Павленко Світлана Миколаївна, 1971, 0502062448, м. Київ, вул. Р.Рейгана, буд. 9г, кв.72</t>
  </si>
  <si>
    <t>0930025557</t>
  </si>
  <si>
    <t>2/725</t>
  </si>
  <si>
    <t>Плющенко Андрій Вікторович</t>
  </si>
  <si>
    <t>3205114359</t>
  </si>
  <si>
    <t>СО498207</t>
  </si>
  <si>
    <t>КО846947
Кременчуцьким РВ УМВС України в Полтавській обл.
25.01.2011</t>
  </si>
  <si>
    <t>м.Душанбе Таджикистан</t>
  </si>
  <si>
    <t>м.Кременчуг вул.Олександра Білаша 8 кв.15</t>
  </si>
  <si>
    <t>ПТУ №22 м.Глобино 2006 слюсар автомиханік широкого профілю</t>
  </si>
  <si>
    <t xml:space="preserve">будівельник 20 років </t>
  </si>
  <si>
    <t>неодружений                                                   цивільна дружина:Больбот Ірина Леонідівна-1989-0679174543 м.Кременчуг вул.Олександра Білаша 8 кв.15              син:Больбот Даніель Андрійович-2008-0971047460</t>
  </si>
  <si>
    <t>0508766162</t>
  </si>
  <si>
    <t>4745</t>
  </si>
  <si>
    <t>Понайотов Артем Сергійович</t>
  </si>
  <si>
    <t>3391801818</t>
  </si>
  <si>
    <t>АГ141043</t>
  </si>
  <si>
    <t>008519161
виданий 6833
30.11.2022</t>
  </si>
  <si>
    <t>м. Вінниця, пров. Цегельний, буд. 3, кв. 31</t>
  </si>
  <si>
    <t>ПТУ, м. Прилуки,
кам'янщик</t>
  </si>
  <si>
    <t>не працював
права: -</t>
  </si>
  <si>
    <t>не одружений,
мама: Федорка Світлана Анатоліївна, 1974, Норвегія</t>
  </si>
  <si>
    <t>0934242613</t>
  </si>
  <si>
    <t>Похиталюк Дмитро Вікторович</t>
  </si>
  <si>
    <t>3661905215</t>
  </si>
  <si>
    <t>АВ972745</t>
  </si>
  <si>
    <t>000076996
виданий 3232
26.05.2016</t>
  </si>
  <si>
    <t>Київська обл.
Києво-Святошинський район
м. Вишневе</t>
  </si>
  <si>
    <t xml:space="preserve">Київська обл.
Бастівський район
с. Бишів
вул. Підгаєвська буд. 130
</t>
  </si>
  <si>
    <t>НАК
м. Немишаєво
2018
ветеринар</t>
  </si>
  <si>
    <t xml:space="preserve">Працівник складу 3 роки
</t>
  </si>
  <si>
    <t>неодружений
мати: Похитилюк Ірина Миколаївна - 1975 - 0950509384 - с. Бишів
вул. Підгаєвська буд. 130</t>
  </si>
  <si>
    <t>0662050215</t>
  </si>
  <si>
    <t>2/914</t>
  </si>
  <si>
    <t>Савченко Максим Іванович</t>
  </si>
  <si>
    <t>3370211318</t>
  </si>
  <si>
    <t>АГ004099</t>
  </si>
  <si>
    <t>007928058
виданий 7129
19.07.2022</t>
  </si>
  <si>
    <t>Черкаська обл.
Христинівський район
с. Кузьминагребня</t>
  </si>
  <si>
    <t>Черкаська обл.
Христинівський район
с. Кузьминагребня
вул. Сонячна буд. 44</t>
  </si>
  <si>
    <t>Фермер 3 роки</t>
  </si>
  <si>
    <t xml:space="preserve">одружений
дружина: Савченко Ірина Валеріївна - 1997 - 0965835523 - с. Кузьминагребня
вул. Сонячна буд. 44
</t>
  </si>
  <si>
    <t>0974940985</t>
  </si>
  <si>
    <t>Свистунов Віктор Анатолійович</t>
  </si>
  <si>
    <t>2833707318</t>
  </si>
  <si>
    <t>АВ972892</t>
  </si>
  <si>
    <t>НС025984
Соснівським РВ УМВС України в Черкаській обл.
16.03.1996</t>
  </si>
  <si>
    <t>Київська обл., м. Ірпінь вул. Миру, буд. 6а, кв 3</t>
  </si>
  <si>
    <t>ЧДТУ, Черкаський інжерний технологічниі Інститут, 1999 м. Черкаси, спеціаліст з комп'ютерних комплексів мережі та системи
НАУ, м. Київ, 2006, аспірант</t>
  </si>
  <si>
    <t>комп'ютерний спеціаліст, 20 років,
права: B</t>
  </si>
  <si>
    <t>одружений, 
дружина: Свистунова Христина Іванівна, 1983, 0973073724, Київська обл., м. Ірпінь вул. Миру, буд. 6а, кв 3</t>
  </si>
  <si>
    <t>0962159513</t>
  </si>
  <si>
    <t>Сидоренко Сергій Олександрович</t>
  </si>
  <si>
    <t>3436201111</t>
  </si>
  <si>
    <t>АВ972886</t>
  </si>
  <si>
    <t>007734554
виданий 3512
04.06.2022</t>
  </si>
  <si>
    <t>Донецька обл.
м. Донецьк</t>
  </si>
  <si>
    <t>Київська обл.
м. Ірпінь
вул. Західна буд. 10 кв. 93</t>
  </si>
  <si>
    <t xml:space="preserve">ДТПА
м. Донецьк
2013
звязківець
</t>
  </si>
  <si>
    <t>Складський працівник - 1 рік
Права Б</t>
  </si>
  <si>
    <t xml:space="preserve">одружений
дружина: Сидоренко Катерина Анатоліївна - 1995 - 0934099701 - м. Ірпінь
вул. Західна буд. 10 кв. 93
</t>
  </si>
  <si>
    <t>0664377229</t>
  </si>
  <si>
    <t>А2900 по розподілу рекомендаційний лист.
ІТВ, Зв'язок</t>
  </si>
  <si>
    <t>10/5173</t>
  </si>
  <si>
    <t>Симоненко Євгеній Борисович</t>
  </si>
  <si>
    <t>3297904157</t>
  </si>
  <si>
    <t>АВ984833</t>
  </si>
  <si>
    <t>МВ334697
Конотопським МРВ УМВС України в Сумській обл.
16.11.2006</t>
  </si>
  <si>
    <t>Сумська обл., м. Конотоп</t>
  </si>
  <si>
    <t>м. Київ, вул. Загорівська, буд. 1А, кв. 84</t>
  </si>
  <si>
    <t>ВПУ №4, м. Конотоп, 2011,
верстатник широкого профілю</t>
  </si>
  <si>
    <t xml:space="preserve">пилорамщик, 12 років,
права: - </t>
  </si>
  <si>
    <t>одружений,
дружина: Симоненко Ніна Сергіївна, 24.11.1995, 0985949822, м. Київ, вул. Загорівська, буд. 1А, кв. 84</t>
  </si>
  <si>
    <t>0681420821</t>
  </si>
  <si>
    <t>А2120 по розподілу рекомендаційний лист</t>
  </si>
  <si>
    <t>Сириця Віктор Олександрович</t>
  </si>
  <si>
    <t>3142914413</t>
  </si>
  <si>
    <t>МО739813</t>
  </si>
  <si>
    <t>КО347750
Карлівським РВ УМВС України в Полтавській обл.
23.01.2002</t>
  </si>
  <si>
    <t>Полтавська обл.
м. Карлівка</t>
  </si>
  <si>
    <t>Полтавська обл.
м. Полтава
вул. Героїв України буд. 9 кв. 60</t>
  </si>
  <si>
    <t>ПТУ 50
м. Карлівка
2004
електрогазозварювальник</t>
  </si>
  <si>
    <t>Водій 20 років
Права Б Ц</t>
  </si>
  <si>
    <t xml:space="preserve">одружений
дружина: Сириця Тетяна Іванівна - 1983 - 0500531689 - м. Полтава
вул. Героїв України буд. 9 кв. 60
мати: Сириця Зоя Володимирівна - 1960 - 0956586264 - м. Карлівка вул. Шевченка буд. 71
</t>
  </si>
  <si>
    <t>0506147883</t>
  </si>
  <si>
    <t>790037Р</t>
  </si>
  <si>
    <t>3177</t>
  </si>
  <si>
    <t>Смолій Сергій Анатолійович</t>
  </si>
  <si>
    <t>3420112971</t>
  </si>
  <si>
    <t>АГ003412</t>
  </si>
  <si>
    <t>МТ065365
Валківським РВ ГУМВС України в Харківській обл.
24.09.2009</t>
  </si>
  <si>
    <t>Харківська обл.
Богодуховський район
с. Сидоренкове</t>
  </si>
  <si>
    <t>Харківська обл.
Богодуховський район
с. Сидоренкове
вул. Захисників України буд. 81</t>
  </si>
  <si>
    <t>ПТУ 
смт. Сутове
слюсар</t>
  </si>
  <si>
    <t>Водій - 5 років
Права Б Ц ЦЕ</t>
  </si>
  <si>
    <t>неодружений
мати: Смолій Тетяна Іванівна - 1963 - 0667959767</t>
  </si>
  <si>
    <t>0665356402</t>
  </si>
  <si>
    <t>Солдатенко Григорій Олександрович</t>
  </si>
  <si>
    <t>3277009918</t>
  </si>
  <si>
    <t>АГ037808</t>
  </si>
  <si>
    <t>МЕ703568
Деснянським РУ ГУ МВС України в місті Києві
06.10.2005</t>
  </si>
  <si>
    <t>м. Київ, вул. Радуньська, буд. 18а, кв. 56</t>
  </si>
  <si>
    <t>Київська ЗОШ №313</t>
  </si>
  <si>
    <t>торговий представник, 15 років, 
права: -</t>
  </si>
  <si>
    <t>не одружений,
мати: Солдатенко Галина Іванівна, 1962, 0967240608, м. Київ, вул. Радуньська, буд. 18а, кв. 56</t>
  </si>
  <si>
    <t>0639524738</t>
  </si>
  <si>
    <t>Степанський Максим Костянтинович</t>
  </si>
  <si>
    <t>3511408218</t>
  </si>
  <si>
    <t>АГ184630</t>
  </si>
  <si>
    <t>005995601
виданий 3238
20.04.2021</t>
  </si>
  <si>
    <t>Херсонська обл.
м. Херсон</t>
  </si>
  <si>
    <t>Київська обл.
Обухівський район
м. Українка
проспект Дніпровський буд. 23 кв. 80</t>
  </si>
  <si>
    <t>КІБІТ
м. Київ
2020
менеджмент</t>
  </si>
  <si>
    <t>ІТ сфера 4 роки
Права Б</t>
  </si>
  <si>
    <t>неодружений
батько: Степанський Костянтин Григорійович - 1976 - 0962289241 - м. Українка
проспект Дніпровський буд. 23 кв. 80</t>
  </si>
  <si>
    <t>0505016225</t>
  </si>
  <si>
    <t>5666</t>
  </si>
  <si>
    <t>Тимчик Олександр Васильович</t>
  </si>
  <si>
    <t>3126809116</t>
  </si>
  <si>
    <t>МО541152</t>
  </si>
  <si>
    <t>СМ440494
Білоцерківським РВ ГУ МВС України в Київській обл.
22.01.2002</t>
  </si>
  <si>
    <t>Київська обл., Білоцерківський р-н., с. Матюші</t>
  </si>
  <si>
    <t>Київська обл., Білоцерківський р-н., с. Трушки, вул. Шкільна, буд. 32</t>
  </si>
  <si>
    <t>ПТУ №5, м. Біла Церква, 2003, автослюсар</t>
  </si>
  <si>
    <t xml:space="preserve">штукатур, 5 років
права: - </t>
  </si>
  <si>
    <t>не одружений,
сестра: Зузінькова Марія Василівна, 1989, Київська обл., Білоцерківський р-н., с. Матюші, вул. Радянська, буд. 43</t>
  </si>
  <si>
    <t>0960399044</t>
  </si>
  <si>
    <t>Тодорашко Валентин Васильович</t>
  </si>
  <si>
    <t>3164512034</t>
  </si>
  <si>
    <t>АГ617030</t>
  </si>
  <si>
    <t>МЕ168997
Дарницьким РУ ГУ МВС України
11.09.2002</t>
  </si>
  <si>
    <t>м. Київ, вул., Кошиця, буд., 10\21, кв. 367</t>
  </si>
  <si>
    <t>КСУ, м. Київ, 2010,
фінанси, економіка підприємства</t>
  </si>
  <si>
    <t>керівник складу, 2 роки,
права: B,C</t>
  </si>
  <si>
    <t xml:space="preserve">одружений,
дружина: Тодорашко Наталія Сергіївна, 0985538198, 10.01.1987, м. Київ, вул., Кошиця, буд., 10\21, кв. 367
</t>
  </si>
  <si>
    <t>0933832563</t>
  </si>
  <si>
    <t>2/913</t>
  </si>
  <si>
    <t>Тринадцятко Віталій Дмитрович</t>
  </si>
  <si>
    <t>3290215159</t>
  </si>
  <si>
    <t>АГ608375</t>
  </si>
  <si>
    <t>НЕ474903
Уманським МВ УМВС України в Черкаській обл.
31.10.2006</t>
  </si>
  <si>
    <t>Черкаська обл., м. Умань</t>
  </si>
  <si>
    <t>Черкаська обл., м. Умань, пров. Любові, буд. 3, кв. 3</t>
  </si>
  <si>
    <t>УНУС, м. Умань, 2013,
плодоовочівництво</t>
  </si>
  <si>
    <t>монтувальник металоконструкцій, 13 років,
права: B</t>
  </si>
  <si>
    <t>не одружений,
мати: Тринадцятко Тетяна Володимирівна, 1970, 0635993971, Черкаська обл., м. Умань, пров. Любові, буд. 3, кв. 3</t>
  </si>
  <si>
    <t>0961691208</t>
  </si>
  <si>
    <t>Уманчик Роман Русланович</t>
  </si>
  <si>
    <t>3332601131</t>
  </si>
  <si>
    <t>АВ763978</t>
  </si>
  <si>
    <t>СМ939614
Білоцерківським МВМ N2 ГУ МВС України в Київській обл.
07.06.2007</t>
  </si>
  <si>
    <t>Київська обл.
м. Біла Церква</t>
  </si>
  <si>
    <t>Київська обл.
м. Біла Церква
вул. Українська буд. 56</t>
  </si>
  <si>
    <t>БНАУ
м. Біла Церква
2012
облік та аудит</t>
  </si>
  <si>
    <t xml:space="preserve">Різноробочий 20 років
</t>
  </si>
  <si>
    <t>неодружений
мати: Уманчик Наталья Вікторівна - 1971 - 0968277205 - м. Біла Церква вул. Українська буд. 56</t>
  </si>
  <si>
    <t>0963988362</t>
  </si>
  <si>
    <t>Федченко Володимир Юрійович</t>
  </si>
  <si>
    <t>2851719657</t>
  </si>
  <si>
    <t>УН №0941661</t>
  </si>
  <si>
    <t>011465144
8018
14.01.2025</t>
  </si>
  <si>
    <t>Сумська обл. 
М. Кролевець</t>
  </si>
  <si>
    <t>м. Київ 
вул. В. Доманицького буд. 1б кв. 29</t>
  </si>
  <si>
    <t>НАУ
м. Київ
2008
економіст</t>
  </si>
  <si>
    <t>Водій 29 років
Права Б Ц</t>
  </si>
  <si>
    <t>неодружений
мати: Штогрина Віра Григорівна - 1961 - 0672353280 - м. Київ вул. 50-річчя Жовтня буд. 3в кв. 33</t>
  </si>
  <si>
    <t>0674421036</t>
  </si>
  <si>
    <t>100 182Р</t>
  </si>
  <si>
    <t>Харкавенко Василь Михайлович</t>
  </si>
  <si>
    <t>3579204077</t>
  </si>
  <si>
    <t>АВ970849</t>
  </si>
  <si>
    <t>005990158
виданий 8034
19.04.2021</t>
  </si>
  <si>
    <t>Київська обл.
м. Біла Церква
вул. М. Амосова буд 16. кв. 106</t>
  </si>
  <si>
    <t>ТекБНАУ
м. Біла Церква 
2019 
технолог</t>
  </si>
  <si>
    <t>неодружений
мати: Харкавенко Людмила Анатоліївна - 1977 - 0677750380 - с. Потіївка вул. Вишнева буд. 53</t>
  </si>
  <si>
    <t>0500829345</t>
  </si>
  <si>
    <t>Чабров Дмитро Андрійович</t>
  </si>
  <si>
    <t>3525809912</t>
  </si>
  <si>
    <t>АГ037811</t>
  </si>
  <si>
    <t>МТ235333</t>
  </si>
  <si>
    <t>Харківська обл.
с. Палатки</t>
  </si>
  <si>
    <t>м. Київ
вул. М. Закревського буд. 101б кв. 88</t>
  </si>
  <si>
    <t>ПТУ 23
м. Харків
2010
помічник машиніста</t>
  </si>
  <si>
    <t>Електрик 4 роки
Права Б</t>
  </si>
  <si>
    <t>одружений
дружина: Чаброва Діана Романівна - 2003 - м. Київ
вул. М. Закревського буд. 101б кв. 88</t>
  </si>
  <si>
    <t>0959335873</t>
  </si>
  <si>
    <t>100915П</t>
  </si>
  <si>
    <t>1537/10/4129</t>
  </si>
  <si>
    <t>Чаленко Микола Петрович</t>
  </si>
  <si>
    <t>3328101978</t>
  </si>
  <si>
    <t>АГ040955</t>
  </si>
  <si>
    <t>НМ289128</t>
  </si>
  <si>
    <t>Чернігівська обл., Ніжинський р-н, с. Лосинівка</t>
  </si>
  <si>
    <t>м. Київ, Харківське шосе, буд. 5\2, кв. 13</t>
  </si>
  <si>
    <t>МЦЮМ, м. Київ, 2008,
ювелір-закріпник</t>
  </si>
  <si>
    <t>ювелір, 15 років
права: B</t>
  </si>
  <si>
    <t>одружений,
дружина: Чаленко Євгенія Анатоліївна, 13.10.1990, м. Київ, Харківське шосе, буд. 5\2, кв. 13</t>
  </si>
  <si>
    <t>0961597652</t>
  </si>
  <si>
    <t>Чернявський Олександр Сергійович</t>
  </si>
  <si>
    <t>3109920296</t>
  </si>
  <si>
    <t>АВ 966015</t>
  </si>
  <si>
    <t>НЕ 609619</t>
  </si>
  <si>
    <t>Полтавська обл.
м. Глобине</t>
  </si>
  <si>
    <t>Полтавська обл.
м. Глобине
вул. Садова буд. 40</t>
  </si>
  <si>
    <t>ПТУ 5
м. Глобине 
2008
водій</t>
  </si>
  <si>
    <t>Будівельник 10 років
Права А Б Ц Ц1</t>
  </si>
  <si>
    <t>неодружений
сестра: Гончаренко Ірина Сергіївна - 1980 - 0957000404 - м. Глобине вул. Садова буд. 40</t>
  </si>
  <si>
    <t>0663372514</t>
  </si>
  <si>
    <t>101 627М</t>
  </si>
  <si>
    <t>Шилкін Владислав Віталійович</t>
  </si>
  <si>
    <t>3611306595</t>
  </si>
  <si>
    <t>АВ972742</t>
  </si>
  <si>
    <t>000115660
виданий 3232
25.07.2016</t>
  </si>
  <si>
    <t>Київська обл., м. Боярка</t>
  </si>
  <si>
    <t>Київська обл., м. Боярка, вул. Шалом-Алейхема буд. 36, кв. 1</t>
  </si>
  <si>
    <t>Святошинський ліцей, автослюсар</t>
  </si>
  <si>
    <t xml:space="preserve">ритуальні послуги, 10 років,
права: - </t>
  </si>
  <si>
    <t>одружений,
дружина: Шилкіна Кристина В'ячеславівна, 2003, 0994076206, Київська обл., м. Боярка, вул. Шалом-Алейхема буд. 36, кв. 1</t>
  </si>
  <si>
    <t>0953513727</t>
  </si>
  <si>
    <t>2032/2246</t>
  </si>
  <si>
    <t>Шматко Ігор Іванович</t>
  </si>
  <si>
    <t>2931108172</t>
  </si>
  <si>
    <t>АВ952232</t>
  </si>
  <si>
    <t>011855605
виданий 5924
13.05.2025</t>
  </si>
  <si>
    <t>Сумська обл., м. Ромни</t>
  </si>
  <si>
    <t>Сумська обл., м. Ромни, вул. Соборна, буд. 19, кв. 6</t>
  </si>
  <si>
    <t>СумДУ, 2015, інформатика</t>
  </si>
  <si>
    <t>інформатика, програмування, 10 років, 
права: B</t>
  </si>
  <si>
    <t>одружений,
дружина: Шматко Яніна Миколаївна, 1980, 0678959220, Сумська обл., м. Ромни, вул. Соборна, буд. 19, кв. 6</t>
  </si>
  <si>
    <t>0972965065</t>
  </si>
  <si>
    <t>Шпортко Євген Віталійович</t>
  </si>
  <si>
    <t>3467305833</t>
  </si>
  <si>
    <t>АГ141709</t>
  </si>
  <si>
    <t>000866486
виданий 18.08.2017</t>
  </si>
  <si>
    <t>м.Вінниця</t>
  </si>
  <si>
    <t>Вінницька обл.с.Дашківці вул.Центральна 81</t>
  </si>
  <si>
    <t>ПТУ№7 м .Вінниця 2013 штукатурник маляр плиточник</t>
  </si>
  <si>
    <t>будівельник 3 роки</t>
  </si>
  <si>
    <t>неодружений                                        брат:Коваленко Ігор Вікторович 1997 Вінницька обл.с.Дашківці вул.Центральна 81</t>
  </si>
  <si>
    <t>Щербина Ілля Сергійович</t>
  </si>
  <si>
    <t>3222703723</t>
  </si>
  <si>
    <t>АВ769004</t>
  </si>
  <si>
    <t>СМ624502
Білоцерківським МВМ N2 ГУ МВС України в Київській обл.
02.06.2004</t>
  </si>
  <si>
    <t>рф
Іванівська обл.
м. Кінешма</t>
  </si>
  <si>
    <t>Київська обл.
м. Біла Церква
провулок Інституцький буд. 2 кв. 36</t>
  </si>
  <si>
    <t>КРОК 
м. Київ
2011
маркетолог</t>
  </si>
  <si>
    <t>Будівельник 4 роки
Права Б</t>
  </si>
  <si>
    <t>неодружений
батько: Щербина Сергій Володимирович - 1961 - 0509976795 - м. Біла Церква
провулок Інституцький буд. 2 кв. 36</t>
  </si>
  <si>
    <t>Яблочкін Ян Васильович</t>
  </si>
  <si>
    <t>3479815571</t>
  </si>
  <si>
    <t>АГ139646</t>
  </si>
  <si>
    <t>011184122
виданий 0520
17.10.2024</t>
  </si>
  <si>
    <t>Вінницька обл.
Козятинський район
с. Махнівка</t>
  </si>
  <si>
    <t>Вінницька обл.
Козятинський район
с. Махнівка
вул. Київська буд. 90</t>
  </si>
  <si>
    <t>Грузчик 1 рік</t>
  </si>
  <si>
    <t>неодружений
батько: Яблочкін Василь Миколайович - 1969 - с. Махнівка
вул. Київська буд. 90</t>
  </si>
  <si>
    <t>0989289517</t>
  </si>
  <si>
    <t>2062/1384</t>
  </si>
  <si>
    <t>Яровий Віталій Олександрович</t>
  </si>
  <si>
    <t>3528002071</t>
  </si>
  <si>
    <t>АГ024989</t>
  </si>
  <si>
    <t>МВ520433</t>
  </si>
  <si>
    <t>Сумська обл., Конотопський р-н., с. Базилівка, вул. Шкільна, буд. 36</t>
  </si>
  <si>
    <t>Тетіївське проф. тех училище, 2013, маляр-штукатур</t>
  </si>
  <si>
    <t>охоронець, 5 років,
права: A, C</t>
  </si>
  <si>
    <t>не одружений,
сестра: Ярова Яна Олександрівна, 1998, +972508938364 Ізраїль</t>
  </si>
  <si>
    <t>0979602900</t>
  </si>
  <si>
    <t>Яценя Андрій Олександрович</t>
  </si>
  <si>
    <t>3284114093</t>
  </si>
  <si>
    <t>АВ972891</t>
  </si>
  <si>
    <t>МЮ072439
Рівненським РВ УМВС України в Рівненській обл.
02.03.2006</t>
  </si>
  <si>
    <t xml:space="preserve">Рівненська обл.
с. Зоря </t>
  </si>
  <si>
    <t>Рівненська обл.
с. Зоря 
вул. 1-го травня буд. 52</t>
  </si>
  <si>
    <t>НТУУКПІ
м. Київ
2006
хімік</t>
  </si>
  <si>
    <t>Завідувач лабораторії 10 років</t>
  </si>
  <si>
    <t>неодружений
мати: Яценя Олександра Анатоліївна - 1961 - 0961534916 - с. Зоря 
вул. 1-го травня буд. 52</t>
  </si>
  <si>
    <t>0664443746</t>
  </si>
  <si>
    <t>632</t>
  </si>
  <si>
    <t>Аністратенко Олександр Сергійович</t>
  </si>
  <si>
    <t>3157914655</t>
  </si>
  <si>
    <t>АГ003188</t>
  </si>
  <si>
    <t>007379770
виданий 7126
13.01.2022</t>
  </si>
  <si>
    <t>Черкаська обл., м. Сміла</t>
  </si>
  <si>
    <t>Черкаська обл., м. Сміла, вул. Кармелюка, буд. 82, кв. 264</t>
  </si>
  <si>
    <t>ЦППРК, м. Сміла, автослюсар-токар</t>
  </si>
  <si>
    <t>водій, 4 роки,
права: A, B, C</t>
  </si>
  <si>
    <t>не одружений,
мати: Аністратенко Людмила Миколаївна, 01.06.1960, 0976430526, Черкаська обл., м. Сміла, вул. Кармелюка, буд. 82, кв. 264</t>
  </si>
  <si>
    <t>0987208134</t>
  </si>
  <si>
    <t>№ 176</t>
  </si>
  <si>
    <t>6021</t>
  </si>
  <si>
    <t>Антонюк Денис Олександрович</t>
  </si>
  <si>
    <t>3374713597</t>
  </si>
  <si>
    <t>АГ617001</t>
  </si>
  <si>
    <t>МЕ882639</t>
  </si>
  <si>
    <t>м. Київ, вул. Вишнякіська, буд. 5в, кв. 84</t>
  </si>
  <si>
    <t>КУРО, м. Київ, 2014, економіка та менеджмент</t>
  </si>
  <si>
    <t>менеджмент, 10 років,
права: B</t>
  </si>
  <si>
    <t>не одружений,
батько: Антонюк Олександр Володимирович, 1969, 0673092743, м. Київ</t>
  </si>
  <si>
    <t>0683346138</t>
  </si>
  <si>
    <t>А0641 по розподілу рекомендаційний лист</t>
  </si>
  <si>
    <t>1334/2660</t>
  </si>
  <si>
    <t>Афонін Вадим Павлович</t>
  </si>
  <si>
    <t>3563004133</t>
  </si>
  <si>
    <t>АГ095012</t>
  </si>
  <si>
    <t>011572628
виданий 8018
13.02.2025</t>
  </si>
  <si>
    <t xml:space="preserve">м. Київ 
вул. Метрологічна 
буд. 58а кв. 29 </t>
  </si>
  <si>
    <t>ПТУ
м. Київ
2019
моторист</t>
  </si>
  <si>
    <t>Моторист 4 роки
Права Б</t>
  </si>
  <si>
    <t>неодружений
батько: Петькун Павло Анатолійович - 0972500679 - м. Київ</t>
  </si>
  <si>
    <t>0506153347</t>
  </si>
  <si>
    <t>2/3/827</t>
  </si>
  <si>
    <t>19 червня 2025 року</t>
  </si>
  <si>
    <t>Бартошек Віталій Олександрович</t>
  </si>
  <si>
    <t>3207512632</t>
  </si>
  <si>
    <t>АГ 178936</t>
  </si>
  <si>
    <t>003687535</t>
  </si>
  <si>
    <t>м. Луганськ</t>
  </si>
  <si>
    <t>Київська обл., Бориспільський район, м. Яготин, пер. Франка, буд. 5</t>
  </si>
  <si>
    <t>Луганський машинобудівельний ліцей, 2005, автослюсар</t>
  </si>
  <si>
    <t>шиномонтажник, 7 років,
права: -</t>
  </si>
  <si>
    <t xml:space="preserve">не одружений,
сестра: Кирилюк Віта Олександрівна, 31.01.1979, 0669861433, Київська обл., Бориспільський район, м. Яготин, пер. Франка, буд. 5 </t>
  </si>
  <si>
    <t>0665978867</t>
  </si>
  <si>
    <t>Богданов Філіп Максимович</t>
  </si>
  <si>
    <t>3665602173</t>
  </si>
  <si>
    <t>АГ617003</t>
  </si>
  <si>
    <t>011824664
виданий 8012
01.05.2025</t>
  </si>
  <si>
    <t>м. Київ, вул. Милославська, буд 2в, кв.18</t>
  </si>
  <si>
    <t>Екстерно, м. Київ, 2020</t>
  </si>
  <si>
    <t xml:space="preserve">технічна підтримка, 2 роки
права: - </t>
  </si>
  <si>
    <t>одружений
батько: Богданов Максим Ігорович, 28.04.1970, 0685960000, м. Київ, вул. Милославська, буд 2в, кв.18</t>
  </si>
  <si>
    <t>0509653700</t>
  </si>
  <si>
    <t>Болкун Іван Васильович</t>
  </si>
  <si>
    <t>3529800795</t>
  </si>
  <si>
    <t>АГ 095013</t>
  </si>
  <si>
    <t>006769071
5626
21.09.2021</t>
  </si>
  <si>
    <t xml:space="preserve">Рівненська обл Сарнинський р-н с.Мале Вербче </t>
  </si>
  <si>
    <t>Рівненська обл Сарнинський р-н с.Мале Вербче вул. Центральна буд 66</t>
  </si>
  <si>
    <t xml:space="preserve">СПТАЛ№21 слюсар з ремонту авто </t>
  </si>
  <si>
    <t>будівельник 5 років права А В С</t>
  </si>
  <si>
    <t>не одружений батько: Болкун Василь Захарович - 1962 - Рівненська обл Сарнинський р-н с.Мале Вербче вул. Центральна буд 66</t>
  </si>
  <si>
    <t>0688536803</t>
  </si>
  <si>
    <t>3170</t>
  </si>
  <si>
    <t>Буймистер Валерій Володимирович</t>
  </si>
  <si>
    <t>3329200432</t>
  </si>
  <si>
    <t>СО 527125</t>
  </si>
  <si>
    <t>НМ 279717
Ічнянським РВ УМВС УКР в Чернігівській обл
11.04.2007</t>
  </si>
  <si>
    <t>Чернігівська обл
Ічнянський район
с. Грабів</t>
  </si>
  <si>
    <t>Чернігівська обл
Ічнянський район
с. Грабів
вул. Садова буд. 5</t>
  </si>
  <si>
    <t>Слюсар 8 років
Права А Ц</t>
  </si>
  <si>
    <t xml:space="preserve">неодружений
мати: Мажуга Ніна Олексіївна - 1958 - 0966481370 - с. Грабів
вул. Садова буд. 5
</t>
  </si>
  <si>
    <t>0686733052</t>
  </si>
  <si>
    <t>790 037А</t>
  </si>
  <si>
    <t>17395/4103</t>
  </si>
  <si>
    <t>Волков Микола Миколайович</t>
  </si>
  <si>
    <t>3484008077</t>
  </si>
  <si>
    <t>АВ 953693</t>
  </si>
  <si>
    <t>005579694
5310
24.12.2020</t>
  </si>
  <si>
    <t>Полтавська обл
Полтавський район
с. Кустолове</t>
  </si>
  <si>
    <t>Полтавська обл
Полтавський район
с. Щербані
вул. Молодіжна буд. 8</t>
  </si>
  <si>
    <t>Радіотехнічний ліцей
м. Полтава
2015
радіомеханик</t>
  </si>
  <si>
    <t xml:space="preserve">Різноробочий 10 років
</t>
  </si>
  <si>
    <t>0993033521</t>
  </si>
  <si>
    <t>4659</t>
  </si>
  <si>
    <t>Воробйов Олександр Олександрович</t>
  </si>
  <si>
    <t>3163902152</t>
  </si>
  <si>
    <t>АВ 956409</t>
  </si>
  <si>
    <t>ВК 008152</t>
  </si>
  <si>
    <t>Донецька обл., м. Мирноград</t>
  </si>
  <si>
    <t>Полтавська обл., Лубненський р-н., с. Березняки, вул. Л. Українки, буд. 1</t>
  </si>
  <si>
    <t>Селідовський технікум,
ремонт гірничого обладнання</t>
  </si>
  <si>
    <t>ГОВ, 16 років,
права: B</t>
  </si>
  <si>
    <t>одружений,
мати: Воробйова Людмила Василівна, 17.11.1960, 0508124548, Дніпропетровська обл., Межівський р-н., с. Іванівка, вул. Садова, буд., 39</t>
  </si>
  <si>
    <t>0508852872</t>
  </si>
  <si>
    <t>3162</t>
  </si>
  <si>
    <t>Глова Володимир Віталійович</t>
  </si>
  <si>
    <t>3291510270</t>
  </si>
  <si>
    <t>АГ607540</t>
  </si>
  <si>
    <t>НЕ761526</t>
  </si>
  <si>
    <t>Черкаська обл., м. Шпола</t>
  </si>
  <si>
    <t>Черкаська обл., м. Шпола, вул. Кучерявого, буд. 1</t>
  </si>
  <si>
    <t>Березоворудський радгосп технікум, с. Березоворудне, 2009, зоотехнік</t>
  </si>
  <si>
    <t>забійник, 21 рік,
права: -</t>
  </si>
  <si>
    <t>не одружений,
племінник: Глова В'ячеслав Васильович, 09.09, 0930997707
Черкаська обл., м. Шпола, вул. Кучерявого, буд. 1</t>
  </si>
  <si>
    <t>0507111946</t>
  </si>
  <si>
    <t>86</t>
  </si>
  <si>
    <t>Грабовський Олександр Сергійович</t>
  </si>
  <si>
    <t>3477409875</t>
  </si>
  <si>
    <t>АГ613069</t>
  </si>
  <si>
    <t>ТТ050900
Дніпровським РУ ГУ МВС України в м. Києві
26.04.2011</t>
  </si>
  <si>
    <t>м. Київ, бул. Верховної ради, буд. 27а, кв.9</t>
  </si>
  <si>
    <t>КУРО, м. Київ., фінанси та кредит</t>
  </si>
  <si>
    <t>кухар, 6 років,
права: -</t>
  </si>
  <si>
    <t>не одружений,
мати: Грабовська Луїза Юріївна, 0688912078, м. Київ, бул. Верховної ради, буд. 27а, кв.9</t>
  </si>
  <si>
    <t>0635615510</t>
  </si>
  <si>
    <t>420640П</t>
  </si>
  <si>
    <t>Гузь Сергій Петрович</t>
  </si>
  <si>
    <t>3283213779</t>
  </si>
  <si>
    <t>СО494685</t>
  </si>
  <si>
    <t>КО632929
Лубенським МРВ УМВС України в Полтавській обл.
23.01.2006</t>
  </si>
  <si>
    <t>Полтавська обл
Лубенський район
с. Шершнівка</t>
  </si>
  <si>
    <t>Полтавська обл.
м. Пирятин
вул. Веселкова буд. 76 кв. 14</t>
  </si>
  <si>
    <t>ПТУ 53
с. Войниха
2008
тракторист</t>
  </si>
  <si>
    <t>Механізатор 3 роки
Права Б Ц</t>
  </si>
  <si>
    <t>одружений
дружина: Стаховська Ірина Андріївна - 1985 - 0669119444 - м. Пирятин
вул. Веселкова буд. 76 кв. 14
мати: Гузь Лариса Миколаївна - 1967 - с. Шершнівка вул. Наливайка буд. 23</t>
  </si>
  <si>
    <t>0665346032</t>
  </si>
  <si>
    <t>4384</t>
  </si>
  <si>
    <t>Деркач Владислав Валерійович</t>
  </si>
  <si>
    <t>3487900551</t>
  </si>
  <si>
    <t>АГ 141702</t>
  </si>
  <si>
    <t>АВ 963227</t>
  </si>
  <si>
    <t>м. Вінниця, вул. Бевза, буд. 36, кв. 13</t>
  </si>
  <si>
    <t>Політехнічний університет, м. Вінниця, 2018, оптоволоконні лазерні технології, 
Тернопільський університет, 2024, публічне управління</t>
  </si>
  <si>
    <t>інженер ПЗ, 3 роки
права: A, B</t>
  </si>
  <si>
    <t>одружений,
дружина: Сенкевич Наталія Олександрівна, 12.05.1995, 0939119901, м. Вінниця, вул. Бевза, буд. 36, кв. 13</t>
  </si>
  <si>
    <t>0934335464</t>
  </si>
  <si>
    <t>9/8117</t>
  </si>
  <si>
    <t>Дикий Євген Олександрович</t>
  </si>
  <si>
    <t>2894313436</t>
  </si>
  <si>
    <t>АВ948711</t>
  </si>
  <si>
    <t>КН017065
Комсомольським МВ УМВС України в Полтавській обл.
21.08.1995</t>
  </si>
  <si>
    <t xml:space="preserve">Полтавська обл м.Горішні Плавні </t>
  </si>
  <si>
    <t>Полтавська обл м.Горішні Плавні вул. просп. Героїв Дніпра буд 80 кв 11</t>
  </si>
  <si>
    <t>ПНТУ 2002 інженер будівельник</t>
  </si>
  <si>
    <t xml:space="preserve">будівельник 8 років права В </t>
  </si>
  <si>
    <t xml:space="preserve">не одружений матір: Дика Наталія Яківна - 1957 - 0962375120 - Полтавська обл м.Горішні Плавні вул. просп. Героїв Дніпра буд 80 кв 11 </t>
  </si>
  <si>
    <t>0960831550</t>
  </si>
  <si>
    <t>Дубровський Олександр Андрійович</t>
  </si>
  <si>
    <t>3342213979</t>
  </si>
  <si>
    <t>АВ948997</t>
  </si>
  <si>
    <t>002760824
виданий 5317
27.12.2018</t>
  </si>
  <si>
    <t>Полтавська обл., м. Кременчук</t>
  </si>
  <si>
    <t>Полтавська обл., м. Кременчук, вул. Східна, буд. 16а, кв. 9</t>
  </si>
  <si>
    <t>Коледж Кременчуцького національного університету, 2013,
технік технолог</t>
  </si>
  <si>
    <t>контролер зварювальних робіт, 5 років,
права: B</t>
  </si>
  <si>
    <t>не одружений,
мати: Дубровська Наталія Григорівна, 16.05.1972, 0664483673, Полтавська обл., м. Кременчук, вул. Східна, буд. 16а, кв. 9</t>
  </si>
  <si>
    <t>0957724938</t>
  </si>
  <si>
    <t>5588</t>
  </si>
  <si>
    <t>Дяденко Анатолій Володимирович</t>
  </si>
  <si>
    <t>3625508531</t>
  </si>
  <si>
    <t>АВ759062</t>
  </si>
  <si>
    <t>СТ475337
Рокитнянським РС Управління ДМС України в Київській обл.
31.08.2015</t>
  </si>
  <si>
    <t>Київська обл. Білоцерківський р-н, с. Настишка</t>
  </si>
  <si>
    <t>Київська обл. Білоцерківський р-н, с. Настишка, вул. Чорних запорожців, буд. 38</t>
  </si>
  <si>
    <t>БНАУ, 2021,
право</t>
  </si>
  <si>
    <t>комплектувальщик товарів, 1 рік
права: -</t>
  </si>
  <si>
    <t>не одружений,
мати: Діденко Катерина Павлівна, 0975248675, Київська обл. Білоцерківський р-н, с. Настишка, вул. Чорних запорожців, буд. 38</t>
  </si>
  <si>
    <t>0689749393</t>
  </si>
  <si>
    <t>4845</t>
  </si>
  <si>
    <t>Іванов Максим Михайлович</t>
  </si>
  <si>
    <t>3669013133</t>
  </si>
  <si>
    <t>АГ 626186</t>
  </si>
  <si>
    <t>011471223
1819
15.01.2025</t>
  </si>
  <si>
    <t>Житомирська обл.
Житомирський район
с. Кодня</t>
  </si>
  <si>
    <t>Житомирська обл.
м. Житомир
вул. Київська буд. 88 кв. 63</t>
  </si>
  <si>
    <t xml:space="preserve">Будівельник 10 років
</t>
  </si>
  <si>
    <t>одружений
дружина: Іванова Ольга Володимірівна - 2000 - 0956268024 - м. Житомир
вул. Київська буд. 88 кв. 63
мати: Ткаченко Тетяна Іванівна - 1974 - 0674588349 - с. Кодня вул. Залізнична буд. 7</t>
  </si>
  <si>
    <t>0501062289</t>
  </si>
  <si>
    <t>Ігнатюк Іван Сергійович</t>
  </si>
  <si>
    <t>3211511676</t>
  </si>
  <si>
    <t>АГ 364056</t>
  </si>
  <si>
    <t>ВН 609152
Любарським РВ ГУ МВС УКР в Житомирській обл
09.11.2013</t>
  </si>
  <si>
    <t>Житомирська обл.
Житомирський район
с. Любар</t>
  </si>
  <si>
    <t>Житомирська обл.
Житомирський район
с. Любар
вул. Костільна буд. 4</t>
  </si>
  <si>
    <t>ПТУ 37
с. Любар
2009
тракторист</t>
  </si>
  <si>
    <t>Різноробочій 5 років</t>
  </si>
  <si>
    <t>одружений
дружина: Ігнатюк Олена Володимірівна - 1997 - 0982657052 -с. Любар
вул. Костільна буд. 4
мати: Ігнатюк Надія Олександрівна - 0665830608 - с. Любар
вул. Костільна буд. 4</t>
  </si>
  <si>
    <t>0964463550</t>
  </si>
  <si>
    <t>Капустян Сергій Михайлович</t>
  </si>
  <si>
    <t>3404900755</t>
  </si>
  <si>
    <t>АГ 141705</t>
  </si>
  <si>
    <t>002314582
0521
14.09.2018</t>
  </si>
  <si>
    <t>Вінницька обл
м. Калинівка</t>
  </si>
  <si>
    <t>Вінницька обл
м. Калинівка
вул. В. Порека буд. 27</t>
  </si>
  <si>
    <t>КТТ
м. Калинів
2012
механік</t>
  </si>
  <si>
    <t xml:space="preserve">Комірник 4 роки
</t>
  </si>
  <si>
    <t xml:space="preserve">неодруженийм. Калинівка
вул. В. Порека буд. 27
мати: Капустян Оксана Петрівна - 1971 - 0680037271 - </t>
  </si>
  <si>
    <t>0972802827</t>
  </si>
  <si>
    <t>1934/3713</t>
  </si>
  <si>
    <t>Кармазин Тарас Миколайович</t>
  </si>
  <si>
    <t>2937415638</t>
  </si>
  <si>
    <t>АВ894301</t>
  </si>
  <si>
    <t>СК284761
Кагарлицьким РВ ГУМВС України в Київській обл.
22.10.1996</t>
  </si>
  <si>
    <t>Київська обл., Обухівський р-н, м. Гарли</t>
  </si>
  <si>
    <t>Київська обл., Обухівський р-н, м. Гарли, вул. Степова, буд. 52</t>
  </si>
  <si>
    <t>ПТУ №9 м. Київ, 1999, зварювальник-рихтувальник кузовів автомобілів</t>
  </si>
  <si>
    <t>слюсар, 10 років,
права: C</t>
  </si>
  <si>
    <t>не одружений,
мати: Кармазин Тетяна Іванівна, 06.03.1960, 0966198257 Київська обл., Обухівський р-н, м. Гарли, вул. Степова, буд. 52</t>
  </si>
  <si>
    <t>0983071858</t>
  </si>
  <si>
    <t>4843</t>
  </si>
  <si>
    <t>6061</t>
  </si>
  <si>
    <t>Кобенко Артем Русланович</t>
  </si>
  <si>
    <t>3367214737</t>
  </si>
  <si>
    <t>АГ 037802</t>
  </si>
  <si>
    <t>FL 806280</t>
  </si>
  <si>
    <t>м. Київ 
вул. Мілютенко буд. 18 кв. 50</t>
  </si>
  <si>
    <t>КНТЕУ
м. Київ
2015
фінансист</t>
  </si>
  <si>
    <t>Ремонт техніки 3 роки
Права Б</t>
  </si>
  <si>
    <t xml:space="preserve">неодружений
мати: Кобенко Вікторія Василівна - 1971 - 0975312579 - м. Київ 
вул. Мілютенко буд. 18 кв. 50
</t>
  </si>
  <si>
    <t>0966093089</t>
  </si>
  <si>
    <t>Кожемяк Сергій Геннадійович</t>
  </si>
  <si>
    <t>3384014855</t>
  </si>
  <si>
    <t>АВ 970842</t>
  </si>
  <si>
    <t>СТ 105260
Білоцерківським РВ ГУ МВС УКР в Київській обл
06.02.2009</t>
  </si>
  <si>
    <t>Київська обл.
Білоцерківський район
с. Іванівка</t>
  </si>
  <si>
    <t>Київська обл.
Білоцерківський район
с. Іванівка
вул. Молодіжна буд. 33</t>
  </si>
  <si>
    <t>Різноробий 5 років</t>
  </si>
  <si>
    <t>неодружений
брат: Верес Максим Юрійович - 1993 - м. Біла Церква вул. Корсова буд. 19 кв. 35</t>
  </si>
  <si>
    <t>0935462175</t>
  </si>
  <si>
    <t>2/908</t>
  </si>
  <si>
    <t>Колісник Юрій Васильович</t>
  </si>
  <si>
    <t>3261010096</t>
  </si>
  <si>
    <t>АГ 291687</t>
  </si>
  <si>
    <t>004974581
7129
20.07.2020</t>
  </si>
  <si>
    <t>Черкаська обл м. Христинівка</t>
  </si>
  <si>
    <t>Черкаська обл Уманський р-н с.Верхнячка вул Польова буд 45</t>
  </si>
  <si>
    <t xml:space="preserve">ЛФВВНАУ 2023 електроенергетика </t>
  </si>
  <si>
    <t xml:space="preserve">продавець 2 роки права В </t>
  </si>
  <si>
    <t>не одружений матір: Колісник Людмила Володимирівна - 0962678551 - Черкаська обл Уманський р-н с.Верхнячка вул Польова буд 45</t>
  </si>
  <si>
    <t>0973650527</t>
  </si>
  <si>
    <t>3/3252</t>
  </si>
  <si>
    <t>Комлик Юрій Миколайович</t>
  </si>
  <si>
    <t>3129204430</t>
  </si>
  <si>
    <t>АГ 024429</t>
  </si>
  <si>
    <t>МВ 525725
Конотопським МРВ УДМС УКР в Сумській обл
04.07.2013</t>
  </si>
  <si>
    <t>Сумська обл., м. Конотоп, вул. Клубна, буд. 105, кв. 46</t>
  </si>
  <si>
    <t>ВПУ№4, м. Конотоп, 2003,
зварювальник</t>
  </si>
  <si>
    <t>зварювальник, 8 років,
права: B,C</t>
  </si>
  <si>
    <t>не одружений,
мати: Комлик Парасковія Василівна, 26.05.1963, 0960803446, Сумська обл., м. Конотоп, вул. Клубна, буд. 105, кв. 46</t>
  </si>
  <si>
    <t>0977458035</t>
  </si>
  <si>
    <t>4/6411</t>
  </si>
  <si>
    <t>Корнійченко Анатолій Васильович</t>
  </si>
  <si>
    <t>3112503391</t>
  </si>
  <si>
    <t>АГ635402</t>
  </si>
  <si>
    <t>НК958490
Козелецьким РВ УМВС України в Чернігівській обл.
05.12.2001</t>
  </si>
  <si>
    <t>Чернігівська обл
Козелецький район
с. Данівка</t>
  </si>
  <si>
    <t>Чернігівська обл
Козелецький район
с. Данівка
вул. Центральна буд. 62</t>
  </si>
  <si>
    <t xml:space="preserve">Різноробочий 19 років
Права А Б Ц
</t>
  </si>
  <si>
    <t xml:space="preserve">неодружений
мати: Корнійченко Магдаліна Петрівна - 1956 - с. Данівка
вул. Центральна буд. 62
</t>
  </si>
  <si>
    <t>0959509593</t>
  </si>
  <si>
    <t>9/1154</t>
  </si>
  <si>
    <t>Кость Олександр Олександрович</t>
  </si>
  <si>
    <t>3557807171</t>
  </si>
  <si>
    <t>АВ949345</t>
  </si>
  <si>
    <t>009462656
виданий 5325
01.08.2023</t>
  </si>
  <si>
    <t xml:space="preserve">Полтавська обл Кобеляцький р-н с. Білики </t>
  </si>
  <si>
    <t>Полтавська обл Кобеляцький р-н с. Білики вул. Радіщева буд 46</t>
  </si>
  <si>
    <t>ВПУ Полтавське 2018 зварювальник</t>
  </si>
  <si>
    <t xml:space="preserve">будівельник 5 років </t>
  </si>
  <si>
    <t>не одружений матір: Кость Алла Миколаївна - 1967 - 0951625499 - Полтавська обл Кобеляцький р-н с. Білики вул. Радіщева буд 46</t>
  </si>
  <si>
    <t>0957429426</t>
  </si>
  <si>
    <t>1/1164</t>
  </si>
  <si>
    <t>Котенко Євген Миколайович</t>
  </si>
  <si>
    <t>3305113635</t>
  </si>
  <si>
    <t>АВ950166</t>
  </si>
  <si>
    <t>МВ329159
Ковпаківським ВМСМВ УМВС України в Сумській обл.
22.08.2006</t>
  </si>
  <si>
    <t>Сумська обл
м. Суми</t>
  </si>
  <si>
    <t>Сумська обл
м. Суми
вул. Новорічна буд. 6 кв. 13</t>
  </si>
  <si>
    <t>ПТУ №2
м. Суми
2005
слюсар</t>
  </si>
  <si>
    <t>Слюсар 5 років
Права Б</t>
  </si>
  <si>
    <t xml:space="preserve">неодружений
сестра: Семенець Юлія Миколаївна - 1985 - 0995127006 </t>
  </si>
  <si>
    <t>0990357464</t>
  </si>
  <si>
    <t>9/7448</t>
  </si>
  <si>
    <t>Крикунов Олександр Сергійович</t>
  </si>
  <si>
    <t>3465511271</t>
  </si>
  <si>
    <t>СО 712246</t>
  </si>
  <si>
    <t>005660436
6831
22.01.2021</t>
  </si>
  <si>
    <t>АР Крим, Сакський р-н, с. Володимирівка</t>
  </si>
  <si>
    <t>Хмельницька обл., Шепетівський р-н, с. Городище, вул. Валі Котика, 32, кв. 62</t>
  </si>
  <si>
    <t>Городищенська ЗОШ</t>
  </si>
  <si>
    <t>не одружений,
мати: Мартинюк Тетяна Олександрівна, 18.07.1975, 0985776729, Хмельницька обл., Шепетівський р-н, с. Городище, вул. Валі Котика, 32, кв. 62</t>
  </si>
  <si>
    <t>0639341826</t>
  </si>
  <si>
    <t>100 915А</t>
  </si>
  <si>
    <t>Лавецький Ярослав Євгенович</t>
  </si>
  <si>
    <t>3252415111</t>
  </si>
  <si>
    <t>АВ948995</t>
  </si>
  <si>
    <t>КО818245
Крюківським РВ КМУ УМВС України в Полтавській обл.
23.03.2010</t>
  </si>
  <si>
    <t xml:space="preserve">Полтавська обл. м. Кременчук </t>
  </si>
  <si>
    <t xml:space="preserve">Полтавська обл. м. Кременчук вул Республіканська буд 69 кв 5 </t>
  </si>
  <si>
    <t>КНУ ім Остроградського 2011 електрик</t>
  </si>
  <si>
    <t>Ремонтник Машин 15 років права В</t>
  </si>
  <si>
    <t xml:space="preserve">одружений дружина: Лавецька Вероніка Анатоліївна - 1990 - 0507675644 - Полтавська обл. м. Кременчук вул Республіканська буд 69 кв 5 
</t>
  </si>
  <si>
    <t>0965991744</t>
  </si>
  <si>
    <t>10/5150</t>
  </si>
  <si>
    <t>Лагутенко Артем Олександрович</t>
  </si>
  <si>
    <t>3260310814</t>
  </si>
  <si>
    <t>АВ 984824</t>
  </si>
  <si>
    <t>СЮ 280453</t>
  </si>
  <si>
    <t>Запорізька обл.
м. Запоріжжя</t>
  </si>
  <si>
    <t>м. Київ
вул. Чернобильска буд. 26 кв. 45</t>
  </si>
  <si>
    <t>ЗНУ
м. Запоріжжя
2010
журналіст</t>
  </si>
  <si>
    <t xml:space="preserve">Журналіст 3 роки
</t>
  </si>
  <si>
    <t>одружений
дружина: Лагутенко Катерина Андріївна - 1995 - м. Київ
вул. Чернобильска буд. 26 кв. 45</t>
  </si>
  <si>
    <t>0953889345</t>
  </si>
  <si>
    <t>А5044 по розподілу рекомендаційний лист</t>
  </si>
  <si>
    <t>Левашов Антон Сергійович</t>
  </si>
  <si>
    <t>3124609977</t>
  </si>
  <si>
    <t>АВ 956277</t>
  </si>
  <si>
    <t>ВЕ 835118
Сніжинським МВ УМВС УКР в Донецькій обл
26.06.2002</t>
  </si>
  <si>
    <t>Донецька обл., Шахтарський р-н., м. Сніжне</t>
  </si>
  <si>
    <t>Полтавська обл., Пирятинський р-н., с. Вишневе, вул. Ювілейна, буд. 3</t>
  </si>
  <si>
    <t>Сніжнинська ЗОШ</t>
  </si>
  <si>
    <t>різноробочий, 1 рік,
права: B,C, D, E</t>
  </si>
  <si>
    <t>не одружений,
мати: Левашова Ольга Миколаївна, 18.04.1956, 0965762019, Полтавська обл., Пирятинський р-н., с. Вишневе, вул. Ювілейна, буд. 3</t>
  </si>
  <si>
    <t>0684868032</t>
  </si>
  <si>
    <t>Лєнець Ростислав Ігорович</t>
  </si>
  <si>
    <t>3287915459</t>
  </si>
  <si>
    <t>АГ037797</t>
  </si>
  <si>
    <t>ТТ298130</t>
  </si>
  <si>
    <t>м.Київ</t>
  </si>
  <si>
    <t>м.Київ вул.Соловяненка буд 16 кв 189</t>
  </si>
  <si>
    <t xml:space="preserve">КТГГ 2010 юрист </t>
  </si>
  <si>
    <t>не одружений матір: Лєнець Тетяна Сидорівна - 1966 - м.Київ вул.Соловяненка буд 16 кв 189</t>
  </si>
  <si>
    <t>0937384533</t>
  </si>
  <si>
    <t>Лінкевич Максим Ігорович</t>
  </si>
  <si>
    <t>3640310013</t>
  </si>
  <si>
    <t>АГ 002764</t>
  </si>
  <si>
    <t>НВ 741851</t>
  </si>
  <si>
    <t>Хмельницька обл., Шепетівський р-н, с. Бесідки</t>
  </si>
  <si>
    <t>Хмельницька обл., Шепетівський р-н, с. Бесідки, вул. Шевченка, 95</t>
  </si>
  <si>
    <t>ШПЛ, м. Шепетівка, 2019,
слюсар-ремонтник</t>
  </si>
  <si>
    <t>робота з монолітом, 2 роки,
права: -</t>
  </si>
  <si>
    <t>не одружений,
мати: Лінкевич Наталія Віталівна, 02.04.1971, 0684404069, Хмельницька обл., Шепетівський р-н, с. Бесідки, вул. Шевченка, 95</t>
  </si>
  <si>
    <t>0684223542</t>
  </si>
  <si>
    <t>Мараховка Сергій Станіславович</t>
  </si>
  <si>
    <t>3293212310</t>
  </si>
  <si>
    <t>АВ949000</t>
  </si>
  <si>
    <t>КО650798
Автозаводським РВ КМУ УМВС України в Полтавській обл.
10.07.2006</t>
  </si>
  <si>
    <t>Полтавська обл
м. Кременчук</t>
  </si>
  <si>
    <t>Полтавська обл
м. Кременчук
вул. Київська буд. 63 кв. 257</t>
  </si>
  <si>
    <t>СУЄМ
м. Черкаси
2014
менеджмент</t>
  </si>
  <si>
    <t>Водій 15 років
Права Б1 Б Ц1 Ц</t>
  </si>
  <si>
    <t xml:space="preserve">неодружений
мати: Мараховка Ольга Григорівна - 1962 - 0967967890 - м. Кременчук вул. Київська буд. 63 кв. 257
</t>
  </si>
  <si>
    <t>0501416282</t>
  </si>
  <si>
    <t>4841</t>
  </si>
  <si>
    <t>Мельниченко Сергій Леонідович</t>
  </si>
  <si>
    <t>3206709535</t>
  </si>
  <si>
    <t>АГ364901</t>
  </si>
  <si>
    <t>ВН234781
Коростенським МРВ УМВС України в Житомирській обл.
26.12.2003</t>
  </si>
  <si>
    <t>Житомирська обл.
м. Коростень</t>
  </si>
  <si>
    <t>Житомирська обл.
м. Коростень
вул. Котляревського буд. 2 кв. 44</t>
  </si>
  <si>
    <t>ХПІ
м. Харків
2011
інженер</t>
  </si>
  <si>
    <t>Програміст 10 років</t>
  </si>
  <si>
    <t>неодружений
сестра: Свінцицька Ольга Леонідівна - 1980 - 0971538900 - м. Коростень вул. Шевченка буд. 40а кв. 4</t>
  </si>
  <si>
    <t>0978360025</t>
  </si>
  <si>
    <t>Мишенін Роман Юрійович</t>
  </si>
  <si>
    <t>3417713294</t>
  </si>
  <si>
    <t>АГ 364766</t>
  </si>
  <si>
    <t>FT 365398</t>
  </si>
  <si>
    <t>Миколаївська обл, Баштанський р-н., м. Новий Буг, вул. Є. Маланюка, буд. 48</t>
  </si>
  <si>
    <t>МУК, м. Миколаїв, 2017,
електрофізика високих напруг</t>
  </si>
  <si>
    <t>кранівник, 8 років,
права: A, B, C, CE</t>
  </si>
  <si>
    <t xml:space="preserve">не одружений, 
мати: Мишеніна Тетяна Миколаївна, 0979713547, Миколаївська обл, Баштанський р-н., м. Новий Буг, вул. Є. Маланюка, буд. 48 </t>
  </si>
  <si>
    <t>0637000415</t>
  </si>
  <si>
    <t>Мойсейченко Олександр Миколайович</t>
  </si>
  <si>
    <t>2987317552</t>
  </si>
  <si>
    <t>АГ 001488</t>
  </si>
  <si>
    <t>Черкаська обл., Катеринопільський р-н, с. Петраківка</t>
  </si>
  <si>
    <t xml:space="preserve">Черкаська обл., Чигиринський район, с. Тіньки, вул. Соборна, буд. 75 </t>
  </si>
  <si>
    <t>ВПХТУ №20, м. Черкаси,
електрогазозварювальнк</t>
  </si>
  <si>
    <t>пилорамщик, 10 років,
права: A, B, C</t>
  </si>
  <si>
    <t xml:space="preserve">не одружений,
мати: Моісейченко Олена Іванівна, 0989250956, Черкаська обл., Чигиринський район, с. Тіньки, вул. Соборна, буд. 75 </t>
  </si>
  <si>
    <t>0973106094</t>
  </si>
  <si>
    <t>5/1263</t>
  </si>
  <si>
    <t>Мороз Юрій Анатолійович</t>
  </si>
  <si>
    <t>3123614195</t>
  </si>
  <si>
    <t>АВ 993426</t>
  </si>
  <si>
    <t>НК 945504
Деснянським ВМ УМВС УКР в Чернігівській обл
20.07.2001</t>
  </si>
  <si>
    <t xml:space="preserve">м.Чернігів </t>
  </si>
  <si>
    <t xml:space="preserve">м.Чернігів вул.Рокосовського буд 58 кв 8 </t>
  </si>
  <si>
    <t xml:space="preserve">ЧДТУ 2007 економіст </t>
  </si>
  <si>
    <t xml:space="preserve">директор підприємства 11 років права А В </t>
  </si>
  <si>
    <t xml:space="preserve">одружений дружина: Керієнко Наталія Іванівна - 1981 - 0634778043 - німеччина м. Хермсдор </t>
  </si>
  <si>
    <t>0502003404</t>
  </si>
  <si>
    <t>Москалюк Олександр Валерійович</t>
  </si>
  <si>
    <t>3522911691</t>
  </si>
  <si>
    <t>АВ995886</t>
  </si>
  <si>
    <t>ВН576163
Богунським РВ у м. Житомирі УДМС України в Житомирськкій обл.
29.09.2012</t>
  </si>
  <si>
    <t>Житомирська обл.
смт. Попільня</t>
  </si>
  <si>
    <t>Житомирська обл.
смт. Попільня
вул. Аеродромна буд. 49</t>
  </si>
  <si>
    <t>КНУБА
м. Львів
2018
газоводопостачальник</t>
  </si>
  <si>
    <t>Обробка данних 7 років
Водій 2 роки
Права Б Ц Ц1</t>
  </si>
  <si>
    <t>неодружений
мати: Москалюк Олена Олександрівна - 1969 - 0977076283 - смт. Попільня
вул. Аеродромна буд. 49</t>
  </si>
  <si>
    <t>0977784618</t>
  </si>
  <si>
    <t>8/1/4505</t>
  </si>
  <si>
    <t>Науменко Антон Вікторович</t>
  </si>
  <si>
    <t>3241007477</t>
  </si>
  <si>
    <t>АВ972734</t>
  </si>
  <si>
    <t xml:space="preserve">Київська обл. Обухівський р-н с.Германівка </t>
  </si>
  <si>
    <t>Київська обл. Обухівський р-н с.Германівка вул. Олени Ковальчук буд 1</t>
  </si>
  <si>
    <t>ВПУ Козятинське 2009 провідник</t>
  </si>
  <si>
    <t xml:space="preserve">приватний підприємець 7 років права А В С </t>
  </si>
  <si>
    <t>не одружений матір: Науменко Ірина Вікторівна - 1972 - 0678027795 - Київська обл. Обухівський р-н с.Германівка вул. Олени Ковальчук буд 1</t>
  </si>
  <si>
    <t>0667439060</t>
  </si>
  <si>
    <t>5/10/1370/7</t>
  </si>
  <si>
    <t>Нігрецький Олександр Анатолійович</t>
  </si>
  <si>
    <t>3282013118</t>
  </si>
  <si>
    <t>АГ 492127</t>
  </si>
  <si>
    <t>003760867
Чорноморський міський відділ ГУ ДМС УКР в Одеській обл
14.08.2019</t>
  </si>
  <si>
    <t>Одеська обл., м. Чорноморьк</t>
  </si>
  <si>
    <t>Одеська обл., м. Чорноморськ, вул. Захисників України, буд. 11, кв. 99</t>
  </si>
  <si>
    <t>ОНУМУ, м. Одеса, 2009, машинобудування</t>
  </si>
  <si>
    <t>слюсар по ремонту обслуговування портальних кранів, 17 років,
права: B, C, C1</t>
  </si>
  <si>
    <t>не одружений,
мати: Нігрецька Валентина Миколаївна, 31.12, 0935562515, Одеська обл., м. Чорноморськ, вул. Захисників України, буд. 11, кв. 99</t>
  </si>
  <si>
    <t>0638889453</t>
  </si>
  <si>
    <t>Орламенко В'ячеслав Володимирович</t>
  </si>
  <si>
    <t>3181724079</t>
  </si>
  <si>
    <t>СО 638437</t>
  </si>
  <si>
    <t>КО 516514
В. Багачанським РВ УМВС УКР в Полтавській обл
28.07.2003</t>
  </si>
  <si>
    <t xml:space="preserve">Полтавська обл., Великобаченський р-н., с. Остап'є </t>
  </si>
  <si>
    <t>м. Полтава, вул. Війська Запорізького, буд. 6\1</t>
  </si>
  <si>
    <t>АТТБ, м. Полтава, 2008,
ремонт і експлуатація доріг та аеродромів</t>
  </si>
  <si>
    <t xml:space="preserve">вантажник, 6 років
права: - </t>
  </si>
  <si>
    <t>не одружений,
мати: Орламенко Тетяна Іванівна, 14.10.1968, 0997180023, Полтавська обл., Великобаченський р-н., с. Остап'є</t>
  </si>
  <si>
    <t>0951794087</t>
  </si>
  <si>
    <t>Осадчук Андрій Сергійович</t>
  </si>
  <si>
    <t>3637400351</t>
  </si>
  <si>
    <t>АВ 995883</t>
  </si>
  <si>
    <t>ВН 667218
Богунським РВ у м. Житомирі 
28.08.2015</t>
  </si>
  <si>
    <t>Житомирська обл.
м. Житомир
вул. Бориса Тена буд. 90/1 кв. 88</t>
  </si>
  <si>
    <t>ПТУ 6
м. Житомир
2016
електрик</t>
  </si>
  <si>
    <t>Водій 7 років
Права Б Ц</t>
  </si>
  <si>
    <t>одруждений
дружина: Осадчук Ольга Петрівна - 1996 - 0931493061 - м. Житомир
вул. Бориса Тена буд. 90/1 кв. 88</t>
  </si>
  <si>
    <t>0665954865</t>
  </si>
  <si>
    <t>А3361 по розподілу рекомендаційний лист</t>
  </si>
  <si>
    <t>Перебиковський Євгеній Вікторович</t>
  </si>
  <si>
    <t>3529510192</t>
  </si>
  <si>
    <t>АВ 456387</t>
  </si>
  <si>
    <t>КТ 093064
Шевченківським РВ УМВС УКР в Чернівецький обл
28.11.2012</t>
  </si>
  <si>
    <t>Чернівецька обл., Хотинський р-н, м. Новоселиця</t>
  </si>
  <si>
    <t>м. Чернівці, вул. Гайдара, буд. 5, кв. 60</t>
  </si>
  <si>
    <t>ЧНУ ім. Ю. Вацкевича, м. Чернівці, 2017, банківська справа, страхування та кредит</t>
  </si>
  <si>
    <t>водій, 10 років,
права: B</t>
  </si>
  <si>
    <t>не одружений, 
батько: Перебиковський Віктор Іванович, 01.11.61, 0502831530, м. Чернівці, вул. Гайдара, буд. 5, кв. 60.</t>
  </si>
  <si>
    <t>0506245321</t>
  </si>
  <si>
    <t>124 281А</t>
  </si>
  <si>
    <t>Попенко Віктор Миколайович</t>
  </si>
  <si>
    <t>3221902110</t>
  </si>
  <si>
    <t>АВ 213201</t>
  </si>
  <si>
    <t>НМ 176992
Ічнянським РВ УМВС УКР в Чернігівській обл
21.04.2004</t>
  </si>
  <si>
    <t>Чернігівська обл., Ічнянський р-н, с. Купина</t>
  </si>
  <si>
    <t>Чернігівська обл., Ічнянський р-н, с. Парафіївка, вул. Агеєва, буд. 11</t>
  </si>
  <si>
    <t>Іванецька ЗОШ</t>
  </si>
  <si>
    <t>лісоруб, 13 років,
права: -</t>
  </si>
  <si>
    <t xml:space="preserve">одружений,
дружина: Попенко Наталія Вікторівна, 04.04.1984,
0960828703, Чернігівська обл., Ічнянський р-н, с. Парафіївка, вул. Агеєва, буд. 11
</t>
  </si>
  <si>
    <t>0984292135</t>
  </si>
  <si>
    <t>Потапенко Віталій Віталійович</t>
  </si>
  <si>
    <t>3155907439</t>
  </si>
  <si>
    <t>АВ 993428</t>
  </si>
  <si>
    <t>НМ 146027
Чернігівським РВ УМВС УКР в Чернігівській обл
10.06.2003</t>
  </si>
  <si>
    <t xml:space="preserve"> Чернігівська обл., Чернігівський р-н., с. Смолин</t>
  </si>
  <si>
    <t xml:space="preserve"> Чернігівська обл., Чернігівський р-н., с. Смолин, вул. Нова, буд. 2</t>
  </si>
  <si>
    <t>Смолинська ЗОШ</t>
  </si>
  <si>
    <t>електрозварювальник, 7 років,
права: -</t>
  </si>
  <si>
    <t xml:space="preserve">одружений,
дружина: Потапенко-Надточева Яна Олегівна, 0978173048,  Чернігівська обл., Чернігівський р-н., с. Смолин, вул. Нова, буд. 2 
</t>
  </si>
  <si>
    <t>0687978499</t>
  </si>
  <si>
    <t>1739/5/4103</t>
  </si>
  <si>
    <t>Пуголовка Сергій Миколайович</t>
  </si>
  <si>
    <t>2877215197</t>
  </si>
  <si>
    <t>МО522335</t>
  </si>
  <si>
    <t>КН230255
Октябрським РВ ПМУ УМВС України в Полтавській обл.
21.08.1996</t>
  </si>
  <si>
    <t>Полтавська обл
м. Полтава</t>
  </si>
  <si>
    <t>Полтавська обл
м. Полтава
бульвар Ю. Победоносцева буд. 11 кв. 140</t>
  </si>
  <si>
    <t>ПДТУ
м. Полтава 
2001
інженер</t>
  </si>
  <si>
    <t>Логіст
Права А Б Ц</t>
  </si>
  <si>
    <t xml:space="preserve">одружений
дружина: Пуголовка Ірина Валентинівна - 1978 - 0970707308 - 
м. Полтава бульвар Ю. Победоносцева буд. 11 кв. 140
батько: Пуголовка Микола Іванович - 1952 - 0501838129 - Полтавська обл., с. Мачухи вул. Котляревського 45 </t>
  </si>
  <si>
    <t>0677177554</t>
  </si>
  <si>
    <t>100182Р</t>
  </si>
  <si>
    <t>Раченко Євген Володимирович</t>
  </si>
  <si>
    <t>3098120677</t>
  </si>
  <si>
    <t>АВ 948996</t>
  </si>
  <si>
    <t>КО 906113</t>
  </si>
  <si>
    <t>Полтавська обл., м. Кременчук, вул. Кагамотська, буд. 39\25</t>
  </si>
  <si>
    <t>ЗОШ №27, м. Кременчук</t>
  </si>
  <si>
    <t xml:space="preserve">продавець на базарі, 20 років
права: - </t>
  </si>
  <si>
    <t>не одружений,
батько: Раченко Володимир Віталійович, 20.12.1956, 0679196996, Полтавська обл., м. Кременчук, вул. Кагамотська, буд. 39\25</t>
  </si>
  <si>
    <t>1/3191</t>
  </si>
  <si>
    <t>Роговий Олександр Володимирович</t>
  </si>
  <si>
    <t>3550714590</t>
  </si>
  <si>
    <t>АВ448735</t>
  </si>
  <si>
    <t>НМ452413
Менським РС УДМС України в Чернігівскій обл.
03.05.2013</t>
  </si>
  <si>
    <t>Чернігівська обл
Корюківський район
с. Куковичі</t>
  </si>
  <si>
    <t>Чернігівська обл
Корюківський район
с. Куковичі
вул. Миру буд. 4</t>
  </si>
  <si>
    <t>ЧДЛ
м. Чернігів
2016
столяр</t>
  </si>
  <si>
    <t xml:space="preserve">Дорожній робітник 7 років
</t>
  </si>
  <si>
    <t>неодружений
мати: Рогова Наталья Миколаївна - 0676821475 - с. Куковичі
вул. Миру буд. 4</t>
  </si>
  <si>
    <t>0984365756</t>
  </si>
  <si>
    <t>100915А/658</t>
  </si>
  <si>
    <t>Родзановський Євгеній Віталійович</t>
  </si>
  <si>
    <t>3434407913</t>
  </si>
  <si>
    <t>СО 104833</t>
  </si>
  <si>
    <t>КО 815056
Автозаводським РВ КМУ УМВС УКР в Потавській обл
10.02.2010</t>
  </si>
  <si>
    <t>Полтавська обл. м. Кременчук вул. Давида Кострова буд 79 кв 35</t>
  </si>
  <si>
    <t>ВПУ№7 2012 електро газо зварювальник</t>
  </si>
  <si>
    <t>водій 5 років права В С</t>
  </si>
  <si>
    <t xml:space="preserve">одружений дружина: Родзановська Марина Андріївна - 1993 - 0678796431 - Полтавська обл. м. Кременчук вул. Давида Кострова буд 79 кв 35
</t>
  </si>
  <si>
    <t>0680796760</t>
  </si>
  <si>
    <t>790 182А</t>
  </si>
  <si>
    <t>Рудик Віктор Юрійович</t>
  </si>
  <si>
    <t>3081721194</t>
  </si>
  <si>
    <t>АГ 492125</t>
  </si>
  <si>
    <t>КК 919982
Любашівським РВ УМВС УКР в Одеській обл
09.07.2002</t>
  </si>
  <si>
    <t>Архангельська обл., Пснєжскій р-н., с. Сія, Росія</t>
  </si>
  <si>
    <t>Одеська обл., м. Чорноморськ, вул. Олександрійївська, буд. 15, кв. 90</t>
  </si>
  <si>
    <t>ВПУ№26, м. Одеса, 2005,  кухар</t>
  </si>
  <si>
    <t>кухар, 15 років,
права: A, B, C, DE, CE</t>
  </si>
  <si>
    <t>не одружений,
мати: Гика Тамара Іванівна, 02.09.1961, 0981748441, 0632584644 Одеська обл., Любашівський р-н., с. Султанівка, вул. Виноградна, буд. 31</t>
  </si>
  <si>
    <t>0976868272</t>
  </si>
  <si>
    <t>Сидоренко Микола Миколайович</t>
  </si>
  <si>
    <t>3258520290</t>
  </si>
  <si>
    <t>АГ 617002</t>
  </si>
  <si>
    <t>СМ 816719
Бориспільсьим МРВ ГУ МВС УКР в Київській обл
15.04.2006</t>
  </si>
  <si>
    <t>Київська обл.
Бориспільский район
с. Дударків</t>
  </si>
  <si>
    <t>Київська обл.
Бориспільский район
с. Дударків
вул. Броварська буд. 3</t>
  </si>
  <si>
    <t>Комплектувальник 10 років</t>
  </si>
  <si>
    <t>одружений
дружина: Сидоренко Ліля Сергіївна - 1990 - 0636033230 - с. Дударків
вул. Броварська буд. 3</t>
  </si>
  <si>
    <t>0638956530</t>
  </si>
  <si>
    <t>Сідорук Леонід Іванович</t>
  </si>
  <si>
    <t>3158123135</t>
  </si>
  <si>
    <t>АГ 613060</t>
  </si>
  <si>
    <t>НВ 557973</t>
  </si>
  <si>
    <t>Хмельницька обл., Старосинявський р-н, с. Пилява</t>
  </si>
  <si>
    <t>Київська обл., Броварський р-н., с. Зазим'є, вул. Шевченка, буд. 4</t>
  </si>
  <si>
    <t>ВПУ№19, м. Київ, 2006, будівельник</t>
  </si>
  <si>
    <t>водій-експедитор, 18 років,
права: B, C</t>
  </si>
  <si>
    <t>одружений, 
дружина: Сідорук Людмила Валеріївна, 1987, 0968018509, Київська обл., Броварський р-н., с. Зазим'є, вул. Шевченка, буд. 4</t>
  </si>
  <si>
    <t>0988786595</t>
  </si>
  <si>
    <t>Солошенко Олександр Олексійович</t>
  </si>
  <si>
    <t>3292610177</t>
  </si>
  <si>
    <t>АВ972736</t>
  </si>
  <si>
    <t>006191517
виданий 3232
07.06.2021</t>
  </si>
  <si>
    <t>Київська обл.
Бучанський район
с. Білогородка</t>
  </si>
  <si>
    <t>Київська обл.
Бучанський район
с. Білогородка
вул. Лілейна буд. 15</t>
  </si>
  <si>
    <t xml:space="preserve">Будівельник 5 років
</t>
  </si>
  <si>
    <t>неодружений
мати: Солошенко Светлана Григорівна - 1968 - 0631047742 - с. Білогородка
вул. Лілейна буд. 15</t>
  </si>
  <si>
    <t>0933571535</t>
  </si>
  <si>
    <t>МВ/132</t>
  </si>
  <si>
    <t>Телюк Нікіта Сергійович</t>
  </si>
  <si>
    <t>3668111551</t>
  </si>
  <si>
    <t>АВ 951580</t>
  </si>
  <si>
    <t>008456232
Оболонським ЦМУ ДМС УКР в м. Києві
14.11.2022</t>
  </si>
  <si>
    <t>Ліцей
м. Київ
2017</t>
  </si>
  <si>
    <t>ІТ сфера 5 років</t>
  </si>
  <si>
    <t>0992307135</t>
  </si>
  <si>
    <t>Усов Ігор Васильович</t>
  </si>
  <si>
    <t>3616601837</t>
  </si>
  <si>
    <t>АГ 613062</t>
  </si>
  <si>
    <t>СЮ 418545
Гуляйпільським РС УДМС УКР в Запорізькій обл
07.04.2016</t>
  </si>
  <si>
    <t>Запорізька обл.
с. Новогригорівка</t>
  </si>
  <si>
    <t>Київська обл.
с. Зозуленці
вул. Комарова буд. 47</t>
  </si>
  <si>
    <t>Інтернат</t>
  </si>
  <si>
    <t>Різноробочий</t>
  </si>
  <si>
    <t>неодружений
мати: Шульженко Ольга Олександрівна - 1977 - 0679799465 - с. Зозуленці
вул. Комарова буд. 47</t>
  </si>
  <si>
    <t>0689830885</t>
  </si>
  <si>
    <t>Уханов Дмитро Володимирович</t>
  </si>
  <si>
    <t>3587509939</t>
  </si>
  <si>
    <t>АВ 995884</t>
  </si>
  <si>
    <t>ВН 636267</t>
  </si>
  <si>
    <t>Житомирська обл.
м. Житомир
вул. Гранітна буд. 9</t>
  </si>
  <si>
    <t>ПТУ 17
м. Житомир
2019
електрогазозварник</t>
  </si>
  <si>
    <t xml:space="preserve">Зварювальник 6 років
</t>
  </si>
  <si>
    <t>одружений
дружина: Уханова Аліна Валерієвна - 1995 - 0632098614 - м. Житомир
вул. Гранітна буд. 9
мати: Мельник Марія Борисівна - 1976 - 0974879475 - м. Житомир вул. Корольва буд. 74 кв. 24</t>
  </si>
  <si>
    <t>0979289159</t>
  </si>
  <si>
    <t>А4633 по розподілу рекомендаційний лист
Зварювальник 5розряд</t>
  </si>
  <si>
    <t>Хімич Григорій Станіславович</t>
  </si>
  <si>
    <t>3486100273</t>
  </si>
  <si>
    <t>АГ 039999</t>
  </si>
  <si>
    <t>005752627</t>
  </si>
  <si>
    <t>Чернігівська обл., Ніжинський р-н, с. Шняківка</t>
  </si>
  <si>
    <t>Київська обл., Обухівський р-н., м. Українка, вул. Юності, буд. 15, кв. 43</t>
  </si>
  <si>
    <t>КВПУ деревообробки, м. Київ, 2014, столяр-верстатник</t>
  </si>
  <si>
    <t>верстатник, 11 років,
права: -</t>
  </si>
  <si>
    <t>одружений,
дружина: Хімич Катерина Юріївна, 1993, 0989841176, Київська обл., Обухівський р-н., м. Українка, вул. Юності, буд. 15, кв. 43</t>
  </si>
  <si>
    <t>0962544732</t>
  </si>
  <si>
    <t>Цідило Степан Володимирович</t>
  </si>
  <si>
    <t>3398909775</t>
  </si>
  <si>
    <t>АГ178815</t>
  </si>
  <si>
    <t>НЮ188390
Тернопільським РВ УМВС Українив Тернопільській обл.
02.04.2009</t>
  </si>
  <si>
    <t xml:space="preserve">м.Тернопіль </t>
  </si>
  <si>
    <t>Тернопільська обл Тернопільський р-н с.Соборне вул Зарудянська буд 26</t>
  </si>
  <si>
    <t>Зарудянська ЗОШ 2010</t>
  </si>
  <si>
    <t xml:space="preserve">кучегар 4 роки </t>
  </si>
  <si>
    <t>не одружений сестра:Цідило Валентина Володимирівна - 1993 - Київська обл с.Дівички</t>
  </si>
  <si>
    <t>0987393705</t>
  </si>
  <si>
    <t>Ченчик Роман Васильович</t>
  </si>
  <si>
    <t>3242311513</t>
  </si>
  <si>
    <t>АВ972732</t>
  </si>
  <si>
    <t>МЕ642300
Савранським РВ УМВС України в Одеській обл.
07.12.2004</t>
  </si>
  <si>
    <t>Одеська обл., м. Подільськ</t>
  </si>
  <si>
    <t>Київська обл. с. Софіївська Борщагівка, вул. Соборна, буд. 126\19, кв. 126</t>
  </si>
  <si>
    <t>КПІ, м. Київ, 2011,
інженер-механік</t>
  </si>
  <si>
    <t>інженер-технолог, 14 років,
права: B</t>
  </si>
  <si>
    <t>не одружений,
брат: Чинчик Василь Васильович, 24.02.1984, м. Київ, вул. Зодчих, буд. 56</t>
  </si>
  <si>
    <t>0997304120</t>
  </si>
  <si>
    <t>Швіринь Віталій Віталійович</t>
  </si>
  <si>
    <t>3418414817</t>
  </si>
  <si>
    <t>АГ613066</t>
  </si>
  <si>
    <t>002686683
виданий 7133
12.12.2018</t>
  </si>
  <si>
    <t xml:space="preserve">Черкаська обл м. Шпола </t>
  </si>
  <si>
    <t xml:space="preserve">Черкаська обл м. Шпола вул Котляревського буд 58 </t>
  </si>
  <si>
    <t>Шпольська ЗОШ 2011</t>
  </si>
  <si>
    <t>автомеханік 13 років права В С</t>
  </si>
  <si>
    <t xml:space="preserve">не одружений батько: Швіринь Віталій Олександрович - 1969 - 0965545731 Черкаська обл м. Шпола вул. Калинова буд 50 </t>
  </si>
  <si>
    <t>0967240482</t>
  </si>
  <si>
    <t>Шевченко Олександр Григорович</t>
  </si>
  <si>
    <t>3154312439</t>
  </si>
  <si>
    <t>АВ948998</t>
  </si>
  <si>
    <t>ЕА988435
Онуфривським РВ УМВС України в Кіровоградській обл.
03.01.2003</t>
  </si>
  <si>
    <t>Кировоградська обл
Александрійський район
с. Успенка
вул. Нова буд.9</t>
  </si>
  <si>
    <t>КТКДПУ
м. Кременчук
2006
механік</t>
  </si>
  <si>
    <t>Механік 7 років
Права А Б Ц</t>
  </si>
  <si>
    <t>одружений
дружина: 
Шевченко Анна Богданівна - 1990 - 0967306127 - 
с. Успенка
вул. Нова буд.9</t>
  </si>
  <si>
    <t>0967982650</t>
  </si>
  <si>
    <t>1/4794</t>
  </si>
  <si>
    <t>Шипошин Станіслав Дмитрович</t>
  </si>
  <si>
    <t>3523914299</t>
  </si>
  <si>
    <t>АГ024774</t>
  </si>
  <si>
    <t>МВ507939
Шосткинським МВ УДМС України в Сумській обл.
08.09.2012</t>
  </si>
  <si>
    <t>Сумська обл., м. Шостка</t>
  </si>
  <si>
    <t>Сумська обл., м. Шостка, вул. Свободи, буд. 12, кв. 33</t>
  </si>
  <si>
    <t>Шосткинський технікум ім. Кожезуба, 2017,
столяр</t>
  </si>
  <si>
    <t xml:space="preserve">створення фортифікацій, 2 роки
права: - </t>
  </si>
  <si>
    <t>не одружений,
брат: Рябов Максим Віталійович, 09.11.1993, 0995685893, Сумська обл., м. Шостка, вул. Весняна</t>
  </si>
  <si>
    <t>0976714751</t>
  </si>
  <si>
    <t>Шостак Олексій Володимирович</t>
  </si>
  <si>
    <t>3454801073</t>
  </si>
  <si>
    <t>АГ 141707</t>
  </si>
  <si>
    <t>АВ 914139
Хмільницьким МВ УМВС УКР в Вінницькій обл
20.11.2010</t>
  </si>
  <si>
    <t xml:space="preserve">Вінницька обл
м. Хмільник </t>
  </si>
  <si>
    <t>Вінницька обл Хмільницький р-н с. Дібривка вул. Ярова буд 31</t>
  </si>
  <si>
    <t>ВПУ№20 2013 опоряджувальний будівельник</t>
  </si>
  <si>
    <t>продавець 8 років права А В С</t>
  </si>
  <si>
    <t>не одружений батько: Шостак Володимир Миколайович - 1963 - 0979674550 - Вінницька обл Хмільницький р-н с. Дібривка вул. Ярова буд 31</t>
  </si>
  <si>
    <t>0974358171</t>
  </si>
  <si>
    <t>Шумар Дмитро Вікторович</t>
  </si>
  <si>
    <t>3075215579</t>
  </si>
  <si>
    <t>АГ617007</t>
  </si>
  <si>
    <t>СО886102
Святошинським РУ ГУ МВС України в місті Києві
29.11.2001</t>
  </si>
  <si>
    <t>м. Київ, пр. Паладіна, буд. 21, кв. 17</t>
  </si>
  <si>
    <t>ПТУ№19, м. Київ, 2002,
електрозварювальник</t>
  </si>
  <si>
    <t>зварювальник, 10 років,
права: B</t>
  </si>
  <si>
    <t>не одружений,
мати: Шумар Олена Іванівна, 1958, 0673396531, м. Київ, пр. Паладіна, буд. 21, кв. 17</t>
  </si>
  <si>
    <t>0687862468</t>
  </si>
  <si>
    <t>1537/10/4087</t>
  </si>
  <si>
    <t>18 червня 2025 року</t>
  </si>
  <si>
    <t>Мінаєв Ігор Миколайович</t>
  </si>
  <si>
    <t>3049508938</t>
  </si>
  <si>
    <t>АГ040914</t>
  </si>
  <si>
    <t>002472805
виданий 1432
31.10.2018</t>
  </si>
  <si>
    <t>Казахська ССР
Гурєвська обл.
с Балкши</t>
  </si>
  <si>
    <t>м. Київ
Харьківське шосе буд. 13 кв. 5</t>
  </si>
  <si>
    <t>КСХД
м. Констянтинівка
2002
будівельник</t>
  </si>
  <si>
    <t>Керівник з продажів 12 років
Права Б</t>
  </si>
  <si>
    <t xml:space="preserve">одружений
дружина: Мінаєва Вікторія Анатолієвна - 1980 - 0968503914 - м. Київ Харківське шосе буд. 13 кв.5
</t>
  </si>
  <si>
    <t>0667650520</t>
  </si>
  <si>
    <t>№ 175</t>
  </si>
  <si>
    <t>ні</t>
  </si>
  <si>
    <t>2/3/822</t>
  </si>
  <si>
    <t>Мороз Валентин Валентинович</t>
  </si>
  <si>
    <t>2945415732</t>
  </si>
  <si>
    <t>АГ178962</t>
  </si>
  <si>
    <t>СЕ357664
Рожняківським РВ УМВС в Івано-Франківській обл.
25.05.2006</t>
  </si>
  <si>
    <t>Київська обл., Білоцерківський р-н, с. Розалівка</t>
  </si>
  <si>
    <t>Київська обл., Бориспільський р-н., с. Гора, вул. Калинова, буд.37</t>
  </si>
  <si>
    <t>Івонівська школа</t>
  </si>
  <si>
    <t>вантажник, 3 роки
права: B</t>
  </si>
  <si>
    <t>не одружений,
мати: Мороз Валентина Семенівна, 1975, Черкаська обл., Корсунь-Шевченківський р-н, с. Цитники</t>
  </si>
  <si>
    <t>0972647151</t>
  </si>
  <si>
    <t>МВ/4640</t>
  </si>
  <si>
    <t>Музиваткін Максим Дмитрович</t>
  </si>
  <si>
    <t>3543906657</t>
  </si>
  <si>
    <t>АГ029990</t>
  </si>
  <si>
    <t>СТ369026
Згурівським РС Управління ДМС України в Київській обл.
30.10.2013</t>
  </si>
  <si>
    <t>Київська обл., м. Бориспіль</t>
  </si>
  <si>
    <t>Київська обл., Броварський р-н., с. Усівка, вул. Шевченка, буд.16</t>
  </si>
  <si>
    <t>Усівська НВК ЗОШ</t>
  </si>
  <si>
    <t>автослюсар, 8 років
права: -</t>
  </si>
  <si>
    <t>не одружений,
мати: Обламська Оксана Жорівна, 14.09.1977, 0957598399, Київська обл., Броварський р-н., с. Усівка, вул. Шевченка, буд.16</t>
  </si>
  <si>
    <t>0994582967</t>
  </si>
  <si>
    <t>102061А</t>
  </si>
  <si>
    <t>3/2700</t>
  </si>
  <si>
    <t>Наталуха Юрій Іванович</t>
  </si>
  <si>
    <t>3186510573</t>
  </si>
  <si>
    <t>АГ608629</t>
  </si>
  <si>
    <t>001313026
виданий 7110
08.12.2017</t>
  </si>
  <si>
    <t>м. Черкаси, вул. Припортова, буд. 4, кв. 13</t>
  </si>
  <si>
    <t>Степанецький аграрний ліцей, 2005, с. Степанці, авотслюсар</t>
  </si>
  <si>
    <t xml:space="preserve">машиніст катка самохідного, 14 років, 
права: - </t>
  </si>
  <si>
    <t>не одружений,
сестра: Наталуха Людмила Іванівна, 24.01.1982, 0989275840, м. Черкаси, вул. Припортова, буд. 4, кв. 13</t>
  </si>
  <si>
    <t>0988819974</t>
  </si>
  <si>
    <t>8/4459</t>
  </si>
  <si>
    <t>Петренко Дмитро Миколайович</t>
  </si>
  <si>
    <t>3140312393</t>
  </si>
  <si>
    <t>АВ972876</t>
  </si>
  <si>
    <t>СМ611952
Києво-Святошинським РВ ГУ МВС України в Київській обл.
12.03.2004</t>
  </si>
  <si>
    <t>Київська обл
м. Буча</t>
  </si>
  <si>
    <t>Київська обл
с. Михайлівська Рубижівка
вул. 1 травная буд. 39</t>
  </si>
  <si>
    <t xml:space="preserve">ЗОШ
</t>
  </si>
  <si>
    <t>Водій - 15 років
Права А Б Ц Ц1</t>
  </si>
  <si>
    <t xml:space="preserve">не одружений
</t>
  </si>
  <si>
    <t>0991538587</t>
  </si>
  <si>
    <t>4343</t>
  </si>
  <si>
    <t>Пількевич Руслан Григорович</t>
  </si>
  <si>
    <t>3020116091</t>
  </si>
  <si>
    <t>АГ139645</t>
  </si>
  <si>
    <t>АА901534
Козятинським РВ УМВС України в Вінницькій обл.
01.12.1998</t>
  </si>
  <si>
    <t>Житомирська обл
Коростишівський район
с. Віленька</t>
  </si>
  <si>
    <t>Вінницька обл
Козятинський район
с. Жаживів
вул. Карьєрна буд. 2 кв. 19</t>
  </si>
  <si>
    <t>Тракторист 10 років
Права Ц1</t>
  </si>
  <si>
    <t>неодружений
брат: Пількевич Дмитро Григорович - 1988 - с Жаживів вул. Карьєрна буд. 2 кв. 19</t>
  </si>
  <si>
    <t>Погребной Станіслав Юрійович</t>
  </si>
  <si>
    <t>3340804697</t>
  </si>
  <si>
    <t>АВ972848</t>
  </si>
  <si>
    <t>ВТ008318
Костянтинівським МВ ГУДМС України в Донецькій обл.
14.06.2013</t>
  </si>
  <si>
    <t>Донецька обл.,м. Костянтинівка</t>
  </si>
  <si>
    <t>Київська обл., Бучанський р-н., Горянка, вул. Садова, буд. 20, кв. 15</t>
  </si>
  <si>
    <t>ХНУВД, м. Харків, 2012
юрист-правознавець</t>
  </si>
  <si>
    <t>водій, 10 років
права: B, C</t>
  </si>
  <si>
    <t>не одружений, 
батько: Погребной Юрій Анатолійович, 24.01.1962, 0950310131, м. Київ</t>
  </si>
  <si>
    <t>0994811431</t>
  </si>
  <si>
    <t>6027</t>
  </si>
  <si>
    <t>Родак Юрій Вікторович</t>
  </si>
  <si>
    <t>3641406973</t>
  </si>
  <si>
    <t>АГ037793</t>
  </si>
  <si>
    <t>000191237
Деснянський відділ ЦМУ ДМС у м. Києві та Київській обл.
28.10.2016</t>
  </si>
  <si>
    <t>м. Київ, вул. Мілітенка буд. 11б, кв. 180</t>
  </si>
  <si>
    <t>Київська ЗОШ №189</t>
  </si>
  <si>
    <t>ФОП, 1 рік,
права: -</t>
  </si>
  <si>
    <t>не одружений,
батько: Родак Віктор Юрійович,
19.09.1967, 0982816494, м. Київ вул. Гаврова, буд. 18а, кв. 27</t>
  </si>
  <si>
    <t>0505427150</t>
  </si>
  <si>
    <t>80</t>
  </si>
  <si>
    <t>Рулімов Вадим Петрович</t>
  </si>
  <si>
    <t>3641104974</t>
  </si>
  <si>
    <t>АГ613052</t>
  </si>
  <si>
    <t>002609105
виданий 8025
27.11.2018</t>
  </si>
  <si>
    <t>м. Київ 
Бориспільське шосе буд. 7а кв. 4</t>
  </si>
  <si>
    <t>ККБАД
м. Київ
2018
виготовлення залізобетоних конструкцій</t>
  </si>
  <si>
    <t>Комірник 2 роки
Права Б</t>
  </si>
  <si>
    <t>не одружений
мати: Рулімова Тетяна Анатолієвна - 1965 - 0982900848 - м. Київ Бориспільське шосе буд. 7а кв. 4</t>
  </si>
  <si>
    <t>0689752891</t>
  </si>
  <si>
    <t>Сергієнко Дмитро Олександрович</t>
  </si>
  <si>
    <t>3073916191</t>
  </si>
  <si>
    <t>АГ037787</t>
  </si>
  <si>
    <t>СО381141</t>
  </si>
  <si>
    <t>м. Київ, вул. Закоревського, буд. 97а, кв. 328</t>
  </si>
  <si>
    <t>ліцей "Авіанс", м. Київ, автослюсар-водій</t>
  </si>
  <si>
    <t>слюсар-збірник металопластикових конструкцій, 19 років
права: B, C</t>
  </si>
  <si>
    <t>не одружений,
мати: Сергієнко Тетяна Василівна, 05.06.1957,
0978915412,м. Київ, вул. Закоревського, буд. 97а, кв. 328</t>
  </si>
  <si>
    <t>0977553593</t>
  </si>
  <si>
    <t>1537/10/4094</t>
  </si>
  <si>
    <t>Скрипка Сергій Сергійович</t>
  </si>
  <si>
    <t>3573001752</t>
  </si>
  <si>
    <t>АГ040920</t>
  </si>
  <si>
    <t>НМ457305
Корюківським РС УДМС України в Чернігівській обл.
19.12.2018</t>
  </si>
  <si>
    <t>Чернігівська обл., м. Корюківка</t>
  </si>
  <si>
    <t>м. Київ, бул. Дарницький, буд. 13, кв. 76</t>
  </si>
  <si>
    <t>Чернігівський кооперативний коледж, 2017, кухар</t>
  </si>
  <si>
    <t>сушеф, 7 років,
права: -</t>
  </si>
  <si>
    <t>не одружений,
мати: Скрипка Світлана Анатоліївна, 24.02.1980
0951344900, Норвегія</t>
  </si>
  <si>
    <t>0666398352</t>
  </si>
  <si>
    <t>250618-2</t>
  </si>
  <si>
    <t>Сліпченко Станіслав Сергійович</t>
  </si>
  <si>
    <t>3416915935</t>
  </si>
  <si>
    <t>АГ035954</t>
  </si>
  <si>
    <t>ВК632774
ірницьким РВ Макіївського МУ ГУМВС України в Донецькій обл.
15.08.2009</t>
  </si>
  <si>
    <t>Донецька обл., м. Макіївка</t>
  </si>
  <si>
    <t>м. Київ, бул. В. Гавела, буд. 1\28, кв. 39</t>
  </si>
  <si>
    <t>ДНТУ, м. Донецьк, 2014
інженер-механік</t>
  </si>
  <si>
    <t>дата-аналітик, 3 роки
права: B</t>
  </si>
  <si>
    <t xml:space="preserve">одружений,
дружина: Сліпченко Олександра Костянтинівна, 05.05.1993, 0505185147, м. Київ, бул. В. Гавела, буд. 1\28, кв. 39
</t>
  </si>
  <si>
    <t>0954704828</t>
  </si>
  <si>
    <t>Сокол Олег Вікторович</t>
  </si>
  <si>
    <t>3072206075</t>
  </si>
  <si>
    <t>АГ 139681</t>
  </si>
  <si>
    <t>АВ 202999</t>
  </si>
  <si>
    <t>Одеська обл.м.Віляєвка</t>
  </si>
  <si>
    <t>Вінницька обл.Козятинський р-н.с.Команівка вул.Шевченка 14</t>
  </si>
  <si>
    <t>Команівська ЗОШ №1 у 1999</t>
  </si>
  <si>
    <t xml:space="preserve">будівельник 18 років </t>
  </si>
  <si>
    <t>неодружений                                          цивільна дружина:Черватюк Ірина Анатоліівна 0680331631 Вінницька обл.Козятинський р-н.с.Команівка вул.Шевченка 14</t>
  </si>
  <si>
    <t>0955145498</t>
  </si>
  <si>
    <t>4/672</t>
  </si>
  <si>
    <t>Сокур Микола Юрійович</t>
  </si>
  <si>
    <t>3630110770</t>
  </si>
  <si>
    <t>АГ288096</t>
  </si>
  <si>
    <t>000279450
виданий 7125
10.01.2017</t>
  </si>
  <si>
    <t>Стасенко Євгеній Володимирович</t>
  </si>
  <si>
    <t>2841712598</t>
  </si>
  <si>
    <t>НК №6143593</t>
  </si>
  <si>
    <t>АТ 146416
Калинівським РС УДМС УКР в Вінницькій обл
11.11.2015</t>
  </si>
  <si>
    <t>Вінницька обл., Козятинський р-н, с. Козятин</t>
  </si>
  <si>
    <t>Вінницька обл., м. Козятин, вул. О. Теліги буд. 15</t>
  </si>
  <si>
    <t>Новогребельська ЗОШ</t>
  </si>
  <si>
    <t>водій дальнобійник, 26 років
права: A1, A, B1, B, C1, C, BE, C1E, CE</t>
  </si>
  <si>
    <t>не одружений,
син: Стасенко Нікіта Олександрович, 05.07.2007, 0689171407, Вінницька обл., м. Козятин, вул. О. Теліги буд. 15</t>
  </si>
  <si>
    <t>0683001201</t>
  </si>
  <si>
    <t>5989</t>
  </si>
  <si>
    <t>Стельмащук Леонід Леонідович</t>
  </si>
  <si>
    <t>3157124031</t>
  </si>
  <si>
    <t>АГ039996</t>
  </si>
  <si>
    <t>008354752
виданий 8017
19.10.2022</t>
  </si>
  <si>
    <t>АР Крим
с. Новосільске</t>
  </si>
  <si>
    <t>Київське професійне училище
м. Київ
2005
радіомеханик</t>
  </si>
  <si>
    <t>Підприємець 10 років
Права Б</t>
  </si>
  <si>
    <t>одружений
дружина: Стельмащук Ольга Георгієвна - 1995 - 0975069152 - м. Київ вул. Прилужна буд. 10 кв.152</t>
  </si>
  <si>
    <t>0508641917</t>
  </si>
  <si>
    <t>Худяков Олександр Олегович</t>
  </si>
  <si>
    <t>3347401856</t>
  </si>
  <si>
    <t>АГ 141703</t>
  </si>
  <si>
    <t>АЮ 071602
Калинівським РВ УМВС УКР в Вінницькій обл
10.03.2008</t>
  </si>
  <si>
    <t>Вінницька обл., Немирівський район, с. Рубіжне</t>
  </si>
  <si>
    <t>Вінницька обл., Хмільницький р-н, с. Гулівці, вул. Привокзальна, буд. 33, кв. 1</t>
  </si>
  <si>
    <t>ВВКУ №23, м. Вінниця, 2008,
кухар-кондитер</t>
  </si>
  <si>
    <t xml:space="preserve">виготовлення залізобетонних конструкцій, 16 років
права: - </t>
  </si>
  <si>
    <t xml:space="preserve">не одружений,
мати: Слободян Оксана Іванівна, 18.10.1968 року, 0957480471 Вінницька обл., Хмільницький р-н, с. Гулівці, вул. Привокзальна, буд. 33, кв. 1 </t>
  </si>
  <si>
    <t>0997898674</t>
  </si>
  <si>
    <t>МВ/126</t>
  </si>
  <si>
    <t>Чернега Данило Миколайович</t>
  </si>
  <si>
    <t>3134116611</t>
  </si>
  <si>
    <t>АВ951575</t>
  </si>
  <si>
    <t>СО796343
Дарницьким РУГУ МВС України в м. Києві
29.01.2002</t>
  </si>
  <si>
    <t>м. Київ, вул. Ревуцького буд. 25, кв. 39</t>
  </si>
  <si>
    <t>НУХТ, м. Київ, 2008
інженер-технолог</t>
  </si>
  <si>
    <t>водій, 18 років,
права: B</t>
  </si>
  <si>
    <t>одружений, 
Дружина: Чернега Валентина Олегівна, 25.01.1988, 0633029934, м. Київ, вул. Ревуцького буд. 25, кв. 39</t>
  </si>
  <si>
    <t>0637604584</t>
  </si>
  <si>
    <t>1537/10/4095</t>
  </si>
  <si>
    <t>Чернець Вадим Олександрович</t>
  </si>
  <si>
    <t>3476410039</t>
  </si>
  <si>
    <t>АГ 040919</t>
  </si>
  <si>
    <t>КО 856553</t>
  </si>
  <si>
    <t>Полтавська обл.м.Гадяч</t>
  </si>
  <si>
    <t>м.Киів вул.Анатолія Соловяненка 10 кв.111</t>
  </si>
  <si>
    <t>Гадячівське ВПУ у 2011 муляр</t>
  </si>
  <si>
    <t xml:space="preserve">муляр 9 років </t>
  </si>
  <si>
    <t>неодружений                                             цивільна дружина:Авраменко Яна Володимирівна 1987-09811033284   Сумська обл.с.Калінінське вул.Шкільна буд.59                                  мати:Армізонова Тетяна Михайлівна 1973-0662256066 Полтавська обл.с.Красна Знамянка вул.Набережна Короли 20</t>
  </si>
  <si>
    <t>0975895015</t>
  </si>
  <si>
    <t>Чернець Дмитро Олександрович</t>
  </si>
  <si>
    <t>3398908930</t>
  </si>
  <si>
    <t>СО637782</t>
  </si>
  <si>
    <t>КО782577
Гадяцьким РВ ГУМВС України в Полтавській обл.
09.06.2009</t>
  </si>
  <si>
    <t>Полтавська обл
м. Гадяч</t>
  </si>
  <si>
    <t>м. Київ 
вул. Анатолія Соловяненка буд. 10 кв. 111</t>
  </si>
  <si>
    <t>ЗОШ
м. Гадяч
2015</t>
  </si>
  <si>
    <t>Муляр 12 років</t>
  </si>
  <si>
    <t>одружений
дружина: Чернець Олександра Романівна - 1995 - 0956236559 - м. Київ Анатолія Соловяненка буд. 10 кв. 111</t>
  </si>
  <si>
    <t>0664792366</t>
  </si>
  <si>
    <t>Черняков Олексій В'ячеславович</t>
  </si>
  <si>
    <t>3234518537</t>
  </si>
  <si>
    <t>АГ 039993</t>
  </si>
  <si>
    <t>МЕ 583178
Дарницьким РУ ГУ МВС УКР в м. Києві
12.11.</t>
  </si>
  <si>
    <t>м. Київ, пров. Качуровського, буд. 1а, кв. 133</t>
  </si>
  <si>
    <t>Київський професійний будівельний ліцей  №27, 2007,
столяр-будівельник</t>
  </si>
  <si>
    <t xml:space="preserve">кухар, 14 років
права: - </t>
  </si>
  <si>
    <t>не одружений,
брат: Маленький Олександр Вікторович, 22.06.1982, 0937097157, Німеччина</t>
  </si>
  <si>
    <t>0639430916</t>
  </si>
  <si>
    <t>4831</t>
  </si>
  <si>
    <t>Чирко Богдан Сергійович</t>
  </si>
  <si>
    <t>3524409779</t>
  </si>
  <si>
    <t>АВ 995882</t>
  </si>
  <si>
    <t>ВН 565238</t>
  </si>
  <si>
    <t>Житомирська обл., Житомирський р-н., с. Озерянка</t>
  </si>
  <si>
    <t>Житомирська обл., Житомирський р-н., с. Озерянка, вул. Житомирська, буд. 13а</t>
  </si>
  <si>
    <t>Житомирський агротехнічний коледж, 2015, агроном-фермер</t>
  </si>
  <si>
    <t>одружений,
дружина: Чирко Марина Олександрівна, 30.07.2004, 0984199820, Житомирська обл., Житомирський р-н., с. Озерянка, вул. Житомирська, буд. 13а</t>
  </si>
  <si>
    <t>0689761572</t>
  </si>
  <si>
    <t>1934/3667</t>
  </si>
  <si>
    <t>Шимко Максим Андрійович</t>
  </si>
  <si>
    <t>3441111833</t>
  </si>
  <si>
    <t>АГ185091</t>
  </si>
  <si>
    <t>007514809
виданий 8027
09.02.2022</t>
  </si>
  <si>
    <t>Запоріжзька обл.м.Мелітополь</t>
  </si>
  <si>
    <t>м.Киів вул.Дарницький бульвар 10</t>
  </si>
  <si>
    <t>Киівська ЗОШ№204 у 2011</t>
  </si>
  <si>
    <t xml:space="preserve">будівельник 3 роки </t>
  </si>
  <si>
    <t>неодружений                              мати:Колодова Алла Леонідівна 1975-0976656895 м.Киів вул.Дарницький бульвар 10                                сестра:Колодова Анастасія Олексіівна 0688551410 м.Киів вул.Дарницький бульвар 10</t>
  </si>
  <si>
    <t>0987797832</t>
  </si>
  <si>
    <t>5481</t>
  </si>
  <si>
    <t>Шкапенко Олег Вікторович</t>
  </si>
  <si>
    <t>3143801192</t>
  </si>
  <si>
    <t>АВ 970818</t>
  </si>
  <si>
    <t>НЕ 179051
Міським відділом №1 Білоцерківського МУ ГУ МВС УКР в Київській обл
13.08.2002</t>
  </si>
  <si>
    <t>Чернігівська обл.Борознянський р-н.с.Смоляш</t>
  </si>
  <si>
    <t>Чернігівська обл.Борознянський р-н.с.Смоляш вул .Таращанська 161 кв.157</t>
  </si>
  <si>
    <t>Білоцерківське ПТУ№5 у 2005 році верстатник широкого профілю</t>
  </si>
  <si>
    <t>адміністратор готельного бізнесу 17 років права В</t>
  </si>
  <si>
    <t>одружений                                               дружина:Бутенко Юлія Іванівна 1986-0984650908 м.Біла Церква вул.Молодіжна 8 кв.13                                                мати:Шкапенко Євдокіяі Михайлівна 1958-0934880472</t>
  </si>
  <si>
    <t>0638589861</t>
  </si>
  <si>
    <t>10/10233</t>
  </si>
  <si>
    <t>Штепа Олександр Васильович</t>
  </si>
  <si>
    <t>2867506770</t>
  </si>
  <si>
    <t>АГ 615299</t>
  </si>
  <si>
    <t>СН 004984</t>
  </si>
  <si>
    <t>м.Киів проспект Свободи 2В кв.52</t>
  </si>
  <si>
    <t>Киівське ПТУ у 1997 році машиніст холодильних установок</t>
  </si>
  <si>
    <t>продавець 15 років права В</t>
  </si>
  <si>
    <t>неодружений                                   мати:Штепа Ліна Іванівна 1948-0673598299              батько:Штепа Василь Михайлович 1947-0968329342 м.Киів проспект Свободи 2В кв.52</t>
  </si>
  <si>
    <t>0683896139</t>
  </si>
  <si>
    <t>Юхимець Руслан Юрійович</t>
  </si>
  <si>
    <t>3277803174</t>
  </si>
  <si>
    <t>АГ 141701</t>
  </si>
  <si>
    <t>005609586
0520
11.01.2021</t>
  </si>
  <si>
    <t>Вінницька обл.с.Зозулнці</t>
  </si>
  <si>
    <t>Вінницька обл.с.Зозулнц вул.Шевченка 1</t>
  </si>
  <si>
    <t>Зозуленська ЗОШ №1 у 2007</t>
  </si>
  <si>
    <t xml:space="preserve">продавець 15 років </t>
  </si>
  <si>
    <t xml:space="preserve">неодружений                                  сестра:Янчук Галина Юріівна 1997-096265964Вінницька обл.с.Зозулнц вул.Космонавтів 1                                цивільна дружина:Протопиг Світлана Василівна 1967-0975327603   Вінниця вул.Василя Порика 12          </t>
  </si>
  <si>
    <t>0982945576</t>
  </si>
  <si>
    <t>4810</t>
  </si>
  <si>
    <t>Андрушко Микола Миколайович</t>
  </si>
  <si>
    <t>2920418958</t>
  </si>
  <si>
    <t>АВ995871</t>
  </si>
  <si>
    <t>НА122437
Полонським РВ УМВС України в Хмельницькій обл.
17.06.1996</t>
  </si>
  <si>
    <t>Хмельницька обл.Полонський р-н.с.Адамів</t>
  </si>
  <si>
    <t>Хмельницька обл.Полонський р-н .Велика Березна вул.Дмитрівська 95</t>
  </si>
  <si>
    <t>Великоберезнянська ЗОШ№1 у 1996</t>
  </si>
  <si>
    <t xml:space="preserve">різноробочий 20 років </t>
  </si>
  <si>
    <t xml:space="preserve">одружений                    дружина:Андрушко Оксана Сергіівна 0679804272 Хмельницька обл.Полонський р-н .Велика Березна вул.Дмитрівська 95                          мати:Тищенко Галина Миколаівна 0973728843Хмельницька обл.Полонський р-н .Велика Березна  </t>
  </si>
  <si>
    <t>0985774423</t>
  </si>
  <si>
    <t>№ 174</t>
  </si>
  <si>
    <t>5970</t>
  </si>
  <si>
    <t>Йовенко Віктор Миколайович</t>
  </si>
  <si>
    <t>3119014337</t>
  </si>
  <si>
    <t>АГ039977</t>
  </si>
  <si>
    <t>СО798775
Дарницьким РУ ГУ МВС України в місті Києві
21.02.2002</t>
  </si>
  <si>
    <t xml:space="preserve">м.Київ вул.Садова </t>
  </si>
  <si>
    <t>ВПУ№27 2003 будівельник</t>
  </si>
  <si>
    <t xml:space="preserve">курєр 17 років </t>
  </si>
  <si>
    <t>не одружений мама: Йовенко Алла Іванівна - 1955 - Житомирська обл. с. Куліши</t>
  </si>
  <si>
    <t>1537/10/4054</t>
  </si>
  <si>
    <t>16 червня 2025 року</t>
  </si>
  <si>
    <t>Демчук Віталій Валентинович</t>
  </si>
  <si>
    <t>3487109332</t>
  </si>
  <si>
    <t>АГ 040499</t>
  </si>
  <si>
    <t>006836669</t>
  </si>
  <si>
    <t>м. Киів вул.Бориспільська 37 кв 7</t>
  </si>
  <si>
    <t>КРМК у 2014 обслуговування компютерних мереж   та систем            ДУТ у 2017 ЗМІ</t>
  </si>
  <si>
    <t>ФОП магазин електроніки 4 роки Прав В</t>
  </si>
  <si>
    <t xml:space="preserve">неодружений                        мати:Демчук Марія Михайлівна-1966-0962008648     м. Киів вул.Бориспільська 37 кв 7                            батько:Демчук Валентин Васильович-1963-0969358400  м. Киів вул.Бориспільська 37 кв 7             </t>
  </si>
  <si>
    <t>0935654498</t>
  </si>
  <si>
    <t>№ 173</t>
  </si>
  <si>
    <t>5944</t>
  </si>
  <si>
    <t>17 червня 2025 року</t>
  </si>
  <si>
    <t>Трейтяк Сергій Павлович</t>
  </si>
  <si>
    <t>3399404277</t>
  </si>
  <si>
    <t>АГ039969</t>
  </si>
  <si>
    <t>НО024090</t>
  </si>
  <si>
    <t>Полтавська обл. Чорнухенський р-н. с.Гильці</t>
  </si>
  <si>
    <t xml:space="preserve">м.Київ вул. Іоанна павла 2 буд 12 кв 167 </t>
  </si>
  <si>
    <t xml:space="preserve">ПХДПУ 2013 фіз.виховання </t>
  </si>
  <si>
    <t xml:space="preserve">букмекер 12 років </t>
  </si>
  <si>
    <t>не одружений Батько: Трейтяк Павло Миколайович - 1961 - 0506610476 - Полтавська обл. Чорнухенський р-н. с.Гильці вул.Тарасенська 12</t>
  </si>
  <si>
    <t>0992537026</t>
  </si>
  <si>
    <t>5/1253</t>
  </si>
  <si>
    <t>Шиш Олег Вікторович</t>
  </si>
  <si>
    <t>3648405994</t>
  </si>
  <si>
    <t>АВ993414</t>
  </si>
  <si>
    <t>НМ514830
Ріпкинським РС УДМС України в Чернігівській обл.
01.12.2015</t>
  </si>
  <si>
    <t>Чернігівська обл., Ріпкінський р-н., с. Ямиші</t>
  </si>
  <si>
    <t>м. Чернігів, вул. С. Бандери, буд. 13, кв. 25</t>
  </si>
  <si>
    <t>ДПТС, м. Чернігів, 2022
юридичне право</t>
  </si>
  <si>
    <t>будівельник, 2 роки
права: B</t>
  </si>
  <si>
    <t>одружений,
дружина: Шиш Ірина Віталіївна, 24.08.1997 року, 050877638, м. Чернігів, вул. С. Бандери, буд. 13, кв. 25</t>
  </si>
  <si>
    <t>0662152142</t>
  </si>
  <si>
    <t>Гарастівський Микола Васильович</t>
  </si>
  <si>
    <t>Голосіївським РТЦК та СП в м. Київ , 01.09.2023</t>
  </si>
  <si>
    <t>Київ</t>
  </si>
  <si>
    <t>НК№5684951</t>
  </si>
  <si>
    <t>Житомирська обл., Андрушівський р-н., с. Гальчин</t>
  </si>
  <si>
    <t>Житомирська обл., Андрушівський р-н., с. Гальчин , вул. Корольова буд.112</t>
  </si>
  <si>
    <t>Андрушівське СПТУ №32 , 1989</t>
  </si>
  <si>
    <t>Водій</t>
  </si>
  <si>
    <t>Дружина Гарастівська Олена Іванівна , 11.01.1976, 0962908926, Житомирська обл., Андрушівський р-н., с. Гальчин , вул. Корольова буд.112</t>
  </si>
  <si>
    <t>956830358</t>
  </si>
  <si>
    <t>м. Київ
Оболонський проспект буд. 19 кв. 221</t>
  </si>
  <si>
    <t xml:space="preserve">неодружений
батько: Телюк Сергій Миколайович - 1976 </t>
  </si>
  <si>
    <t>м. Київ, 
вул. Прилужна буд. 10 кв.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</si>
</sst>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224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textRotation="90" wrapText="1"/>
    </xf>
    <xf numFmtId="49" fontId="18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" fontId="17" fillId="0" borderId="1" xfId="0" applyNumberFormat="1" applyFont="1" applyFill="1" applyBorder="1" applyAlignment="1">
      <alignment horizontal="center" vertical="center"/>
    </xf>
    <xf numFmtId="1" fontId="17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0" borderId="0" xfId="0" applyBorder="1"/>
    <xf numFmtId="49" fontId="7" fillId="5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/>
    </xf>
    <xf numFmtId="49" fontId="7" fillId="5" borderId="1" xfId="0" quotePrefix="1" applyNumberFormat="1" applyFont="1" applyFill="1" applyBorder="1" applyAlignment="1">
      <alignment horizontal="center" vertical="center" wrapText="1"/>
    </xf>
    <xf numFmtId="0" fontId="7" fillId="5" borderId="1" xfId="0" quotePrefix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1" fontId="17" fillId="5" borderId="1" xfId="0" applyNumberFormat="1" applyFont="1" applyFill="1" applyBorder="1" applyAlignment="1">
      <alignment horizontal="center" vertical="center"/>
    </xf>
    <xf numFmtId="1" fontId="1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 wrapText="1"/>
    </xf>
    <xf numFmtId="0" fontId="19" fillId="5" borderId="6" xfId="0" applyFont="1" applyFill="1" applyBorder="1" applyAlignment="1">
      <alignment horizontal="center" vertical="center"/>
    </xf>
    <xf numFmtId="0" fontId="7" fillId="5" borderId="1" xfId="0" quotePrefix="1" applyFont="1" applyFill="1" applyBorder="1" applyAlignment="1">
      <alignment horizontal="center" vertical="center" wrapText="1"/>
    </xf>
    <xf numFmtId="16" fontId="19" fillId="5" borderId="1" xfId="0" applyNumberFormat="1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49" fontId="19" fillId="5" borderId="1" xfId="0" applyNumberFormat="1" applyFont="1" applyFill="1" applyBorder="1" applyAlignment="1">
      <alignment horizontal="center" vertical="center" wrapText="1"/>
    </xf>
    <xf numFmtId="49" fontId="7" fillId="5" borderId="10" xfId="0" applyNumberFormat="1" applyFont="1" applyFill="1" applyBorder="1" applyAlignment="1">
      <alignment horizontal="center" vertical="center"/>
    </xf>
    <xf numFmtId="14" fontId="7" fillId="5" borderId="10" xfId="0" applyNumberFormat="1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 wrapText="1"/>
    </xf>
    <xf numFmtId="49" fontId="7" fillId="5" borderId="10" xfId="0" quotePrefix="1" applyNumberFormat="1" applyFont="1" applyFill="1" applyBorder="1" applyAlignment="1">
      <alignment horizontal="center" vertical="center" wrapText="1"/>
    </xf>
    <xf numFmtId="0" fontId="7" fillId="5" borderId="10" xfId="0" quotePrefix="1" applyFont="1" applyFill="1" applyBorder="1" applyAlignment="1">
      <alignment horizontal="center" vertical="center"/>
    </xf>
    <xf numFmtId="49" fontId="7" fillId="5" borderId="10" xfId="0" applyNumberFormat="1" applyFont="1" applyFill="1" applyBorder="1" applyAlignment="1">
      <alignment horizontal="center" vertical="center" wrapText="1"/>
    </xf>
    <xf numFmtId="14" fontId="7" fillId="5" borderId="10" xfId="0" applyNumberFormat="1" applyFont="1" applyFill="1" applyBorder="1" applyAlignment="1">
      <alignment horizontal="center" vertical="center" wrapText="1"/>
    </xf>
    <xf numFmtId="49" fontId="17" fillId="5" borderId="10" xfId="0" applyNumberFormat="1" applyFont="1" applyFill="1" applyBorder="1" applyAlignment="1">
      <alignment horizontal="center" vertical="center" wrapText="1"/>
    </xf>
    <xf numFmtId="1" fontId="17" fillId="5" borderId="10" xfId="0" applyNumberFormat="1" applyFont="1" applyFill="1" applyBorder="1" applyAlignment="1">
      <alignment horizontal="center" vertical="center"/>
    </xf>
    <xf numFmtId="1" fontId="17" fillId="5" borderId="10" xfId="0" applyNumberFormat="1" applyFont="1" applyFill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 vertical="center" wrapText="1"/>
    </xf>
    <xf numFmtId="0" fontId="7" fillId="5" borderId="1" xfId="4" applyFont="1" applyFill="1" applyBorder="1" applyAlignment="1">
      <alignment horizontal="center" vertical="center" wrapText="1"/>
    </xf>
    <xf numFmtId="0" fontId="7" fillId="5" borderId="1" xfId="2" applyFont="1" applyFill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/>
    </xf>
    <xf numFmtId="49" fontId="7" fillId="6" borderId="1" xfId="0" quotePrefix="1" applyNumberFormat="1" applyFont="1" applyFill="1" applyBorder="1" applyAlignment="1">
      <alignment horizontal="center" vertical="center" wrapText="1"/>
    </xf>
    <xf numFmtId="0" fontId="7" fillId="6" borderId="1" xfId="0" quotePrefix="1" applyFont="1" applyFill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center" vertical="center" wrapText="1"/>
    </xf>
    <xf numFmtId="14" fontId="7" fillId="6" borderId="1" xfId="0" applyNumberFormat="1" applyFont="1" applyFill="1" applyBorder="1" applyAlignment="1">
      <alignment horizontal="center" vertical="center" wrapText="1"/>
    </xf>
    <xf numFmtId="49" fontId="17" fillId="6" borderId="1" xfId="0" applyNumberFormat="1" applyFont="1" applyFill="1" applyBorder="1" applyAlignment="1">
      <alignment horizontal="center" vertical="center" wrapText="1"/>
    </xf>
    <xf numFmtId="1" fontId="17" fillId="6" borderId="1" xfId="0" applyNumberFormat="1" applyFont="1" applyFill="1" applyBorder="1" applyAlignment="1">
      <alignment horizontal="center" vertical="center"/>
    </xf>
    <xf numFmtId="1" fontId="17" fillId="6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3" fontId="7" fillId="6" borderId="1" xfId="0" applyNumberFormat="1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49" fontId="7" fillId="7" borderId="1" xfId="0" applyNumberFormat="1" applyFont="1" applyFill="1" applyBorder="1" applyAlignment="1">
      <alignment horizontal="center" vertical="center"/>
    </xf>
    <xf numFmtId="14" fontId="7" fillId="7" borderId="1" xfId="0" applyNumberFormat="1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49" fontId="7" fillId="7" borderId="1" xfId="0" quotePrefix="1" applyNumberFormat="1" applyFont="1" applyFill="1" applyBorder="1" applyAlignment="1">
      <alignment horizontal="center" vertical="center" wrapText="1"/>
    </xf>
    <xf numFmtId="49" fontId="7" fillId="7" borderId="1" xfId="0" applyNumberFormat="1" applyFont="1" applyFill="1" applyBorder="1" applyAlignment="1">
      <alignment horizontal="center" vertical="center" wrapText="1"/>
    </xf>
    <xf numFmtId="0" fontId="7" fillId="7" borderId="1" xfId="0" quotePrefix="1" applyFont="1" applyFill="1" applyBorder="1" applyAlignment="1">
      <alignment horizontal="center" vertical="center"/>
    </xf>
    <xf numFmtId="14" fontId="7" fillId="7" borderId="1" xfId="0" applyNumberFormat="1" applyFont="1" applyFill="1" applyBorder="1" applyAlignment="1">
      <alignment horizontal="center" vertical="center" wrapText="1"/>
    </xf>
    <xf numFmtId="49" fontId="17" fillId="7" borderId="1" xfId="0" applyNumberFormat="1" applyFont="1" applyFill="1" applyBorder="1" applyAlignment="1">
      <alignment horizontal="center" vertical="center" wrapText="1"/>
    </xf>
    <xf numFmtId="1" fontId="17" fillId="7" borderId="1" xfId="0" applyNumberFormat="1" applyFont="1" applyFill="1" applyBorder="1" applyAlignment="1">
      <alignment horizontal="center" vertical="center"/>
    </xf>
    <xf numFmtId="1" fontId="17" fillId="7" borderId="1" xfId="0" applyNumberFormat="1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/>
    </xf>
    <xf numFmtId="0" fontId="7" fillId="7" borderId="1" xfId="0" quotePrefix="1" applyFont="1" applyFill="1" applyBorder="1" applyAlignment="1">
      <alignment horizontal="center" vertical="center" wrapText="1"/>
    </xf>
    <xf numFmtId="3" fontId="7" fillId="7" borderId="1" xfId="0" applyNumberFormat="1" applyFont="1" applyFill="1" applyBorder="1" applyAlignment="1">
      <alignment horizontal="center" vertical="center" wrapText="1"/>
    </xf>
    <xf numFmtId="0" fontId="19" fillId="7" borderId="6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 wrapText="1"/>
    </xf>
    <xf numFmtId="16" fontId="19" fillId="7" borderId="1" xfId="0" applyNumberFormat="1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49" fontId="19" fillId="7" borderId="1" xfId="0" applyNumberFormat="1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/>
    </xf>
    <xf numFmtId="49" fontId="7" fillId="8" borderId="1" xfId="0" applyNumberFormat="1" applyFont="1" applyFill="1" applyBorder="1" applyAlignment="1">
      <alignment horizontal="center" vertical="center"/>
    </xf>
    <xf numFmtId="14" fontId="7" fillId="8" borderId="1" xfId="0" applyNumberFormat="1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49" fontId="7" fillId="8" borderId="1" xfId="0" quotePrefix="1" applyNumberFormat="1" applyFont="1" applyFill="1" applyBorder="1" applyAlignment="1">
      <alignment horizontal="center" vertical="center" wrapText="1"/>
    </xf>
    <xf numFmtId="0" fontId="7" fillId="8" borderId="1" xfId="0" quotePrefix="1" applyFont="1" applyFill="1" applyBorder="1" applyAlignment="1">
      <alignment horizontal="center" vertical="center"/>
    </xf>
    <xf numFmtId="49" fontId="7" fillId="8" borderId="1" xfId="0" applyNumberFormat="1" applyFont="1" applyFill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49" fontId="17" fillId="8" borderId="1" xfId="0" applyNumberFormat="1" applyFont="1" applyFill="1" applyBorder="1" applyAlignment="1">
      <alignment horizontal="center" vertical="center" wrapText="1"/>
    </xf>
    <xf numFmtId="1" fontId="17" fillId="8" borderId="1" xfId="0" applyNumberFormat="1" applyFont="1" applyFill="1" applyBorder="1" applyAlignment="1">
      <alignment horizontal="center" vertical="center"/>
    </xf>
    <xf numFmtId="1" fontId="17" fillId="8" borderId="1" xfId="0" applyNumberFormat="1" applyFont="1" applyFill="1" applyBorder="1" applyAlignment="1">
      <alignment horizontal="center" vertical="center" wrapText="1"/>
    </xf>
    <xf numFmtId="0" fontId="7" fillId="8" borderId="1" xfId="0" quotePrefix="1" applyFont="1" applyFill="1" applyBorder="1" applyAlignment="1">
      <alignment horizontal="center" vertical="center" wrapText="1"/>
    </xf>
    <xf numFmtId="3" fontId="7" fillId="8" borderId="1" xfId="0" applyNumberFormat="1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16" fontId="19" fillId="8" borderId="1" xfId="0" applyNumberFormat="1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49" fontId="19" fillId="8" borderId="1" xfId="0" applyNumberFormat="1" applyFont="1" applyFill="1" applyBorder="1" applyAlignment="1">
      <alignment horizontal="center" vertical="center" wrapText="1"/>
    </xf>
    <xf numFmtId="49" fontId="7" fillId="9" borderId="1" xfId="0" applyNumberFormat="1" applyFont="1" applyFill="1" applyBorder="1" applyAlignment="1">
      <alignment horizontal="center" vertical="center"/>
    </xf>
    <xf numFmtId="14" fontId="7" fillId="9" borderId="1" xfId="0" applyNumberFormat="1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0" fontId="7" fillId="9" borderId="1" xfId="0" quotePrefix="1" applyFont="1" applyFill="1" applyBorder="1" applyAlignment="1">
      <alignment horizontal="center" vertical="center" wrapText="1"/>
    </xf>
    <xf numFmtId="49" fontId="7" fillId="9" borderId="1" xfId="0" quotePrefix="1" applyNumberFormat="1" applyFont="1" applyFill="1" applyBorder="1" applyAlignment="1">
      <alignment horizontal="center" vertical="center" wrapText="1"/>
    </xf>
    <xf numFmtId="0" fontId="7" fillId="9" borderId="1" xfId="0" quotePrefix="1" applyFont="1" applyFill="1" applyBorder="1" applyAlignment="1">
      <alignment horizontal="center" vertical="center"/>
    </xf>
    <xf numFmtId="49" fontId="7" fillId="9" borderId="1" xfId="0" applyNumberFormat="1" applyFont="1" applyFill="1" applyBorder="1" applyAlignment="1">
      <alignment horizontal="center" vertical="center" wrapText="1"/>
    </xf>
    <xf numFmtId="14" fontId="7" fillId="9" borderId="1" xfId="0" applyNumberFormat="1" applyFont="1" applyFill="1" applyBorder="1" applyAlignment="1">
      <alignment horizontal="center" vertical="center" wrapText="1"/>
    </xf>
    <xf numFmtId="49" fontId="17" fillId="9" borderId="1" xfId="0" applyNumberFormat="1" applyFont="1" applyFill="1" applyBorder="1" applyAlignment="1">
      <alignment horizontal="center" vertical="center" wrapText="1"/>
    </xf>
    <xf numFmtId="1" fontId="17" fillId="9" borderId="1" xfId="0" applyNumberFormat="1" applyFont="1" applyFill="1" applyBorder="1" applyAlignment="1">
      <alignment horizontal="center" vertical="center"/>
    </xf>
    <xf numFmtId="1" fontId="17" fillId="9" borderId="1" xfId="0" applyNumberFormat="1" applyFont="1" applyFill="1" applyBorder="1" applyAlignment="1">
      <alignment horizontal="center" vertical="center" wrapText="1"/>
    </xf>
    <xf numFmtId="49" fontId="7" fillId="10" borderId="1" xfId="0" applyNumberFormat="1" applyFont="1" applyFill="1" applyBorder="1" applyAlignment="1">
      <alignment horizontal="center" vertical="center"/>
    </xf>
    <xf numFmtId="14" fontId="7" fillId="10" borderId="1" xfId="0" applyNumberFormat="1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center" vertical="center"/>
    </xf>
    <xf numFmtId="49" fontId="7" fillId="10" borderId="1" xfId="0" quotePrefix="1" applyNumberFormat="1" applyFont="1" applyFill="1" applyBorder="1" applyAlignment="1">
      <alignment horizontal="center" vertical="center" wrapText="1"/>
    </xf>
    <xf numFmtId="49" fontId="7" fillId="10" borderId="1" xfId="0" applyNumberFormat="1" applyFont="1" applyFill="1" applyBorder="1" applyAlignment="1">
      <alignment horizontal="center" vertical="center" wrapText="1"/>
    </xf>
    <xf numFmtId="0" fontId="7" fillId="10" borderId="1" xfId="0" quotePrefix="1" applyFont="1" applyFill="1" applyBorder="1" applyAlignment="1">
      <alignment horizontal="center" vertical="center"/>
    </xf>
    <xf numFmtId="14" fontId="7" fillId="10" borderId="1" xfId="0" applyNumberFormat="1" applyFont="1" applyFill="1" applyBorder="1" applyAlignment="1">
      <alignment horizontal="center" vertical="center" wrapText="1"/>
    </xf>
    <xf numFmtId="49" fontId="17" fillId="10" borderId="1" xfId="0" applyNumberFormat="1" applyFont="1" applyFill="1" applyBorder="1" applyAlignment="1">
      <alignment horizontal="center" vertical="center" wrapText="1"/>
    </xf>
    <xf numFmtId="1" fontId="17" fillId="10" borderId="1" xfId="0" applyNumberFormat="1" applyFont="1" applyFill="1" applyBorder="1" applyAlignment="1">
      <alignment horizontal="center" vertical="center"/>
    </xf>
    <xf numFmtId="1" fontId="17" fillId="10" borderId="1" xfId="0" applyNumberFormat="1" applyFont="1" applyFill="1" applyBorder="1" applyAlignment="1">
      <alignment horizontal="center" vertical="center" wrapText="1"/>
    </xf>
    <xf numFmtId="0" fontId="7" fillId="10" borderId="1" xfId="0" quotePrefix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7" borderId="11" xfId="0" applyNumberFormat="1" applyFont="1" applyFill="1" applyBorder="1" applyAlignment="1">
      <alignment horizontal="center" vertical="center"/>
    </xf>
    <xf numFmtId="14" fontId="7" fillId="7" borderId="11" xfId="0" applyNumberFormat="1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/>
    </xf>
    <xf numFmtId="0" fontId="19" fillId="9" borderId="6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/>
    </xf>
    <xf numFmtId="49" fontId="7" fillId="7" borderId="11" xfId="0" quotePrefix="1" applyNumberFormat="1" applyFont="1" applyFill="1" applyBorder="1" applyAlignment="1">
      <alignment horizontal="center" vertical="center" wrapText="1"/>
    </xf>
    <xf numFmtId="3" fontId="7" fillId="5" borderId="10" xfId="0" applyNumberFormat="1" applyFont="1" applyFill="1" applyBorder="1" applyAlignment="1">
      <alignment horizontal="center" vertical="center" wrapText="1"/>
    </xf>
    <xf numFmtId="0" fontId="7" fillId="7" borderId="11" xfId="0" quotePrefix="1" applyFont="1" applyFill="1" applyBorder="1" applyAlignment="1">
      <alignment horizontal="center" vertical="center"/>
    </xf>
    <xf numFmtId="49" fontId="7" fillId="7" borderId="11" xfId="0" applyNumberFormat="1" applyFont="1" applyFill="1" applyBorder="1" applyAlignment="1">
      <alignment horizontal="center" vertical="center" wrapText="1"/>
    </xf>
    <xf numFmtId="14" fontId="7" fillId="7" borderId="11" xfId="0" applyNumberFormat="1" applyFont="1" applyFill="1" applyBorder="1" applyAlignment="1">
      <alignment horizontal="center" vertical="center" wrapText="1"/>
    </xf>
    <xf numFmtId="49" fontId="17" fillId="7" borderId="11" xfId="0" applyNumberFormat="1" applyFont="1" applyFill="1" applyBorder="1" applyAlignment="1">
      <alignment horizontal="center" vertical="center" wrapText="1"/>
    </xf>
    <xf numFmtId="1" fontId="17" fillId="7" borderId="11" xfId="0" applyNumberFormat="1" applyFont="1" applyFill="1" applyBorder="1" applyAlignment="1">
      <alignment horizontal="center" vertical="center"/>
    </xf>
    <xf numFmtId="1" fontId="17" fillId="7" borderId="11" xfId="0" applyNumberFormat="1" applyFont="1" applyFill="1" applyBorder="1" applyAlignment="1">
      <alignment horizontal="center" vertical="center" wrapText="1"/>
    </xf>
    <xf numFmtId="0" fontId="17" fillId="7" borderId="1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49" fontId="7" fillId="0" borderId="1" xfId="0" quotePrefix="1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14" fontId="22" fillId="11" borderId="1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6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Звичайний 2" xfId="5" xr:uid="{00000000-0005-0000-0000-000002000000}"/>
    <cellStyle name="Звичайний 3" xfId="6" xr:uid="{00000000-0005-0000-0000-000003000000}"/>
    <cellStyle name="Обычный" xfId="0" builtinId="0"/>
    <cellStyle name="Обычный 2" xfId="1" xr:uid="{00000000-0005-0000-0000-000004000000}"/>
    <cellStyle name="Обычный 4 2" xfId="4" xr:uid="{00000000-0005-0000-0000-000005000000}"/>
    <cellStyle name="Обычный 5 2" xfId="2" xr:uid="{00000000-0005-0000-0000-000006000000}"/>
  </cellStyles>
  <dxfs count="58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eetMetadata" Target="metadata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75;&#1088;&#1072;&#1085;&#1110;&#1090;%2095%20&#1053;&#1072;&#1073;&#1086;&#1088;%2017.06/&#1043;&#1088;&#1072;&#1085;&#1110;&#1090;%2095%2020.06/&#1076;&#1086;&#1085;&#1077;&#1089;&#1077;&#1085;&#1085;&#1103;%205.10%20&#1079;&#1072;&#1075;&#1072;&#1083;&#1100;&#1085;&#1077;%2021.06.25___1&#1073;&#1072;&#109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75;&#1088;&#1072;&#1085;&#1110;&#1090;%2095%20&#1053;&#1072;&#1073;&#1086;&#1088;%2017.06/&#1043;&#1088;&#1072;&#1085;&#1110;&#1090;%2095%2020.06/&#1076;&#1086;&#1085;&#1077;&#1089;&#1077;&#1085;&#1085;&#1103;%205.10%20&#1079;&#1072;&#1075;&#1072;&#1083;&#1100;&#1085;&#1077;%2020.06.25___1&#1073;&#1072;&#10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75;&#1088;&#1072;&#1085;&#1110;&#1090;%2095%20&#1053;&#1072;&#1073;&#1086;&#1088;%2017.06/&#1058;&#1072;&#1073;&#1083;&#1080;&#1095;&#1082;&#1080;%2017.06/&#1044;&#1086;&#1085;&#1077;&#1089;&#1077;&#1085;&#1085;&#1103;/&#1076;&#1086;&#1085;&#1077;&#1089;&#1077;&#1085;&#1085;&#1103;%205.10%20&#1079;&#1072;&#1075;&#1072;&#1083;&#1100;&#1085;&#1077;%2018.06.25___1&#1073;&#1072;&#109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22.06.25___2&#1073;&#1072;&#1090;%20-%20&#1054;&#104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>
        <row r="2">
          <cell r="G2" t="str">
            <v>першого відділу Хмільницького районного</v>
          </cell>
          <cell r="H2" t="str">
            <v>Вінницька</v>
          </cell>
        </row>
        <row r="3">
          <cell r="G3" t="str">
            <v>другого відділу Хмільницького районного</v>
          </cell>
          <cell r="H3" t="str">
            <v>Вінницька</v>
          </cell>
        </row>
        <row r="4">
          <cell r="G4" t="str">
            <v>сьомого відділу Вінницького районного</v>
          </cell>
          <cell r="H4" t="str">
            <v>Вінницька</v>
          </cell>
        </row>
        <row r="5">
          <cell r="G5" t="str">
            <v>Вінницького об'єднаного міського</v>
          </cell>
          <cell r="H5" t="str">
            <v>Вінницька</v>
          </cell>
        </row>
        <row r="6">
          <cell r="G6" t="str">
            <v>першого відділу Вінницького районного</v>
          </cell>
          <cell r="H6" t="str">
            <v>Вінницька</v>
          </cell>
        </row>
        <row r="7">
          <cell r="G7" t="str">
            <v>першого відділу Жмеринського районного</v>
          </cell>
          <cell r="H7" t="str">
            <v>Вінницька</v>
          </cell>
        </row>
        <row r="8">
          <cell r="G8" t="str">
            <v>Тульчинського районного</v>
          </cell>
          <cell r="H8" t="str">
            <v>Вінницька</v>
          </cell>
        </row>
        <row r="9">
          <cell r="G9" t="str">
            <v>Хмільницького районного</v>
          </cell>
          <cell r="H9" t="str">
            <v>Вінницька</v>
          </cell>
        </row>
        <row r="10">
          <cell r="G10" t="str">
            <v>першого відділу Могилів-Подільського районного</v>
          </cell>
          <cell r="H10" t="str">
            <v>Вінницька</v>
          </cell>
        </row>
        <row r="11">
          <cell r="G11" t="str">
            <v>першого відділу Тульчинського районного</v>
          </cell>
          <cell r="H11" t="str">
            <v>Вінницька</v>
          </cell>
        </row>
        <row r="12">
          <cell r="G12" t="str">
            <v>другого відділу Вінницького районного</v>
          </cell>
          <cell r="H12" t="str">
            <v>Вінницька</v>
          </cell>
        </row>
        <row r="13">
          <cell r="G13" t="str">
            <v>другого відділу Жмеринського районного</v>
          </cell>
          <cell r="H13" t="str">
            <v>Вінницька</v>
          </cell>
        </row>
        <row r="14">
          <cell r="G14" t="str">
            <v>другого відділу Могилів-Подільського районного</v>
          </cell>
          <cell r="H14" t="str">
            <v>Вінницька</v>
          </cell>
        </row>
        <row r="15">
          <cell r="G15" t="str">
            <v>другого відділу Тульчинського районного</v>
          </cell>
          <cell r="H15" t="str">
            <v>Вінницька</v>
          </cell>
        </row>
        <row r="16">
          <cell r="G16" t="str">
            <v>третього відділу Вінницького районного</v>
          </cell>
          <cell r="H16" t="str">
            <v>Вінницька</v>
          </cell>
        </row>
        <row r="17">
          <cell r="G17" t="str">
            <v>третього відділу Могилів-Подільського районного</v>
          </cell>
          <cell r="H17" t="str">
            <v>Вінницька</v>
          </cell>
        </row>
        <row r="18">
          <cell r="G18" t="str">
            <v>третього відділу Тульчинського районного</v>
          </cell>
          <cell r="H18" t="str">
            <v>Вінницька</v>
          </cell>
        </row>
        <row r="19">
          <cell r="G19" t="str">
            <v>четвертого відділу Вінницького районного</v>
          </cell>
          <cell r="H19" t="str">
            <v>Вінницька</v>
          </cell>
        </row>
        <row r="20">
          <cell r="G20" t="str">
            <v>п'ятого відділу Вінницького районного</v>
          </cell>
          <cell r="H20" t="str">
            <v>Вінницька</v>
          </cell>
        </row>
        <row r="21">
          <cell r="G21" t="str">
            <v>шостого відділу Вінницького районного</v>
          </cell>
          <cell r="H21" t="str">
            <v>Вінницька</v>
          </cell>
        </row>
        <row r="22">
          <cell r="G22" t="str">
            <v>Вінницького районного</v>
          </cell>
          <cell r="H22" t="str">
            <v>Вінницька</v>
          </cell>
        </row>
        <row r="23">
          <cell r="G23" t="str">
            <v>Гайсинського районного</v>
          </cell>
          <cell r="H23" t="str">
            <v>Вінницька</v>
          </cell>
        </row>
        <row r="24">
          <cell r="G24" t="str">
            <v>першого відділу Гайсинського районного</v>
          </cell>
          <cell r="H24" t="str">
            <v>Вінницька</v>
          </cell>
        </row>
        <row r="25">
          <cell r="G25" t="str">
            <v>другого відділу Гайсинського районного</v>
          </cell>
          <cell r="H25" t="str">
            <v>Вінницька</v>
          </cell>
        </row>
        <row r="26">
          <cell r="G26" t="str">
            <v>Жмеринського районного</v>
          </cell>
          <cell r="H26" t="str">
            <v>Вінницька</v>
          </cell>
        </row>
        <row r="27">
          <cell r="G27" t="str">
            <v>Могилів-Подільського районного</v>
          </cell>
          <cell r="H27" t="str">
            <v>Вінницька</v>
          </cell>
        </row>
        <row r="28">
          <cell r="G28" t="str">
            <v>першого відділу Камінь-Каширського районного</v>
          </cell>
          <cell r="H28" t="str">
            <v>Волинська</v>
          </cell>
        </row>
        <row r="29">
          <cell r="G29" t="str">
            <v>першого відділу Ковельського районного</v>
          </cell>
          <cell r="H29" t="str">
            <v>Волинська</v>
          </cell>
        </row>
        <row r="30">
          <cell r="G30" t="str">
            <v>другого відділу Ковельського районного</v>
          </cell>
          <cell r="H30" t="str">
            <v>Волинська</v>
          </cell>
        </row>
        <row r="31">
          <cell r="G31" t="str">
            <v>четвертого відділу Ковельського районного</v>
          </cell>
          <cell r="H31" t="str">
            <v>Волинська</v>
          </cell>
        </row>
        <row r="32">
          <cell r="G32" t="str">
            <v>третього відділу Ковельського районного</v>
          </cell>
          <cell r="H32" t="str">
            <v>Волинська</v>
          </cell>
        </row>
        <row r="33">
          <cell r="G33" t="str">
            <v>п'ятого відділу Ковельського районного</v>
          </cell>
          <cell r="H33" t="str">
            <v>Волинська</v>
          </cell>
        </row>
        <row r="34">
          <cell r="G34" t="str">
            <v>Луцького об'єднаного міського</v>
          </cell>
          <cell r="H34" t="str">
            <v>Волинська</v>
          </cell>
        </row>
        <row r="35">
          <cell r="G35" t="str">
            <v>другого відділу Камінь-Каширського районного</v>
          </cell>
          <cell r="H35" t="str">
            <v>Волинська</v>
          </cell>
        </row>
        <row r="36">
          <cell r="G36" t="str">
            <v>першого відділу Луцького районного</v>
          </cell>
          <cell r="H36" t="str">
            <v>Волинська</v>
          </cell>
        </row>
        <row r="37">
          <cell r="G37" t="str">
            <v>другого відділу Луцького районного</v>
          </cell>
          <cell r="H37" t="str">
            <v>Волинська</v>
          </cell>
        </row>
        <row r="38">
          <cell r="G38" t="str">
            <v>Волинського обласного</v>
          </cell>
          <cell r="H38" t="str">
            <v>Волинська</v>
          </cell>
        </row>
        <row r="39">
          <cell r="G39" t="str">
            <v>другого відділу Володимирського районного</v>
          </cell>
          <cell r="H39" t="str">
            <v>Волинська</v>
          </cell>
        </row>
        <row r="40">
          <cell r="G40" t="str">
            <v>другого відділу Володимир-Волинського районного</v>
          </cell>
          <cell r="H40" t="str">
            <v>Волинська</v>
          </cell>
        </row>
        <row r="41">
          <cell r="G41" t="str">
            <v>Володимир-Волинського районного</v>
          </cell>
          <cell r="H41" t="str">
            <v>Волинська</v>
          </cell>
        </row>
        <row r="42">
          <cell r="G42" t="str">
            <v>Камінь-Каширського районного</v>
          </cell>
          <cell r="H42" t="str">
            <v>Волинська</v>
          </cell>
        </row>
        <row r="43">
          <cell r="G43" t="str">
            <v>Ковельського районного</v>
          </cell>
          <cell r="H43" t="str">
            <v>Волинська</v>
          </cell>
        </row>
        <row r="44">
          <cell r="G44" t="str">
            <v>Луцького районного</v>
          </cell>
          <cell r="H44" t="str">
            <v>Волинська</v>
          </cell>
        </row>
        <row r="45">
          <cell r="G45" t="str">
            <v>першого відділу Дніпровського районного</v>
          </cell>
          <cell r="H45" t="str">
            <v>Дніпропетровська</v>
          </cell>
        </row>
        <row r="46">
          <cell r="G46" t="str">
            <v>першого відділу Кам'янського районного</v>
          </cell>
          <cell r="H46" t="str">
            <v>Дніпропетровська</v>
          </cell>
        </row>
        <row r="47">
          <cell r="G47" t="str">
            <v>першого відділу Нікопольського районного</v>
          </cell>
          <cell r="H47" t="str">
            <v>Дніпропетровська</v>
          </cell>
        </row>
        <row r="48">
          <cell r="G48" t="str">
            <v>першого відділу Новомосковського районного</v>
          </cell>
          <cell r="H48" t="str">
            <v>Дніпропетровська</v>
          </cell>
        </row>
        <row r="49">
          <cell r="G49" t="str">
            <v>першого відділу Синельниківського районного</v>
          </cell>
          <cell r="H49" t="str">
            <v>Дніпропетровська</v>
          </cell>
        </row>
        <row r="50">
          <cell r="G50" t="str">
            <v>першого відділу Криворізького районного</v>
          </cell>
          <cell r="H50" t="str">
            <v>Дніпропетровська</v>
          </cell>
        </row>
        <row r="51">
          <cell r="G51" t="str">
            <v>другого відділу Кам'янського районного</v>
          </cell>
          <cell r="H51" t="str">
            <v>Дніпропетровська</v>
          </cell>
        </row>
        <row r="52">
          <cell r="G52" t="str">
            <v>другого відділу Нікопольського районного</v>
          </cell>
          <cell r="H52" t="str">
            <v>Дніпропетровська</v>
          </cell>
        </row>
        <row r="53">
          <cell r="G53" t="str">
            <v>третього відділу Кам'янського районного</v>
          </cell>
          <cell r="H53" t="str">
            <v>Дніпропетровська</v>
          </cell>
        </row>
        <row r="54">
          <cell r="G54" t="str">
            <v>четвертого відділу Кам'янського районного</v>
          </cell>
          <cell r="H54" t="str">
            <v>Дніпропетровська</v>
          </cell>
        </row>
        <row r="55">
          <cell r="G55" t="str">
            <v>Амур-Нижньодніпровського районного</v>
          </cell>
          <cell r="H55" t="str">
            <v>Дніпропетровська</v>
          </cell>
        </row>
        <row r="56">
          <cell r="G56" t="str">
            <v>другого відділу Дніпровського районного</v>
          </cell>
          <cell r="H56" t="str">
            <v>Дніпропетровська</v>
          </cell>
        </row>
        <row r="57">
          <cell r="D57" t="str">
            <v>міста Дніпра</v>
          </cell>
          <cell r="G57" t="str">
            <v>Дніпровського районного</v>
          </cell>
          <cell r="H57" t="str">
            <v>Дніпропетровська</v>
          </cell>
        </row>
        <row r="58">
          <cell r="D58" t="str">
            <v>міста Дніпра</v>
          </cell>
          <cell r="G58" t="str">
            <v>Індустріального районного</v>
          </cell>
          <cell r="H58" t="str">
            <v>Дніпропетровська</v>
          </cell>
        </row>
        <row r="59">
          <cell r="G59" t="str">
            <v>Кам'янського районного</v>
          </cell>
          <cell r="H59" t="str">
            <v>Дніпропетровська</v>
          </cell>
        </row>
        <row r="60">
          <cell r="G60" t="str">
            <v>другого відділу Криворізького районного</v>
          </cell>
          <cell r="H60" t="str">
            <v>Дніпропетровська</v>
          </cell>
        </row>
        <row r="61">
          <cell r="G61" t="str">
            <v>Криворізького районного</v>
          </cell>
          <cell r="H61" t="str">
            <v>Дніпропетровська</v>
          </cell>
        </row>
        <row r="62">
          <cell r="G62" t="str">
            <v>другого відділу Синельниківського районного</v>
          </cell>
          <cell r="H62" t="str">
            <v>Дніпропетровська</v>
          </cell>
        </row>
        <row r="63">
          <cell r="G63" t="str">
            <v>Новокодацького районного</v>
          </cell>
          <cell r="H63" t="str">
            <v>Дніпропетровська</v>
          </cell>
        </row>
        <row r="64">
          <cell r="G64" t="str">
            <v>Покровсько-Тернівського районного</v>
          </cell>
          <cell r="H64" t="str">
            <v>Дніпропетровська</v>
          </cell>
        </row>
        <row r="65">
          <cell r="G65" t="str">
            <v>Самарського районного</v>
          </cell>
          <cell r="H65" t="str">
            <v>Дніпропетровська</v>
          </cell>
        </row>
        <row r="66">
          <cell r="G66" t="str">
            <v>Соборного районного</v>
          </cell>
          <cell r="H66" t="str">
            <v>Дніпропетровська</v>
          </cell>
        </row>
        <row r="67">
          <cell r="G67" t="str">
            <v>третього відділу Дніпровського районного</v>
          </cell>
          <cell r="H67" t="str">
            <v>Дніпропетровська</v>
          </cell>
        </row>
        <row r="68">
          <cell r="D68" t="str">
            <v>міста Дніпра</v>
          </cell>
          <cell r="G68" t="str">
            <v>Шевченківського районного</v>
          </cell>
          <cell r="H68" t="str">
            <v>Дніпропетровська</v>
          </cell>
        </row>
        <row r="69">
          <cell r="G69" t="str">
            <v>третього відділу Криворізького районного</v>
          </cell>
          <cell r="H69" t="str">
            <v>Дніпропетровська</v>
          </cell>
        </row>
        <row r="70">
          <cell r="G70" t="str">
            <v>третього відділу Нікопольського районного</v>
          </cell>
          <cell r="H70" t="str">
            <v>Дніпропетровська</v>
          </cell>
        </row>
        <row r="71">
          <cell r="G71" t="str">
            <v>третього відділу Нікопольського районного</v>
          </cell>
          <cell r="H71" t="str">
            <v>Дніпропетровська</v>
          </cell>
        </row>
        <row r="72">
          <cell r="G72" t="str">
            <v>третього відділу Синельниківського районного</v>
          </cell>
          <cell r="H72" t="str">
            <v>Дніпропетровська</v>
          </cell>
        </row>
        <row r="73">
          <cell r="G73" t="str">
            <v>четвертого відділу Синельниківського районного</v>
          </cell>
          <cell r="H73" t="str">
            <v>Дніпропетровська</v>
          </cell>
        </row>
        <row r="74">
          <cell r="G74" t="str">
            <v>п'ятого відділу Синельниківського районного</v>
          </cell>
          <cell r="H74" t="str">
            <v>Дніпропетровська</v>
          </cell>
        </row>
        <row r="75">
          <cell r="G75" t="str">
            <v>Дніпровського обласного</v>
          </cell>
          <cell r="H75" t="str">
            <v>Дніпропетровська</v>
          </cell>
        </row>
        <row r="76">
          <cell r="G76" t="str">
            <v>Інгулецького районного</v>
          </cell>
          <cell r="H76" t="str">
            <v>Дніпропетровська</v>
          </cell>
        </row>
        <row r="77">
          <cell r="G77" t="str">
            <v>Криворізького районного</v>
          </cell>
          <cell r="H77" t="str">
            <v>Дніпропетровська</v>
          </cell>
        </row>
        <row r="78">
          <cell r="G78" t="str">
            <v>Металургійно-Довгинцівського об'єднаного районного</v>
          </cell>
          <cell r="H78" t="str">
            <v>Дніпропетровська</v>
          </cell>
        </row>
        <row r="79">
          <cell r="G79" t="str">
            <v>Нікопольського районного</v>
          </cell>
          <cell r="H79" t="str">
            <v>Дніпропетровська</v>
          </cell>
        </row>
        <row r="80">
          <cell r="G80" t="str">
            <v>Новомосковського районного</v>
          </cell>
          <cell r="H80" t="str">
            <v>Дніпропетровська</v>
          </cell>
        </row>
        <row r="81">
          <cell r="G81" t="str">
            <v>Павлоградського районного</v>
          </cell>
          <cell r="H81" t="str">
            <v>Дніпропетровська</v>
          </cell>
        </row>
        <row r="82">
          <cell r="G82" t="str">
            <v>Саксаганського районного</v>
          </cell>
          <cell r="H82" t="str">
            <v>Дніпропетровська</v>
          </cell>
        </row>
        <row r="83">
          <cell r="G83" t="str">
            <v>Синельниківського районного</v>
          </cell>
          <cell r="H83" t="str">
            <v>Дніпропетровська</v>
          </cell>
        </row>
        <row r="84">
          <cell r="G84" t="str">
            <v>Центрально-Міського районного</v>
          </cell>
          <cell r="H84" t="str">
            <v>Дніпропетровська</v>
          </cell>
        </row>
        <row r="85">
          <cell r="G85" t="str">
            <v>Центрально-Чечелевського районного</v>
          </cell>
          <cell r="H85" t="str">
            <v>Дніпропетровська</v>
          </cell>
        </row>
        <row r="86">
          <cell r="G86" t="str">
            <v>Центрально-Чечелівського об'єднаного районного</v>
          </cell>
          <cell r="H86" t="str">
            <v>Дніпропетровська</v>
          </cell>
        </row>
        <row r="87">
          <cell r="G87" t="str">
            <v>першого відділу Краматорського районного</v>
          </cell>
          <cell r="H87" t="str">
            <v>Донецька</v>
          </cell>
        </row>
        <row r="88">
          <cell r="G88" t="str">
            <v>першого відділу Покровського районного</v>
          </cell>
          <cell r="H88" t="str">
            <v>Донецька</v>
          </cell>
        </row>
        <row r="89">
          <cell r="G89" t="str">
            <v>другого відділу Краматорського районного</v>
          </cell>
          <cell r="H89" t="str">
            <v>Донецька</v>
          </cell>
        </row>
        <row r="90">
          <cell r="G90" t="str">
            <v>третього відділу Краматорського районного</v>
          </cell>
          <cell r="H90" t="str">
            <v>Донецька</v>
          </cell>
        </row>
        <row r="91">
          <cell r="G91" t="str">
            <v>Бахмутського районного</v>
          </cell>
          <cell r="H91" t="str">
            <v>Донецька</v>
          </cell>
        </row>
        <row r="92">
          <cell r="G92" t="str">
            <v>Волноваського районного</v>
          </cell>
          <cell r="H92" t="str">
            <v>Донецька</v>
          </cell>
        </row>
        <row r="93">
          <cell r="G93" t="str">
            <v>Краматорського районного</v>
          </cell>
          <cell r="H93" t="str">
            <v>Донецька</v>
          </cell>
        </row>
        <row r="94">
          <cell r="G94" t="str">
            <v>Маріупольського районного</v>
          </cell>
          <cell r="H94" t="str">
            <v>Донецька</v>
          </cell>
        </row>
        <row r="95">
          <cell r="G95" t="str">
            <v>Покровського районного</v>
          </cell>
          <cell r="H95" t="str">
            <v>Донецька</v>
          </cell>
        </row>
        <row r="96">
          <cell r="G96" t="str">
            <v>першого відділу Бердичівського районного</v>
          </cell>
          <cell r="H96" t="str">
            <v>Житомирська</v>
          </cell>
        </row>
        <row r="97">
          <cell r="G97" t="str">
            <v>першого відділу Житомирського районного</v>
          </cell>
          <cell r="H97" t="str">
            <v>Житомирська</v>
          </cell>
        </row>
        <row r="98">
          <cell r="G98" t="str">
            <v>першого відділу Звягельського районного</v>
          </cell>
          <cell r="H98" t="str">
            <v>Житомирська</v>
          </cell>
        </row>
        <row r="99">
          <cell r="G99" t="str">
            <v>першого відділу Коростенського районного</v>
          </cell>
          <cell r="H99" t="str">
            <v>Житомирська</v>
          </cell>
        </row>
        <row r="100">
          <cell r="G100" t="str">
            <v>другого відділу Бердичівського районного</v>
          </cell>
          <cell r="H100" t="str">
            <v>Житомирська</v>
          </cell>
        </row>
        <row r="101">
          <cell r="G101" t="str">
            <v>другого відділу Житомирського районного</v>
          </cell>
          <cell r="H101" t="str">
            <v>Житомирська</v>
          </cell>
        </row>
        <row r="102">
          <cell r="G102" t="str">
            <v>другого відділу Звягельського районного</v>
          </cell>
          <cell r="H102" t="str">
            <v>Житомирська</v>
          </cell>
        </row>
        <row r="103">
          <cell r="G103" t="str">
            <v>другого відділу Коростенського районного</v>
          </cell>
          <cell r="H103" t="str">
            <v>Житомирська</v>
          </cell>
        </row>
        <row r="104">
          <cell r="G104" t="str">
            <v>третього відділу Житомирського районного</v>
          </cell>
          <cell r="H104" t="str">
            <v>Житомирська</v>
          </cell>
        </row>
        <row r="105">
          <cell r="G105" t="str">
            <v>третього відділу Коростенського районного</v>
          </cell>
          <cell r="H105" t="str">
            <v>Житомирська</v>
          </cell>
        </row>
        <row r="106">
          <cell r="G106" t="str">
            <v>четвертого відділу Житомирського районного</v>
          </cell>
          <cell r="H106" t="str">
            <v>Житомирська</v>
          </cell>
        </row>
        <row r="107">
          <cell r="G107" t="str">
            <v>Бердичівського районного</v>
          </cell>
          <cell r="H107" t="str">
            <v>Житомирська</v>
          </cell>
        </row>
        <row r="108">
          <cell r="G108" t="str">
            <v>четвертого відділу Коростенського районного</v>
          </cell>
          <cell r="H108" t="str">
            <v>Житомирська</v>
          </cell>
        </row>
        <row r="109">
          <cell r="G109" t="str">
            <v>Житомирського об'єднаного міського</v>
          </cell>
          <cell r="H109" t="str">
            <v>Житомирська</v>
          </cell>
        </row>
        <row r="110">
          <cell r="G110" t="str">
            <v>п'ятого відділу Житомирського районного</v>
          </cell>
          <cell r="H110" t="str">
            <v>Житомирська</v>
          </cell>
        </row>
        <row r="111">
          <cell r="G111" t="str">
            <v>шостого відділу Житомирського районного</v>
          </cell>
          <cell r="H111" t="str">
            <v>Житомирська</v>
          </cell>
        </row>
        <row r="112">
          <cell r="G112" t="str">
            <v>сьомого відділу Житомирського районного</v>
          </cell>
          <cell r="H112" t="str">
            <v>Житомирська</v>
          </cell>
        </row>
        <row r="113">
          <cell r="G113" t="str">
            <v>восьмого відділу Житомирського районного</v>
          </cell>
          <cell r="H113" t="str">
            <v>Житомирська</v>
          </cell>
        </row>
        <row r="114">
          <cell r="G114" t="str">
            <v>дев'ятого відділу Житомирського районного</v>
          </cell>
          <cell r="H114" t="str">
            <v>Житомирська</v>
          </cell>
        </row>
        <row r="115">
          <cell r="G115" t="str">
            <v>Житомирського обласного об'єднаного міського</v>
          </cell>
          <cell r="H115" t="str">
            <v>Житомирська</v>
          </cell>
        </row>
        <row r="116">
          <cell r="G116" t="str">
            <v>Житомирського районного</v>
          </cell>
          <cell r="H116" t="str">
            <v>Житомирська</v>
          </cell>
        </row>
        <row r="117">
          <cell r="G117" t="str">
            <v>Звягельського районного</v>
          </cell>
          <cell r="H117" t="str">
            <v>Житомирська</v>
          </cell>
        </row>
        <row r="118">
          <cell r="G118" t="str">
            <v>Коростенського районного</v>
          </cell>
          <cell r="H118" t="str">
            <v>Житомирська</v>
          </cell>
        </row>
        <row r="119">
          <cell r="G119" t="str">
            <v>першого відділу Берегівського районного</v>
          </cell>
          <cell r="H119" t="str">
            <v>Закарпатська</v>
          </cell>
        </row>
        <row r="120">
          <cell r="G120" t="str">
            <v>першого відділу Мукачівського районного</v>
          </cell>
          <cell r="H120" t="str">
            <v>Закарпатська</v>
          </cell>
        </row>
        <row r="121">
          <cell r="G121" t="str">
            <v>першого відділу Хустського районного</v>
          </cell>
          <cell r="H121" t="str">
            <v>Закарпатська</v>
          </cell>
        </row>
        <row r="122">
          <cell r="G122" t="str">
            <v>другого відділу Мукачівського районного</v>
          </cell>
          <cell r="H122" t="str">
            <v>Закарпатська</v>
          </cell>
        </row>
        <row r="123">
          <cell r="G123" t="str">
            <v>другого відділу Хустського районного</v>
          </cell>
          <cell r="H123" t="str">
            <v>Закарпатська</v>
          </cell>
        </row>
        <row r="124">
          <cell r="G124" t="str">
            <v>Берегівського районного</v>
          </cell>
          <cell r="H124" t="str">
            <v>Закарпатська</v>
          </cell>
        </row>
        <row r="125">
          <cell r="G125" t="str">
            <v>Мукачівського районного</v>
          </cell>
          <cell r="H125" t="str">
            <v>Закарпатська</v>
          </cell>
        </row>
        <row r="126">
          <cell r="G126" t="str">
            <v>Рахівського районного</v>
          </cell>
          <cell r="H126" t="str">
            <v>Закарпатська</v>
          </cell>
        </row>
        <row r="127">
          <cell r="G127" t="str">
            <v>Тячівського районного</v>
          </cell>
          <cell r="H127" t="str">
            <v>Закарпатська</v>
          </cell>
        </row>
        <row r="128">
          <cell r="G128" t="str">
            <v>Ужгородського районного</v>
          </cell>
          <cell r="H128" t="str">
            <v>Закарпатська</v>
          </cell>
        </row>
        <row r="129">
          <cell r="G129" t="str">
            <v>Хустського районного</v>
          </cell>
          <cell r="H129" t="str">
            <v>Закарпатська</v>
          </cell>
        </row>
        <row r="130">
          <cell r="G130" t="str">
            <v>першого відділу Запорізького районного</v>
          </cell>
          <cell r="H130" t="str">
            <v>Запорізька</v>
          </cell>
        </row>
        <row r="131">
          <cell r="G131" t="str">
            <v>другого відділу Запорізького районного</v>
          </cell>
          <cell r="H131" t="str">
            <v>Запорізька</v>
          </cell>
        </row>
        <row r="132">
          <cell r="G132" t="str">
            <v>Бердянського районного</v>
          </cell>
          <cell r="H132" t="str">
            <v>Запорізька</v>
          </cell>
        </row>
        <row r="133">
          <cell r="G133" t="str">
            <v>Василівського районного</v>
          </cell>
          <cell r="H133" t="str">
            <v>Запорізька</v>
          </cell>
        </row>
        <row r="134">
          <cell r="D134" t="str">
            <v>міста Запоріжжя</v>
          </cell>
          <cell r="G134" t="str">
            <v>Заводського районного</v>
          </cell>
          <cell r="H134" t="str">
            <v>Запорізька</v>
          </cell>
        </row>
        <row r="135">
          <cell r="G135" t="str">
            <v>Запорізького районного</v>
          </cell>
          <cell r="H135" t="str">
            <v>Запорізька</v>
          </cell>
        </row>
        <row r="136">
          <cell r="G136" t="str">
            <v>Комунарського районного</v>
          </cell>
          <cell r="H136" t="str">
            <v>Запорізька</v>
          </cell>
        </row>
        <row r="137">
          <cell r="G137" t="str">
            <v>першого відділу Мелітопольського районного</v>
          </cell>
          <cell r="H137" t="str">
            <v>Запорізька</v>
          </cell>
        </row>
        <row r="138">
          <cell r="G138" t="str">
            <v>Мелітопольського районного</v>
          </cell>
          <cell r="H138" t="str">
            <v>Запорізька</v>
          </cell>
        </row>
        <row r="139">
          <cell r="G139" t="str">
            <v>Пологівського районного</v>
          </cell>
          <cell r="H139" t="str">
            <v>Запорізька</v>
          </cell>
        </row>
        <row r="140">
          <cell r="G140" t="str">
            <v>третього відділу Пологівського районного</v>
          </cell>
          <cell r="H140" t="str">
            <v>Запорізька</v>
          </cell>
        </row>
        <row r="141">
          <cell r="G141" t="str">
            <v>Хортицького районного</v>
          </cell>
          <cell r="H141" t="str">
            <v>Запорізька</v>
          </cell>
        </row>
        <row r="142">
          <cell r="D142" t="str">
            <v>міста Запоріжжя</v>
          </cell>
          <cell r="G142" t="str">
            <v>Центрального об'єднаного районного</v>
          </cell>
          <cell r="H142" t="str">
            <v>Запорізька</v>
          </cell>
        </row>
        <row r="143">
          <cell r="D143" t="str">
            <v>міста Запоріжжя</v>
          </cell>
          <cell r="G143" t="str">
            <v>Шевченківського районного</v>
          </cell>
          <cell r="H143" t="str">
            <v>Запорізька</v>
          </cell>
        </row>
        <row r="144">
          <cell r="G144" t="str">
            <v>першого відділу Івано-Франківського районного</v>
          </cell>
          <cell r="H144" t="str">
            <v>Івано-Франківська</v>
          </cell>
        </row>
        <row r="145">
          <cell r="G145" t="str">
            <v>першого відділу Калуського районного</v>
          </cell>
          <cell r="H145" t="str">
            <v>Івано-Франківська</v>
          </cell>
        </row>
        <row r="146">
          <cell r="G146" t="str">
            <v>першого відділу Коломийського районного</v>
          </cell>
          <cell r="H146" t="str">
            <v>Івано-Франківська</v>
          </cell>
        </row>
        <row r="147">
          <cell r="G147" t="str">
            <v>другого відділу Івано-Франківського районного</v>
          </cell>
          <cell r="H147" t="str">
            <v>Івано-Франківська</v>
          </cell>
        </row>
        <row r="148">
          <cell r="G148" t="str">
            <v>другого відділу Калуського районного</v>
          </cell>
          <cell r="H148" t="str">
            <v>Івано-Франківська</v>
          </cell>
        </row>
        <row r="149">
          <cell r="G149" t="str">
            <v>другого відділу Коломийського районного</v>
          </cell>
          <cell r="H149" t="str">
            <v>Івано-Франківська</v>
          </cell>
        </row>
        <row r="150">
          <cell r="G150" t="str">
            <v>третього відділу Івано-Франківського районного</v>
          </cell>
          <cell r="H150" t="str">
            <v>Івано-Франківська</v>
          </cell>
        </row>
        <row r="151">
          <cell r="G151" t="str">
            <v>четвертого відділу Івано-Франківського районного</v>
          </cell>
          <cell r="H151" t="str">
            <v>Івано-Франківська</v>
          </cell>
        </row>
        <row r="152">
          <cell r="G152" t="str">
            <v>Верховинського районного</v>
          </cell>
          <cell r="H152" t="str">
            <v>Івано-Франківська</v>
          </cell>
        </row>
        <row r="153">
          <cell r="G153" t="str">
            <v>Івано-Франківського міського</v>
          </cell>
          <cell r="H153" t="str">
            <v>Івано-Франківська</v>
          </cell>
        </row>
        <row r="154">
          <cell r="G154" t="str">
            <v>Івано-Франківського обласного</v>
          </cell>
          <cell r="H154" t="str">
            <v>Івано-Франківська</v>
          </cell>
        </row>
        <row r="155">
          <cell r="G155" t="str">
            <v>Івано-Франківського районного</v>
          </cell>
          <cell r="H155" t="str">
            <v>Івано-Франківська</v>
          </cell>
        </row>
        <row r="156">
          <cell r="G156" t="str">
            <v>Калуського районного</v>
          </cell>
          <cell r="H156" t="str">
            <v>Івано-Франківська</v>
          </cell>
        </row>
        <row r="157">
          <cell r="G157" t="str">
            <v>Коломийського районного</v>
          </cell>
          <cell r="H157" t="str">
            <v>Івано-Франківська</v>
          </cell>
        </row>
        <row r="158">
          <cell r="G158" t="str">
            <v>Косівського районного</v>
          </cell>
          <cell r="H158" t="str">
            <v>Івано-Франківська</v>
          </cell>
        </row>
        <row r="159">
          <cell r="G159" t="str">
            <v>Надвірнянського районного</v>
          </cell>
          <cell r="H159" t="str">
            <v>Івано-Франківська</v>
          </cell>
        </row>
        <row r="160">
          <cell r="G160" t="str">
            <v>Голосіївського районного</v>
          </cell>
          <cell r="H160" t="str">
            <v>Київ місто</v>
          </cell>
        </row>
        <row r="161">
          <cell r="G161" t="str">
            <v>Дарницького районного</v>
          </cell>
          <cell r="H161" t="str">
            <v>Київ місто</v>
          </cell>
        </row>
        <row r="162">
          <cell r="G162" t="str">
            <v>Деснянського районного</v>
          </cell>
          <cell r="H162" t="str">
            <v>Київ місто</v>
          </cell>
        </row>
        <row r="163">
          <cell r="D163" t="str">
            <v>міста Києва</v>
          </cell>
          <cell r="G163" t="str">
            <v>Дніпровського районного</v>
          </cell>
          <cell r="H163" t="str">
            <v>Київ місто</v>
          </cell>
        </row>
        <row r="164">
          <cell r="G164" t="str">
            <v>Оболонського районного</v>
          </cell>
          <cell r="H164" t="str">
            <v>Київ місто</v>
          </cell>
        </row>
        <row r="165">
          <cell r="G165" t="str">
            <v>Печерського районного</v>
          </cell>
          <cell r="H165" t="str">
            <v>Київ місто</v>
          </cell>
        </row>
        <row r="166">
          <cell r="D166" t="str">
            <v>міста Києва</v>
          </cell>
          <cell r="G166" t="str">
            <v>Подільського районного</v>
          </cell>
          <cell r="H166" t="str">
            <v>Київ місто</v>
          </cell>
        </row>
        <row r="167">
          <cell r="G167" t="str">
            <v>Святошинського районного</v>
          </cell>
          <cell r="H167" t="str">
            <v>Київ місто</v>
          </cell>
        </row>
        <row r="168">
          <cell r="G168" t="str">
            <v>Солом'янського районного</v>
          </cell>
          <cell r="H168" t="str">
            <v>Київ місто</v>
          </cell>
        </row>
        <row r="169">
          <cell r="D169" t="str">
            <v>міста Києва</v>
          </cell>
          <cell r="G169" t="str">
            <v>Шевченківського районного</v>
          </cell>
          <cell r="H169" t="str">
            <v>Київ місто</v>
          </cell>
        </row>
        <row r="170">
          <cell r="G170" t="str">
            <v>першого відділу Бориспільського районного</v>
          </cell>
          <cell r="H170" t="str">
            <v>Київ обл</v>
          </cell>
        </row>
        <row r="171">
          <cell r="G171" t="str">
            <v>першого відділу Бучанського районного</v>
          </cell>
          <cell r="H171" t="str">
            <v>Київ обл</v>
          </cell>
        </row>
        <row r="172">
          <cell r="G172" t="str">
            <v>першого відділу Вишгородського районного</v>
          </cell>
          <cell r="H172" t="str">
            <v>Київ обл</v>
          </cell>
        </row>
        <row r="173">
          <cell r="G173" t="str">
            <v>першого відділу Обухівського районного</v>
          </cell>
          <cell r="H173" t="str">
            <v>Київ обл</v>
          </cell>
        </row>
        <row r="174">
          <cell r="G174" t="str">
            <v>першого відділу Білоцерківського районного</v>
          </cell>
          <cell r="H174" t="str">
            <v>Київ обл</v>
          </cell>
        </row>
        <row r="175">
          <cell r="G175" t="str">
            <v>другого відділу Білоцерківського районного</v>
          </cell>
          <cell r="H175" t="str">
            <v>Київ обл</v>
          </cell>
        </row>
        <row r="176">
          <cell r="G176" t="str">
            <v>другого відділу Бориспільського районного</v>
          </cell>
          <cell r="H176" t="str">
            <v>Київ обл</v>
          </cell>
        </row>
        <row r="177">
          <cell r="G177" t="str">
            <v>другого відділу Броварського районного</v>
          </cell>
          <cell r="H177" t="str">
            <v>Київ обл</v>
          </cell>
        </row>
        <row r="178">
          <cell r="G178" t="str">
            <v>другого відділу Бучанського районного</v>
          </cell>
          <cell r="H178" t="str">
            <v>Київ обл</v>
          </cell>
        </row>
        <row r="179">
          <cell r="G179" t="str">
            <v>другого відділу Вишгородського районного</v>
          </cell>
          <cell r="H179" t="str">
            <v>Київ обл</v>
          </cell>
        </row>
        <row r="180">
          <cell r="G180" t="str">
            <v>другого відділу Обухівського районного</v>
          </cell>
          <cell r="H180" t="str">
            <v>Київ обл</v>
          </cell>
        </row>
        <row r="181">
          <cell r="G181" t="str">
            <v>третього відділу Білоцерківського районного</v>
          </cell>
          <cell r="H181" t="str">
            <v>Київ обл</v>
          </cell>
        </row>
        <row r="182">
          <cell r="G182" t="str">
            <v>третього відділу Броварського районного</v>
          </cell>
          <cell r="H182" t="str">
            <v>Київ обл</v>
          </cell>
        </row>
        <row r="183">
          <cell r="G183" t="str">
            <v>третього відділу Бучанського районного</v>
          </cell>
          <cell r="H183" t="str">
            <v>Київ обл</v>
          </cell>
        </row>
        <row r="184">
          <cell r="G184" t="str">
            <v>третього відділу Обухівського районного</v>
          </cell>
          <cell r="H184" t="str">
            <v>Київ обл</v>
          </cell>
        </row>
        <row r="185">
          <cell r="G185" t="str">
            <v>четвертого відділу Обухівського районного</v>
          </cell>
          <cell r="H185" t="str">
            <v>Київ обл</v>
          </cell>
        </row>
        <row r="186">
          <cell r="G186" t="str">
            <v>шостого відділу Білоцерківського районного</v>
          </cell>
          <cell r="H186" t="str">
            <v>Київ обл</v>
          </cell>
        </row>
        <row r="187">
          <cell r="G187" t="str">
            <v>першого відділу Броварського районного</v>
          </cell>
          <cell r="H187" t="str">
            <v>Київ обл</v>
          </cell>
        </row>
        <row r="188">
          <cell r="G188" t="str">
            <v>першого відділу Фастівського районного</v>
          </cell>
          <cell r="H188" t="str">
            <v>Київ обл</v>
          </cell>
        </row>
        <row r="189">
          <cell r="G189" t="str">
            <v>Білоцерківського районного</v>
          </cell>
          <cell r="H189" t="str">
            <v>Київ обл</v>
          </cell>
        </row>
        <row r="190">
          <cell r="G190" t="str">
            <v>четвертого відділу Білоцерківського районного</v>
          </cell>
          <cell r="H190" t="str">
            <v>Київ обл</v>
          </cell>
        </row>
        <row r="191">
          <cell r="G191" t="str">
            <v>Броварського районного</v>
          </cell>
          <cell r="H191" t="str">
            <v>Київ обл</v>
          </cell>
        </row>
        <row r="192">
          <cell r="G192" t="str">
            <v>п'ятого відділу Білоцерківського районного</v>
          </cell>
          <cell r="H192" t="str">
            <v>Київ обл</v>
          </cell>
        </row>
        <row r="193">
          <cell r="G193" t="str">
            <v>Бучанського районного</v>
          </cell>
          <cell r="H193" t="str">
            <v>Київ обл</v>
          </cell>
        </row>
        <row r="194">
          <cell r="G194" t="str">
            <v>Вишгородського районного</v>
          </cell>
          <cell r="H194" t="str">
            <v>Київ обл</v>
          </cell>
        </row>
        <row r="195">
          <cell r="G195" t="str">
            <v>Бориспільського районного</v>
          </cell>
          <cell r="H195" t="str">
            <v>Київ обл</v>
          </cell>
        </row>
        <row r="196">
          <cell r="G196" t="str">
            <v>Обухівського районного</v>
          </cell>
          <cell r="H196" t="str">
            <v>Київ обл</v>
          </cell>
        </row>
        <row r="197">
          <cell r="G197" t="str">
            <v>Фастівського районного</v>
          </cell>
          <cell r="H197" t="str">
            <v>Київ обл</v>
          </cell>
        </row>
        <row r="198">
          <cell r="G198" t="str">
            <v>першого відділу Кропивницького районного</v>
          </cell>
          <cell r="H198" t="str">
            <v>Кіровоградська</v>
          </cell>
        </row>
        <row r="199">
          <cell r="G199" t="str">
            <v>першого відділу Новоукраїнського районного</v>
          </cell>
          <cell r="H199" t="str">
            <v>Кіровоградська</v>
          </cell>
        </row>
        <row r="200">
          <cell r="G200" t="str">
            <v>першого відділу Олександрійського районного</v>
          </cell>
          <cell r="H200" t="str">
            <v>Кіровоградська</v>
          </cell>
        </row>
        <row r="201">
          <cell r="G201" t="str">
            <v>другого відділу Кропивницького районного</v>
          </cell>
          <cell r="H201" t="str">
            <v>Кіровоградська</v>
          </cell>
        </row>
        <row r="202">
          <cell r="G202" t="str">
            <v>другого відділу Новоукраїнського районного</v>
          </cell>
          <cell r="H202" t="str">
            <v>Кіровоградська</v>
          </cell>
        </row>
        <row r="203">
          <cell r="G203" t="str">
            <v>другого відділу Олександрійського районного</v>
          </cell>
          <cell r="H203" t="str">
            <v>Кіровоградська</v>
          </cell>
        </row>
        <row r="204">
          <cell r="G204" t="str">
            <v>третього відділу Кропивницького районного</v>
          </cell>
          <cell r="H204" t="str">
            <v>Кіровоградська</v>
          </cell>
        </row>
        <row r="205">
          <cell r="G205" t="str">
            <v>третього відділу Новоукраїнського районного</v>
          </cell>
          <cell r="H205" t="str">
            <v>Кіровоградська</v>
          </cell>
        </row>
        <row r="206">
          <cell r="G206" t="str">
            <v>третього відділу Олександрійського районного</v>
          </cell>
          <cell r="H206" t="str">
            <v>Кіровоградська</v>
          </cell>
        </row>
        <row r="207">
          <cell r="G207" t="str">
            <v>четвертого відділу Кропивницького районного</v>
          </cell>
          <cell r="H207" t="str">
            <v>Кіровоградська</v>
          </cell>
        </row>
        <row r="208">
          <cell r="G208" t="str">
            <v>п'ятого відділу Кропивницького районного</v>
          </cell>
          <cell r="H208" t="str">
            <v>Кіровоградська</v>
          </cell>
        </row>
        <row r="209">
          <cell r="G209" t="str">
            <v>шостого відділу Кропивницького районного</v>
          </cell>
          <cell r="H209" t="str">
            <v>Кіровоградська</v>
          </cell>
        </row>
        <row r="210">
          <cell r="G210" t="str">
            <v>сьомого відділу Кропивницького районного</v>
          </cell>
          <cell r="H210" t="str">
            <v>Кіровоградська</v>
          </cell>
        </row>
        <row r="211">
          <cell r="G211" t="str">
            <v>Голованівського районного</v>
          </cell>
          <cell r="H211" t="str">
            <v>Кіровоградська</v>
          </cell>
        </row>
        <row r="212">
          <cell r="G212" t="str">
            <v>третього відділу Голованівського районного</v>
          </cell>
          <cell r="H212" t="str">
            <v>Кіровоградська</v>
          </cell>
        </row>
        <row r="213">
          <cell r="G213" t="str">
            <v>Знам'янського районного</v>
          </cell>
          <cell r="H213" t="str">
            <v>Кіровоградська</v>
          </cell>
        </row>
        <row r="214">
          <cell r="G214" t="str">
            <v>Кропивницького міського</v>
          </cell>
          <cell r="H214" t="str">
            <v>Кіровоградська</v>
          </cell>
        </row>
        <row r="215">
          <cell r="G215" t="str">
            <v>Кропивницького обласного</v>
          </cell>
          <cell r="H215" t="str">
            <v>Кіровоградська</v>
          </cell>
        </row>
        <row r="216">
          <cell r="G216" t="str">
            <v>Кропивницького районного</v>
          </cell>
          <cell r="H216" t="str">
            <v>Кіровоградська</v>
          </cell>
        </row>
        <row r="217">
          <cell r="G217" t="str">
            <v>Новоукраїнського районного</v>
          </cell>
          <cell r="H217" t="str">
            <v>Кіровоградська</v>
          </cell>
        </row>
        <row r="218">
          <cell r="G218" t="str">
            <v>Олександрійського районного</v>
          </cell>
          <cell r="H218" t="str">
            <v>Кіровоградська</v>
          </cell>
        </row>
        <row r="219">
          <cell r="G219" t="str">
            <v>Луганського обласного</v>
          </cell>
          <cell r="H219" t="str">
            <v>Луганська</v>
          </cell>
        </row>
        <row r="220">
          <cell r="G220" t="str">
            <v>Львівського районного</v>
          </cell>
          <cell r="H220" t="str">
            <v>Львівська</v>
          </cell>
        </row>
        <row r="221">
          <cell r="G221" t="str">
            <v>першого відділу Золочівського районного</v>
          </cell>
          <cell r="H221" t="str">
            <v>Львівська</v>
          </cell>
        </row>
        <row r="222">
          <cell r="G222" t="str">
            <v>першого відділу Стрийського районного</v>
          </cell>
          <cell r="H222" t="str">
            <v>Львівська</v>
          </cell>
        </row>
        <row r="223">
          <cell r="G223" t="str">
            <v>першого відділу Червоноградського районного</v>
          </cell>
          <cell r="H223" t="str">
            <v>Львівська</v>
          </cell>
        </row>
        <row r="224">
          <cell r="G224" t="str">
            <v>першого відділу Яворівського районного</v>
          </cell>
          <cell r="H224" t="str">
            <v>Львівська</v>
          </cell>
        </row>
        <row r="225">
          <cell r="G225" t="str">
            <v>другого відділу Золочівського районного</v>
          </cell>
          <cell r="H225" t="str">
            <v>Львівська</v>
          </cell>
        </row>
        <row r="226">
          <cell r="G226" t="str">
            <v>першого відділу Львівського районного</v>
          </cell>
          <cell r="H226" t="str">
            <v>Львівська</v>
          </cell>
        </row>
        <row r="227">
          <cell r="G227" t="str">
            <v>другого відділу Львівського районного</v>
          </cell>
          <cell r="H227" t="str">
            <v>Львівська</v>
          </cell>
        </row>
        <row r="228">
          <cell r="G228" t="str">
            <v>другого відділу Стрийського районного</v>
          </cell>
          <cell r="H228" t="str">
            <v>Львівська</v>
          </cell>
        </row>
        <row r="229">
          <cell r="G229" t="str">
            <v>другого відділу Червоноградського районного</v>
          </cell>
          <cell r="H229" t="str">
            <v>Львівська</v>
          </cell>
        </row>
        <row r="230">
          <cell r="G230" t="str">
            <v>третього відділу Золочівського районного</v>
          </cell>
          <cell r="H230" t="str">
            <v>Львівська</v>
          </cell>
        </row>
        <row r="231">
          <cell r="G231" t="str">
            <v>третього відділу Львівського районного</v>
          </cell>
          <cell r="H231" t="str">
            <v>Львівська</v>
          </cell>
        </row>
        <row r="232">
          <cell r="G232" t="str">
            <v>третього відділу Стрийського районного</v>
          </cell>
          <cell r="H232" t="str">
            <v>Львівська</v>
          </cell>
        </row>
        <row r="233">
          <cell r="G233" t="str">
            <v>четвертого відділу Львівського районного</v>
          </cell>
          <cell r="H233" t="str">
            <v>Львівська</v>
          </cell>
        </row>
        <row r="234">
          <cell r="G234" t="str">
            <v>Галицько-Франківського об'єднаного районного</v>
          </cell>
          <cell r="H234" t="str">
            <v>Львівська</v>
          </cell>
        </row>
        <row r="235">
          <cell r="G235" t="str">
            <v>Дрогобицького районного</v>
          </cell>
          <cell r="H235" t="str">
            <v>Львівська</v>
          </cell>
        </row>
        <row r="236">
          <cell r="G236" t="str">
            <v>Золочівського районного</v>
          </cell>
          <cell r="H236" t="str">
            <v>Львівська</v>
          </cell>
        </row>
        <row r="237">
          <cell r="G237" t="str">
            <v>Личаківсько-Залізничного об'єднаного районного</v>
          </cell>
          <cell r="H237" t="str">
            <v>Львівська</v>
          </cell>
        </row>
        <row r="238">
          <cell r="G238" t="str">
            <v>Львівського обласного</v>
          </cell>
          <cell r="H238" t="str">
            <v>Львівська</v>
          </cell>
        </row>
        <row r="239">
          <cell r="G239" t="str">
            <v>Сихівського районного</v>
          </cell>
          <cell r="H239" t="str">
            <v>Львівська</v>
          </cell>
        </row>
        <row r="240">
          <cell r="G240" t="str">
            <v>Стрийського районного</v>
          </cell>
          <cell r="H240" t="str">
            <v>Львівська</v>
          </cell>
        </row>
        <row r="241">
          <cell r="G241" t="str">
            <v>Самбірського районного</v>
          </cell>
          <cell r="H241" t="str">
            <v>Львівська</v>
          </cell>
        </row>
        <row r="242">
          <cell r="G242" t="str">
            <v>Червоноградського районного</v>
          </cell>
          <cell r="H242" t="str">
            <v>Львівська</v>
          </cell>
        </row>
        <row r="243">
          <cell r="D243" t="str">
            <v>міста Львова</v>
          </cell>
          <cell r="G243" t="str">
            <v>Шевченківського районного</v>
          </cell>
          <cell r="H243" t="str">
            <v>Львівська</v>
          </cell>
        </row>
        <row r="244">
          <cell r="G244" t="str">
            <v>Яворівського районного</v>
          </cell>
          <cell r="H244" t="str">
            <v>Львівська</v>
          </cell>
        </row>
        <row r="245">
          <cell r="G245" t="str">
            <v>другого відділу Шептицького районного</v>
          </cell>
          <cell r="H245" t="str">
            <v>Львівська</v>
          </cell>
        </row>
        <row r="246">
          <cell r="G246" t="str">
            <v>Миколаївського районного</v>
          </cell>
          <cell r="H246" t="str">
            <v>Миколаївська</v>
          </cell>
        </row>
        <row r="247">
          <cell r="G247" t="str">
            <v>другого відділу Миколаївського районного</v>
          </cell>
          <cell r="H247" t="str">
            <v>Миколаївська</v>
          </cell>
        </row>
        <row r="248">
          <cell r="G248" t="str">
            <v>четвертого відділу Миколаївського районного</v>
          </cell>
          <cell r="H248" t="str">
            <v>Миколаївська</v>
          </cell>
        </row>
        <row r="249">
          <cell r="G249" t="str">
            <v>другого відділу Баштанського районного</v>
          </cell>
          <cell r="H249" t="str">
            <v>Миколаївська</v>
          </cell>
        </row>
        <row r="250">
          <cell r="G250" t="str">
            <v>першого відділу Баштанського районного</v>
          </cell>
          <cell r="H250" t="str">
            <v>Миколаївська</v>
          </cell>
        </row>
        <row r="251">
          <cell r="G251" t="str">
            <v>Баштанського районного</v>
          </cell>
          <cell r="H251" t="str">
            <v>Миколаївська</v>
          </cell>
        </row>
        <row r="252">
          <cell r="G252" t="str">
            <v>Вознесенського районного</v>
          </cell>
          <cell r="H252" t="str">
            <v>Миколаївська</v>
          </cell>
        </row>
        <row r="253">
          <cell r="G253" t="str">
            <v>першого відділу Вознесенського районного</v>
          </cell>
          <cell r="H253" t="str">
            <v>Миколаївська</v>
          </cell>
        </row>
        <row r="254">
          <cell r="G254" t="str">
            <v>четвертого відділу Вознесенського районного</v>
          </cell>
          <cell r="H254" t="str">
            <v>Миколаївська</v>
          </cell>
        </row>
        <row r="255">
          <cell r="D255" t="str">
            <v>міста Миколаєва</v>
          </cell>
          <cell r="G255" t="str">
            <v>Заводського районного</v>
          </cell>
          <cell r="H255" t="str">
            <v>Миколаївська</v>
          </cell>
        </row>
        <row r="256">
          <cell r="G256" t="str">
            <v>Інгульського районного</v>
          </cell>
          <cell r="H256" t="str">
            <v>Миколаївська</v>
          </cell>
        </row>
        <row r="257">
          <cell r="G257" t="str">
            <v>Корабельного районного</v>
          </cell>
          <cell r="H257" t="str">
            <v>Миколаївська</v>
          </cell>
        </row>
        <row r="258">
          <cell r="G258" t="str">
            <v>Миколаївського обласного</v>
          </cell>
          <cell r="H258" t="str">
            <v>Миколаївська</v>
          </cell>
        </row>
        <row r="259">
          <cell r="G259" t="str">
            <v>Первомайського районного</v>
          </cell>
          <cell r="H259" t="str">
            <v>Миколаївська</v>
          </cell>
        </row>
        <row r="260">
          <cell r="G260" t="str">
            <v>першого відділу Первомайського районного</v>
          </cell>
          <cell r="H260" t="str">
            <v>Миколаївська</v>
          </cell>
        </row>
        <row r="261">
          <cell r="G261" t="str">
            <v>другого відділу Первомайського районного</v>
          </cell>
          <cell r="H261" t="str">
            <v>Миколаївська</v>
          </cell>
        </row>
        <row r="262">
          <cell r="D262" t="str">
            <v>міста Миколаєва</v>
          </cell>
          <cell r="G262" t="str">
            <v>Центрального районного</v>
          </cell>
          <cell r="H262" t="str">
            <v>Миколаївська</v>
          </cell>
        </row>
        <row r="263">
          <cell r="G263" t="str">
            <v>першого відділу Одеського районного</v>
          </cell>
          <cell r="H263" t="str">
            <v>Одеська</v>
          </cell>
        </row>
        <row r="264">
          <cell r="G264" t="str">
            <v>другого відділу Одеського районного</v>
          </cell>
          <cell r="H264" t="str">
            <v>Одеська</v>
          </cell>
        </row>
        <row r="265">
          <cell r="G265" t="str">
            <v>першого відділу Березівського районного</v>
          </cell>
          <cell r="H265" t="str">
            <v>Одеська</v>
          </cell>
        </row>
        <row r="266">
          <cell r="G266" t="str">
            <v>другого відділу Березівського районного</v>
          </cell>
          <cell r="H266" t="str">
            <v>Одеська</v>
          </cell>
        </row>
        <row r="267">
          <cell r="G267" t="str">
            <v>третього відділу Березівського районного</v>
          </cell>
          <cell r="H267" t="str">
            <v>Одеська</v>
          </cell>
        </row>
        <row r="268">
          <cell r="G268" t="str">
            <v>третього відділу Одеського районного</v>
          </cell>
          <cell r="H268" t="str">
            <v>Одеська</v>
          </cell>
        </row>
        <row r="269">
          <cell r="G269" t="str">
            <v>четвертого відділу Одеського районного</v>
          </cell>
          <cell r="H269" t="str">
            <v>Одеська</v>
          </cell>
        </row>
        <row r="270">
          <cell r="G270" t="str">
            <v>четвертого відділу Подільського районного</v>
          </cell>
          <cell r="H270" t="str">
            <v>Одеська</v>
          </cell>
        </row>
        <row r="271">
          <cell r="G271" t="str">
            <v>Березівського районного</v>
          </cell>
          <cell r="H271" t="str">
            <v>Одеська</v>
          </cell>
        </row>
        <row r="272">
          <cell r="G272" t="str">
            <v>Білгород-Дністровського районного</v>
          </cell>
          <cell r="H272" t="str">
            <v>Одеська</v>
          </cell>
        </row>
        <row r="273">
          <cell r="G273" t="str">
            <v>першого відділу Білгород-Дністровського районного</v>
          </cell>
          <cell r="H273" t="str">
            <v>Одеська</v>
          </cell>
        </row>
        <row r="274">
          <cell r="G274" t="str">
            <v>першого відділу Болградського районного</v>
          </cell>
          <cell r="H274" t="str">
            <v>Одеська</v>
          </cell>
        </row>
        <row r="275">
          <cell r="G275" t="str">
            <v>другого відділу Болградського районного</v>
          </cell>
          <cell r="H275" t="str">
            <v>Одеська</v>
          </cell>
        </row>
        <row r="276">
          <cell r="G276" t="str">
            <v>Болградського районного</v>
          </cell>
          <cell r="H276" t="str">
            <v>Одеська</v>
          </cell>
        </row>
        <row r="277">
          <cell r="G277" t="str">
            <v>Ізмаїльського районного</v>
          </cell>
          <cell r="H277" t="str">
            <v>Одеська</v>
          </cell>
        </row>
        <row r="278">
          <cell r="D278" t="str">
            <v>міста Одеси</v>
          </cell>
          <cell r="G278" t="str">
            <v>Київського районного</v>
          </cell>
          <cell r="H278" t="str">
            <v>Одеська</v>
          </cell>
        </row>
        <row r="279">
          <cell r="G279" t="str">
            <v>Малиновського районного</v>
          </cell>
          <cell r="H279" t="str">
            <v>Одеська</v>
          </cell>
        </row>
        <row r="280">
          <cell r="G280" t="str">
            <v>Одеського районного</v>
          </cell>
          <cell r="H280" t="str">
            <v>Одеська</v>
          </cell>
        </row>
        <row r="281">
          <cell r="G281" t="str">
            <v>Пересипського районного</v>
          </cell>
          <cell r="H281" t="str">
            <v>Одеська</v>
          </cell>
        </row>
        <row r="282">
          <cell r="D282" t="str">
            <v>міста Одеси</v>
          </cell>
          <cell r="G282" t="str">
            <v>Подільського районного</v>
          </cell>
          <cell r="H282" t="str">
            <v>Одеська</v>
          </cell>
        </row>
        <row r="283">
          <cell r="G283" t="str">
            <v>Приморського районного</v>
          </cell>
          <cell r="H283" t="str">
            <v>Одеська</v>
          </cell>
        </row>
        <row r="284">
          <cell r="G284" t="str">
            <v>Роздільнянського районного</v>
          </cell>
          <cell r="H284" t="str">
            <v>Одеська</v>
          </cell>
        </row>
        <row r="285">
          <cell r="G285" t="str">
            <v>другого відділу Роздільнянського районного</v>
          </cell>
          <cell r="H285" t="str">
            <v>Одеська</v>
          </cell>
        </row>
        <row r="286">
          <cell r="G286" t="str">
            <v>Суворовського районного</v>
          </cell>
          <cell r="H286" t="str">
            <v>Одеська</v>
          </cell>
        </row>
        <row r="287">
          <cell r="G287" t="str">
            <v>Хаджибейського районного</v>
          </cell>
          <cell r="H287" t="str">
            <v>Одеська</v>
          </cell>
        </row>
        <row r="288">
          <cell r="G288" t="str">
            <v>першого відділу Лубенського районного</v>
          </cell>
          <cell r="H288" t="str">
            <v>Полтавська</v>
          </cell>
        </row>
        <row r="289">
          <cell r="G289" t="str">
            <v>Полтавського об'єднаного міського</v>
          </cell>
          <cell r="H289" t="str">
            <v>Полтавська</v>
          </cell>
        </row>
        <row r="290">
          <cell r="G290" t="str">
            <v>першого відділу Миргородського районного</v>
          </cell>
          <cell r="H290" t="str">
            <v>Полтавська</v>
          </cell>
        </row>
        <row r="291">
          <cell r="G291" t="str">
            <v>другого відділу Кременчуцького районного</v>
          </cell>
          <cell r="H291" t="str">
            <v>Полтавська</v>
          </cell>
        </row>
        <row r="292">
          <cell r="G292" t="str">
            <v>другого відділу Лубенського районного</v>
          </cell>
          <cell r="H292" t="str">
            <v>Полтавська</v>
          </cell>
        </row>
        <row r="293">
          <cell r="G293" t="str">
            <v>другого відділу Миргородського районного</v>
          </cell>
          <cell r="H293" t="str">
            <v>Полтавська</v>
          </cell>
        </row>
        <row r="294">
          <cell r="G294" t="str">
            <v>третього відділу Кременчуцького районного</v>
          </cell>
          <cell r="H294" t="str">
            <v>Полтавська</v>
          </cell>
        </row>
        <row r="295">
          <cell r="G295" t="str">
            <v>третього відділу Лубенського районного</v>
          </cell>
          <cell r="H295" t="str">
            <v>Полтавська</v>
          </cell>
        </row>
        <row r="296">
          <cell r="G296" t="str">
            <v>третього відділу Миргородського районного</v>
          </cell>
          <cell r="H296" t="str">
            <v>Полтавська</v>
          </cell>
        </row>
        <row r="297">
          <cell r="G297" t="str">
            <v>четвертого відділу Кременчуцького районного</v>
          </cell>
          <cell r="H297" t="str">
            <v>Полтавська</v>
          </cell>
        </row>
        <row r="298">
          <cell r="G298" t="str">
            <v>четвертого відділу Лубенського районного</v>
          </cell>
          <cell r="H298" t="str">
            <v>Полтавська</v>
          </cell>
        </row>
        <row r="299">
          <cell r="G299" t="str">
            <v>четвертого відділу Миргородського районного</v>
          </cell>
          <cell r="H299" t="str">
            <v>Полтавська</v>
          </cell>
        </row>
        <row r="300">
          <cell r="G300" t="str">
            <v>п'ятого відділу Лубенського районного</v>
          </cell>
          <cell r="H300" t="str">
            <v>Полтавська</v>
          </cell>
        </row>
        <row r="301">
          <cell r="G301" t="str">
            <v>Кременчуцького районного</v>
          </cell>
          <cell r="H301" t="str">
            <v>Полтавська</v>
          </cell>
        </row>
        <row r="302">
          <cell r="G302" t="str">
            <v>Лубенського районного</v>
          </cell>
          <cell r="H302" t="str">
            <v>Полтавська</v>
          </cell>
        </row>
        <row r="303">
          <cell r="G303" t="str">
            <v>Миргородського районного</v>
          </cell>
          <cell r="H303" t="str">
            <v>Полтавська</v>
          </cell>
        </row>
        <row r="304">
          <cell r="G304" t="str">
            <v>Полтавського об'єднаного міського</v>
          </cell>
          <cell r="H304" t="str">
            <v>Полтавська</v>
          </cell>
        </row>
        <row r="305">
          <cell r="G305" t="str">
            <v>дев'ятого відділу Полтавського районного</v>
          </cell>
          <cell r="H305" t="str">
            <v>Полтавська</v>
          </cell>
        </row>
        <row r="306">
          <cell r="G306" t="str">
            <v>третього відділу Полтавського районного</v>
          </cell>
          <cell r="H306" t="str">
            <v>Полтавська</v>
          </cell>
        </row>
        <row r="307">
          <cell r="G307" t="str">
            <v>Полтавського районного</v>
          </cell>
          <cell r="H307" t="str">
            <v>Полтавська</v>
          </cell>
        </row>
        <row r="308">
          <cell r="G308" t="str">
            <v>першого відділу Кременчуцького районного</v>
          </cell>
          <cell r="H308" t="str">
            <v>Полтавська</v>
          </cell>
        </row>
        <row r="309">
          <cell r="G309" t="str">
            <v>першого відділу Вараського районного</v>
          </cell>
          <cell r="H309" t="str">
            <v>Рівненська</v>
          </cell>
        </row>
        <row r="310">
          <cell r="G310" t="str">
            <v>першого відділу Дубенського районного</v>
          </cell>
          <cell r="H310" t="str">
            <v>Рівненська</v>
          </cell>
        </row>
        <row r="311">
          <cell r="G311" t="str">
            <v>першого відділу Рівненського районного</v>
          </cell>
          <cell r="H311" t="str">
            <v>Рівненська</v>
          </cell>
        </row>
        <row r="312">
          <cell r="G312" t="str">
            <v>першого відділу Сарненського районного</v>
          </cell>
          <cell r="H312" t="str">
            <v>Рівненська</v>
          </cell>
        </row>
        <row r="313">
          <cell r="G313" t="str">
            <v>другого відділу Вараського районного</v>
          </cell>
          <cell r="H313" t="str">
            <v>Рівненська</v>
          </cell>
        </row>
        <row r="314">
          <cell r="G314" t="str">
            <v>другого відділу Дубенського районного</v>
          </cell>
          <cell r="H314" t="str">
            <v>Рівненська</v>
          </cell>
        </row>
        <row r="315">
          <cell r="G315" t="str">
            <v>другого відділу Рівненського районного</v>
          </cell>
          <cell r="H315" t="str">
            <v>Рівненська</v>
          </cell>
        </row>
        <row r="316">
          <cell r="G316" t="str">
            <v>другого відділу Сарненського районного</v>
          </cell>
          <cell r="H316" t="str">
            <v>Рівненська</v>
          </cell>
        </row>
        <row r="317">
          <cell r="G317" t="str">
            <v>третього відділу Рівненського районного</v>
          </cell>
          <cell r="H317" t="str">
            <v>Рівненська</v>
          </cell>
        </row>
        <row r="318">
          <cell r="G318" t="str">
            <v>четвертого відділу Рівненського районного</v>
          </cell>
          <cell r="H318" t="str">
            <v>Рівненська</v>
          </cell>
        </row>
        <row r="319">
          <cell r="G319" t="str">
            <v>п'ятого відділу Рівненського районного</v>
          </cell>
          <cell r="H319" t="str">
            <v>Рівненська</v>
          </cell>
        </row>
        <row r="320">
          <cell r="G320" t="str">
            <v>шостого відділу Рівненського районного</v>
          </cell>
          <cell r="H320" t="str">
            <v>Рівненська</v>
          </cell>
        </row>
        <row r="321">
          <cell r="G321" t="str">
            <v>Вараського районного</v>
          </cell>
          <cell r="H321" t="str">
            <v>Рівненська</v>
          </cell>
        </row>
        <row r="322">
          <cell r="G322" t="str">
            <v>Дубенського районного</v>
          </cell>
          <cell r="H322" t="str">
            <v>Рівненська</v>
          </cell>
        </row>
        <row r="323">
          <cell r="G323" t="str">
            <v>Рівненського об'єднаного міського</v>
          </cell>
          <cell r="H323" t="str">
            <v>Рівненська</v>
          </cell>
        </row>
        <row r="324">
          <cell r="G324" t="str">
            <v>Рівненського районного</v>
          </cell>
          <cell r="H324" t="str">
            <v>Рівненська</v>
          </cell>
        </row>
        <row r="325">
          <cell r="G325" t="str">
            <v>Сарненського районного</v>
          </cell>
          <cell r="H325" t="str">
            <v>Рівненська</v>
          </cell>
        </row>
        <row r="326">
          <cell r="G326" t="str">
            <v>першого відділу Шосткинського районного</v>
          </cell>
          <cell r="H326" t="str">
            <v>Сумська</v>
          </cell>
        </row>
        <row r="327">
          <cell r="G327" t="str">
            <v>третього відділу Конотопського районного</v>
          </cell>
          <cell r="H327" t="str">
            <v>Сумська</v>
          </cell>
        </row>
        <row r="328">
          <cell r="G328" t="str">
            <v>Конотопського районного</v>
          </cell>
          <cell r="H328" t="str">
            <v>Сумська</v>
          </cell>
        </row>
        <row r="329">
          <cell r="G329" t="str">
            <v>другого відділу Конотопського районного</v>
          </cell>
          <cell r="H329" t="str">
            <v>Сумська</v>
          </cell>
        </row>
        <row r="330">
          <cell r="G330" t="str">
            <v>першого відділу Конотопського районного</v>
          </cell>
          <cell r="H330" t="str">
            <v>Сумська</v>
          </cell>
        </row>
        <row r="331">
          <cell r="G331" t="str">
            <v>Охтирського районного</v>
          </cell>
          <cell r="H331" t="str">
            <v>Сумська</v>
          </cell>
        </row>
        <row r="332">
          <cell r="G332" t="str">
            <v>Роменського районного</v>
          </cell>
          <cell r="H332" t="str">
            <v>Сумська</v>
          </cell>
        </row>
        <row r="333">
          <cell r="G333" t="str">
            <v>першого відділу Роменського районного</v>
          </cell>
          <cell r="H333" t="str">
            <v>Сумська</v>
          </cell>
        </row>
        <row r="334">
          <cell r="G334" t="str">
            <v>другого відділу Роменського районного</v>
          </cell>
          <cell r="H334" t="str">
            <v>Сумська</v>
          </cell>
        </row>
        <row r="335">
          <cell r="G335" t="str">
            <v>Сумського міського</v>
          </cell>
          <cell r="H335" t="str">
            <v>Сумська</v>
          </cell>
        </row>
        <row r="336">
          <cell r="G336" t="str">
            <v>третього відділу Сумського районного</v>
          </cell>
          <cell r="H336" t="str">
            <v>Сумська</v>
          </cell>
        </row>
        <row r="337">
          <cell r="G337" t="str">
            <v>другого відділу Сумського районного</v>
          </cell>
          <cell r="H337" t="str">
            <v>Сумська</v>
          </cell>
        </row>
        <row r="338">
          <cell r="G338" t="str">
            <v>першого відділу Сумського районного</v>
          </cell>
          <cell r="H338" t="str">
            <v>Сумська</v>
          </cell>
        </row>
        <row r="339">
          <cell r="G339" t="str">
            <v>Сумського районного</v>
          </cell>
          <cell r="H339" t="str">
            <v>Сумська</v>
          </cell>
        </row>
        <row r="340">
          <cell r="G340" t="str">
            <v>другого відділу Шосткинського районного</v>
          </cell>
          <cell r="H340" t="str">
            <v>Сумська</v>
          </cell>
        </row>
        <row r="341">
          <cell r="G341" t="str">
            <v>Шосткинського районного</v>
          </cell>
          <cell r="H341" t="str">
            <v>Сумська</v>
          </cell>
        </row>
        <row r="342">
          <cell r="G342" t="str">
            <v>першого відділу Чортківського районного</v>
          </cell>
          <cell r="H342" t="str">
            <v>Тернопільська</v>
          </cell>
        </row>
        <row r="343">
          <cell r="G343" t="str">
            <v>Тернопільського обласного</v>
          </cell>
          <cell r="H343" t="str">
            <v>Тернопільська</v>
          </cell>
        </row>
        <row r="344">
          <cell r="G344" t="str">
            <v>першого відділу Кременецького районного</v>
          </cell>
          <cell r="H344" t="str">
            <v>Тернопільська</v>
          </cell>
        </row>
        <row r="345">
          <cell r="G345" t="str">
            <v>другого відділу Кременецького районного</v>
          </cell>
          <cell r="H345" t="str">
            <v>Тернопільська</v>
          </cell>
        </row>
        <row r="346">
          <cell r="G346" t="str">
            <v>другого відділу Чортківського районного</v>
          </cell>
          <cell r="H346" t="str">
            <v>Тернопільська</v>
          </cell>
        </row>
        <row r="347">
          <cell r="G347" t="str">
            <v>третього відділу Тернопільського районного</v>
          </cell>
          <cell r="H347" t="str">
            <v>Тернопільська</v>
          </cell>
        </row>
        <row r="348">
          <cell r="G348" t="str">
            <v>третього відділу Чортківського районного</v>
          </cell>
          <cell r="H348" t="str">
            <v>Тернопільська</v>
          </cell>
        </row>
        <row r="349">
          <cell r="G349" t="str">
            <v>четвертого відділу Чортківського районного</v>
          </cell>
          <cell r="H349" t="str">
            <v>Тернопільська</v>
          </cell>
        </row>
        <row r="350">
          <cell r="G350" t="str">
            <v>п'ятого відділу Тернопільського районного</v>
          </cell>
          <cell r="H350" t="str">
            <v>Тернопільська</v>
          </cell>
        </row>
        <row r="351">
          <cell r="G351" t="str">
            <v>шостого відділу Тернопільського районного</v>
          </cell>
          <cell r="H351" t="str">
            <v>Тернопільська</v>
          </cell>
        </row>
        <row r="352">
          <cell r="G352" t="str">
            <v>Кременецького районного</v>
          </cell>
          <cell r="H352" t="str">
            <v>Тернопільська</v>
          </cell>
        </row>
        <row r="353">
          <cell r="G353" t="str">
            <v>Тернопільського об'єднаного міського</v>
          </cell>
          <cell r="H353" t="str">
            <v>Тернопільська</v>
          </cell>
        </row>
        <row r="354">
          <cell r="G354" t="str">
            <v>Тернопільського районного</v>
          </cell>
          <cell r="H354" t="str">
            <v>Тернопільська</v>
          </cell>
        </row>
        <row r="355">
          <cell r="G355" t="str">
            <v>другого відділу Тернопільського районного</v>
          </cell>
          <cell r="H355" t="str">
            <v>Тернопільська</v>
          </cell>
        </row>
        <row r="356">
          <cell r="G356" t="str">
            <v>четвертого відділу Тернопільського районного</v>
          </cell>
          <cell r="H356" t="str">
            <v>Тернопільська</v>
          </cell>
        </row>
        <row r="357">
          <cell r="G357" t="str">
            <v>Чортківського районного</v>
          </cell>
          <cell r="H357" t="str">
            <v>Тернопільська</v>
          </cell>
        </row>
        <row r="358">
          <cell r="G358" t="str">
            <v>третього відділу Богодухівського районного</v>
          </cell>
          <cell r="H358" t="str">
            <v>Харківська</v>
          </cell>
        </row>
        <row r="359">
          <cell r="G359" t="str">
            <v>першого відділу Богодухівського районного</v>
          </cell>
          <cell r="H359" t="str">
            <v>Харківська</v>
          </cell>
        </row>
        <row r="360">
          <cell r="G360" t="str">
            <v>першого відділу Куп'янського районного</v>
          </cell>
          <cell r="H360" t="str">
            <v>Харківська</v>
          </cell>
        </row>
        <row r="361">
          <cell r="G361" t="str">
            <v>першого відділу Лозівського районного</v>
          </cell>
          <cell r="H361" t="str">
            <v>Харківська</v>
          </cell>
        </row>
        <row r="362">
          <cell r="G362" t="str">
            <v>першого відділу Харківського районного</v>
          </cell>
          <cell r="H362" t="str">
            <v>Харківська</v>
          </cell>
        </row>
        <row r="363">
          <cell r="G363" t="str">
            <v>першого відділу Чугуївського районного</v>
          </cell>
          <cell r="H363" t="str">
            <v>Харківська</v>
          </cell>
        </row>
        <row r="364">
          <cell r="G364" t="str">
            <v>першого відділу Ізюмського районного</v>
          </cell>
          <cell r="H364" t="str">
            <v>Харківська</v>
          </cell>
        </row>
        <row r="365">
          <cell r="G365" t="str">
            <v>другого відділу Богодухівського районного</v>
          </cell>
          <cell r="H365" t="str">
            <v>Харківська</v>
          </cell>
        </row>
        <row r="366">
          <cell r="G366" t="str">
            <v>другого відділу Харківського районного</v>
          </cell>
          <cell r="H366" t="str">
            <v>Харківська</v>
          </cell>
        </row>
        <row r="367">
          <cell r="G367" t="str">
            <v>другого відділу Чугуївського районного</v>
          </cell>
          <cell r="H367" t="str">
            <v>Харківська</v>
          </cell>
        </row>
        <row r="368">
          <cell r="G368" t="str">
            <v>другого відділу Ізюмського районного</v>
          </cell>
          <cell r="H368" t="str">
            <v>Харківська</v>
          </cell>
        </row>
        <row r="369">
          <cell r="G369" t="str">
            <v>третього відділу Куп'янського районного</v>
          </cell>
          <cell r="H369" t="str">
            <v>Харківська</v>
          </cell>
        </row>
        <row r="370">
          <cell r="G370" t="str">
            <v>третього відділу Чугуївського районного</v>
          </cell>
          <cell r="H370" t="str">
            <v>Харківська</v>
          </cell>
        </row>
        <row r="371">
          <cell r="G371" t="str">
            <v>третього відділу Ізюмського районного</v>
          </cell>
          <cell r="H371" t="str">
            <v>Харківська</v>
          </cell>
        </row>
        <row r="372">
          <cell r="G372" t="str">
            <v>четвертого відділу Богодухівського районного</v>
          </cell>
          <cell r="H372" t="str">
            <v>Харківська</v>
          </cell>
        </row>
        <row r="373">
          <cell r="G373" t="str">
            <v>Богодухівського районного</v>
          </cell>
          <cell r="H373" t="str">
            <v>Харківська</v>
          </cell>
        </row>
        <row r="374">
          <cell r="G374" t="str">
            <v>Ізюмського районного</v>
          </cell>
          <cell r="H374" t="str">
            <v>Харківська</v>
          </cell>
        </row>
        <row r="375">
          <cell r="D375" t="str">
            <v>міста Харкова</v>
          </cell>
          <cell r="G375" t="str">
            <v>Індустріального районного</v>
          </cell>
          <cell r="H375" t="str">
            <v>Харківська</v>
          </cell>
        </row>
        <row r="376">
          <cell r="D376" t="str">
            <v>міста Харкова</v>
          </cell>
          <cell r="G376" t="str">
            <v>Київського районного</v>
          </cell>
          <cell r="H376" t="str">
            <v>Харківська</v>
          </cell>
        </row>
        <row r="377">
          <cell r="G377" t="str">
            <v>Красноградського районного</v>
          </cell>
          <cell r="H377" t="str">
            <v>Харківська</v>
          </cell>
        </row>
        <row r="378">
          <cell r="G378" t="str">
            <v>Куп'янського районного</v>
          </cell>
          <cell r="H378" t="str">
            <v>Харківська</v>
          </cell>
        </row>
        <row r="379">
          <cell r="G379" t="str">
            <v>Лозівського районного</v>
          </cell>
          <cell r="H379" t="str">
            <v>Харківська</v>
          </cell>
        </row>
        <row r="380">
          <cell r="G380" t="str">
            <v>Немишлянського районного</v>
          </cell>
          <cell r="H380" t="str">
            <v>Харківська</v>
          </cell>
        </row>
        <row r="381">
          <cell r="G381" t="str">
            <v>Новобаварського обласного</v>
          </cell>
          <cell r="H381" t="str">
            <v>Харківська</v>
          </cell>
        </row>
        <row r="382">
          <cell r="G382" t="str">
            <v>Салтівського районного</v>
          </cell>
          <cell r="H382" t="str">
            <v>Харківська</v>
          </cell>
        </row>
        <row r="383">
          <cell r="G383" t="str">
            <v>Слобідського об'єднаного районного</v>
          </cell>
          <cell r="H383" t="str">
            <v>Харківська</v>
          </cell>
        </row>
        <row r="384">
          <cell r="G384" t="str">
            <v>Харківського районного</v>
          </cell>
          <cell r="H384" t="str">
            <v>Харківська</v>
          </cell>
        </row>
        <row r="385">
          <cell r="G385" t="str">
            <v>Чугуївського районного</v>
          </cell>
          <cell r="H385" t="str">
            <v>Харківська</v>
          </cell>
        </row>
        <row r="386">
          <cell r="D386" t="str">
            <v>міста Харкова</v>
          </cell>
          <cell r="G386" t="str">
            <v>Шевченківського районного</v>
          </cell>
          <cell r="H386" t="str">
            <v>Харківська</v>
          </cell>
        </row>
        <row r="387">
          <cell r="G387" t="str">
            <v>Херсонського районного</v>
          </cell>
          <cell r="H387" t="str">
            <v>Херсонська</v>
          </cell>
        </row>
        <row r="388">
          <cell r="G388" t="str">
            <v>Херсонського обласного</v>
          </cell>
          <cell r="H388" t="str">
            <v>Херсонська</v>
          </cell>
        </row>
        <row r="389">
          <cell r="G389" t="str">
            <v>першого відділу Кам'янець-Подільського районного</v>
          </cell>
          <cell r="H389" t="str">
            <v>Хмельницька</v>
          </cell>
        </row>
        <row r="390">
          <cell r="G390" t="str">
            <v>першого відділу Хмельницького районного</v>
          </cell>
          <cell r="H390" t="str">
            <v>Хмельницька</v>
          </cell>
        </row>
        <row r="391">
          <cell r="G391" t="str">
            <v>першого відділу Шепетівського районного</v>
          </cell>
          <cell r="H391" t="str">
            <v>Хмельницька</v>
          </cell>
        </row>
        <row r="392">
          <cell r="G392" t="str">
            <v>1 вілліл Кам'янець-Подільського районного</v>
          </cell>
          <cell r="H392" t="str">
            <v>Хмельницька</v>
          </cell>
        </row>
        <row r="393">
          <cell r="G393" t="str">
            <v>десятого відділу Хмельницького районного</v>
          </cell>
          <cell r="H393" t="str">
            <v>Хмельницька</v>
          </cell>
        </row>
        <row r="394">
          <cell r="G394" t="str">
            <v>другого відділу Кам'янець-Подільського районного</v>
          </cell>
          <cell r="H394" t="str">
            <v>Хмельницька</v>
          </cell>
        </row>
        <row r="395">
          <cell r="G395" t="str">
            <v>другого відділу Хмельницького районного</v>
          </cell>
          <cell r="H395" t="str">
            <v>Хмельницька</v>
          </cell>
        </row>
        <row r="396">
          <cell r="G396" t="str">
            <v>другого відділу Шепетівського районного</v>
          </cell>
          <cell r="H396" t="str">
            <v>Хмельницька</v>
          </cell>
        </row>
        <row r="397">
          <cell r="G397" t="str">
            <v>третього відділу Кам'янець-Подільського районного</v>
          </cell>
          <cell r="H397" t="str">
            <v>Хмельницька</v>
          </cell>
        </row>
        <row r="398">
          <cell r="G398" t="str">
            <v>третього відділу Хмельницького районного</v>
          </cell>
          <cell r="H398" t="str">
            <v>Хмельницька</v>
          </cell>
        </row>
        <row r="399">
          <cell r="G399" t="str">
            <v>третього відділу Шепетівського районного</v>
          </cell>
          <cell r="H399" t="str">
            <v>Хмельницька</v>
          </cell>
        </row>
        <row r="400">
          <cell r="G400" t="str">
            <v>четвертого відділу Хмельницького районного</v>
          </cell>
          <cell r="H400" t="str">
            <v>Хмельницька</v>
          </cell>
        </row>
        <row r="401">
          <cell r="G401" t="str">
            <v>четвертого відділу Шепетівського районного</v>
          </cell>
          <cell r="H401" t="str">
            <v>Хмельницька</v>
          </cell>
        </row>
        <row r="402">
          <cell r="G402" t="str">
            <v>п'ятого відділу Хмельницького районного</v>
          </cell>
          <cell r="H402" t="str">
            <v>Хмельницька</v>
          </cell>
        </row>
        <row r="403">
          <cell r="G403" t="str">
            <v>шостого відділу Хмельницького районного</v>
          </cell>
          <cell r="H403" t="str">
            <v>Хмельницька</v>
          </cell>
        </row>
        <row r="404">
          <cell r="G404" t="str">
            <v>сьомого відділу Хмельницького районного</v>
          </cell>
          <cell r="H404" t="str">
            <v>Хмельницька</v>
          </cell>
        </row>
        <row r="405">
          <cell r="G405" t="str">
            <v>восьмого відділу Хмельницького районного</v>
          </cell>
          <cell r="H405" t="str">
            <v>Хмельницька</v>
          </cell>
        </row>
        <row r="406">
          <cell r="G406" t="str">
            <v>дев'ятого відділу Хмельницького районного</v>
          </cell>
          <cell r="H406" t="str">
            <v>Хмельницька</v>
          </cell>
        </row>
        <row r="407">
          <cell r="G407" t="str">
            <v>Кам'янець-Подільського районного</v>
          </cell>
          <cell r="H407" t="str">
            <v>Хмельницька</v>
          </cell>
        </row>
        <row r="408">
          <cell r="G408" t="str">
            <v>Хмельницького об'єднаного міського</v>
          </cell>
          <cell r="H408" t="str">
            <v>Хмельницька</v>
          </cell>
        </row>
        <row r="409">
          <cell r="G409" t="str">
            <v>Хмельницького районного</v>
          </cell>
          <cell r="H409" t="str">
            <v>Хмельницька</v>
          </cell>
        </row>
        <row r="410">
          <cell r="G410" t="str">
            <v>Шепетівського районного</v>
          </cell>
          <cell r="H410" t="str">
            <v>Хмельницька</v>
          </cell>
        </row>
        <row r="411">
          <cell r="G411" t="str">
            <v>першого відділу Звенигородського районного</v>
          </cell>
          <cell r="H411" t="str">
            <v>Черкаська</v>
          </cell>
        </row>
        <row r="412">
          <cell r="G412" t="str">
            <v>третього відділу Уманського районного</v>
          </cell>
          <cell r="H412" t="str">
            <v>Черкаська</v>
          </cell>
        </row>
        <row r="413">
          <cell r="G413" t="str">
            <v>першого відділу Уманського районного</v>
          </cell>
          <cell r="H413" t="str">
            <v>Черкаська</v>
          </cell>
        </row>
        <row r="414">
          <cell r="G414" t="str">
            <v>першого відділу Черкаського районного</v>
          </cell>
          <cell r="H414" t="str">
            <v>Черкаська</v>
          </cell>
        </row>
        <row r="415">
          <cell r="G415" t="str">
            <v>1 відділу Золотоніського районного</v>
          </cell>
          <cell r="H415" t="str">
            <v>Черкаська</v>
          </cell>
        </row>
        <row r="416">
          <cell r="G416" t="str">
            <v>другого відділу Звенигородського районного</v>
          </cell>
          <cell r="H416" t="str">
            <v>Черкаська</v>
          </cell>
        </row>
        <row r="417">
          <cell r="G417" t="str">
            <v>другого відділу Уманського районного</v>
          </cell>
          <cell r="H417" t="str">
            <v>Черкаська</v>
          </cell>
        </row>
        <row r="418">
          <cell r="G418" t="str">
            <v>другого відділу Черкаського районного</v>
          </cell>
          <cell r="H418" t="str">
            <v>Черкаська</v>
          </cell>
        </row>
        <row r="419">
          <cell r="G419" t="str">
            <v>2 відділу Золотоніського районного</v>
          </cell>
          <cell r="H419" t="str">
            <v>Черкаська</v>
          </cell>
        </row>
        <row r="420">
          <cell r="G420" t="str">
            <v>третього відділу Звенигородського районного</v>
          </cell>
          <cell r="H420" t="str">
            <v>Черкаська</v>
          </cell>
        </row>
        <row r="421">
          <cell r="G421" t="str">
            <v>третього відділу Черкаського районного</v>
          </cell>
          <cell r="H421" t="str">
            <v>Черкаська</v>
          </cell>
        </row>
        <row r="422">
          <cell r="G422" t="str">
            <v>четвертого відділу Звенигородського районного</v>
          </cell>
          <cell r="H422" t="str">
            <v>Черкаська</v>
          </cell>
        </row>
        <row r="423">
          <cell r="G423" t="str">
            <v>четвертого відділу Уманського районного</v>
          </cell>
          <cell r="H423" t="str">
            <v>Черкаська</v>
          </cell>
        </row>
        <row r="424">
          <cell r="G424" t="str">
            <v>четвертого відділу Черкаського районного</v>
          </cell>
          <cell r="H424" t="str">
            <v>Черкаська</v>
          </cell>
        </row>
        <row r="425">
          <cell r="G425" t="str">
            <v>п'ятого відділу Черкаського районного</v>
          </cell>
          <cell r="H425" t="str">
            <v>Черкаська</v>
          </cell>
        </row>
        <row r="426">
          <cell r="G426" t="str">
            <v>Звенигородського районного</v>
          </cell>
          <cell r="H426" t="str">
            <v>Черкаська</v>
          </cell>
        </row>
        <row r="427">
          <cell r="G427" t="str">
            <v>Золотоніського районного</v>
          </cell>
          <cell r="H427" t="str">
            <v>Черкаська</v>
          </cell>
        </row>
        <row r="428">
          <cell r="G428" t="str">
            <v>Уманського районного</v>
          </cell>
          <cell r="H428" t="str">
            <v>Черкаська</v>
          </cell>
        </row>
        <row r="429">
          <cell r="G429" t="str">
            <v>Черкаського об'єднаного міського</v>
          </cell>
          <cell r="H429" t="str">
            <v>Черкаська</v>
          </cell>
        </row>
        <row r="430">
          <cell r="G430" t="str">
            <v>Черкаського районного</v>
          </cell>
          <cell r="H430" t="str">
            <v>Черкаська</v>
          </cell>
        </row>
        <row r="431">
          <cell r="G431" t="str">
            <v>першого відділу Вижницького районного</v>
          </cell>
          <cell r="H431" t="str">
            <v>Чернівецька</v>
          </cell>
        </row>
        <row r="432">
          <cell r="G432" t="str">
            <v>першого відділу Дністровського районного</v>
          </cell>
          <cell r="H432" t="str">
            <v>Чернівецька</v>
          </cell>
        </row>
        <row r="433">
          <cell r="G433" t="str">
            <v>другого відділу Дністровського районного</v>
          </cell>
          <cell r="H433" t="str">
            <v>Чернівецька</v>
          </cell>
        </row>
        <row r="434">
          <cell r="G434" t="str">
            <v>шостого відділу Чернівецького районного</v>
          </cell>
          <cell r="H434" t="str">
            <v>Чернівецька</v>
          </cell>
        </row>
        <row r="435">
          <cell r="G435" t="str">
            <v>третього відділу Чернівецького районного</v>
          </cell>
          <cell r="H435" t="str">
            <v>Чернівецька</v>
          </cell>
        </row>
        <row r="436">
          <cell r="G436" t="str">
            <v>четвертого відділу Чернівецького районного</v>
          </cell>
          <cell r="H436" t="str">
            <v>Чернівецька</v>
          </cell>
        </row>
        <row r="437">
          <cell r="G437" t="str">
            <v>Вижницького районного</v>
          </cell>
          <cell r="H437" t="str">
            <v>Чернівецька</v>
          </cell>
        </row>
        <row r="438">
          <cell r="G438" t="str">
            <v>Дністровського районного</v>
          </cell>
          <cell r="H438" t="str">
            <v>Чернівецька</v>
          </cell>
        </row>
        <row r="439">
          <cell r="G439" t="str">
            <v>Чернівецького об'єднаного міського</v>
          </cell>
          <cell r="H439" t="str">
            <v>Чернівецька</v>
          </cell>
        </row>
        <row r="440">
          <cell r="G440" t="str">
            <v>Чернівецького міського</v>
          </cell>
          <cell r="H440" t="str">
            <v>Чернівецька</v>
          </cell>
        </row>
        <row r="441">
          <cell r="G441" t="str">
            <v>Чернівецького районного</v>
          </cell>
          <cell r="H441" t="str">
            <v>Чернівецька</v>
          </cell>
        </row>
        <row r="442">
          <cell r="G442" t="str">
            <v>Корюківського районного</v>
          </cell>
          <cell r="H442" t="str">
            <v>Чернігівська</v>
          </cell>
        </row>
        <row r="443">
          <cell r="G443" t="str">
            <v>першого відділу Корюківського районного</v>
          </cell>
          <cell r="H443" t="str">
            <v>Чернігівська</v>
          </cell>
        </row>
        <row r="444">
          <cell r="G444" t="str">
            <v>першого відділу Ніжинського районного</v>
          </cell>
          <cell r="H444" t="str">
            <v>Чернігівська</v>
          </cell>
        </row>
        <row r="445">
          <cell r="G445" t="str">
            <v>першого відділу Чернігівського районного</v>
          </cell>
          <cell r="H445" t="str">
            <v>Чернігівська</v>
          </cell>
        </row>
        <row r="446">
          <cell r="G446" t="str">
            <v>другого відділу Корюківського районного</v>
          </cell>
          <cell r="H446" t="str">
            <v>Чернігівська</v>
          </cell>
        </row>
        <row r="447">
          <cell r="G447" t="str">
            <v>другого відділу Ніжинського районного</v>
          </cell>
          <cell r="H447" t="str">
            <v>Чернігівська</v>
          </cell>
        </row>
        <row r="448">
          <cell r="G448" t="str">
            <v>першого відділу Прилуцького районного</v>
          </cell>
          <cell r="H448" t="str">
            <v>Чернігівська</v>
          </cell>
        </row>
        <row r="449">
          <cell r="G449" t="str">
            <v>третього відділу Прилуцького районного</v>
          </cell>
          <cell r="H449" t="str">
            <v>Чернігівська</v>
          </cell>
        </row>
        <row r="450">
          <cell r="G450" t="str">
            <v>другого відділу Прилуцького районного</v>
          </cell>
          <cell r="H450" t="str">
            <v>Чернігівська</v>
          </cell>
        </row>
        <row r="451">
          <cell r="G451" t="str">
            <v>другого відділу Чернігівського районного</v>
          </cell>
          <cell r="H451" t="str">
            <v>Чернігівська</v>
          </cell>
        </row>
        <row r="452">
          <cell r="G452" t="str">
            <v>другого відділу Новгород-Сіверського районного</v>
          </cell>
          <cell r="H452" t="str">
            <v>Чернігівська</v>
          </cell>
        </row>
        <row r="453">
          <cell r="G453" t="str">
            <v>третього відділу Корюківського районного</v>
          </cell>
          <cell r="H453" t="str">
            <v>Чернігівська</v>
          </cell>
        </row>
        <row r="454">
          <cell r="G454" t="str">
            <v>третього відділу Ніжинського районного</v>
          </cell>
          <cell r="H454" t="str">
            <v>Чернігівська</v>
          </cell>
        </row>
        <row r="455">
          <cell r="G455" t="str">
            <v>третього відділу Чернігівського районного</v>
          </cell>
          <cell r="H455" t="str">
            <v>Чернігівська</v>
          </cell>
        </row>
        <row r="456">
          <cell r="G456" t="str">
            <v>четвертого відділу Ніжинського районного</v>
          </cell>
          <cell r="H456" t="str">
            <v>Чернігівська</v>
          </cell>
        </row>
        <row r="457">
          <cell r="G457" t="str">
            <v>четвертого відділу Чернігівського районного</v>
          </cell>
          <cell r="H457" t="str">
            <v>Чернігівська</v>
          </cell>
        </row>
        <row r="458">
          <cell r="G458" t="str">
            <v>Ніжинського районного</v>
          </cell>
          <cell r="H458" t="str">
            <v>Чернігівська</v>
          </cell>
        </row>
        <row r="459">
          <cell r="G459" t="str">
            <v>першого відділу Новгород-Сіверського районного</v>
          </cell>
          <cell r="H459" t="str">
            <v>Чернігівська</v>
          </cell>
        </row>
        <row r="460">
          <cell r="G460" t="str">
            <v>Новгород-Сіверського районного</v>
          </cell>
          <cell r="H460" t="str">
            <v>Чернігівська</v>
          </cell>
        </row>
        <row r="461">
          <cell r="G461" t="str">
            <v>Прилуцького районного</v>
          </cell>
          <cell r="H461" t="str">
            <v>Чернігівська</v>
          </cell>
        </row>
        <row r="462">
          <cell r="G462" t="str">
            <v>Чернігівського міського</v>
          </cell>
          <cell r="H462" t="str">
            <v>Чернігівська</v>
          </cell>
        </row>
        <row r="463">
          <cell r="G463" t="str">
            <v>Чернігівського об'єднаного міського</v>
          </cell>
          <cell r="H463" t="str">
            <v>Чернігівська</v>
          </cell>
        </row>
        <row r="464">
          <cell r="G464" t="str">
            <v>Чернігівського районного</v>
          </cell>
          <cell r="H464" t="str">
            <v>Чернігівська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>
        <row r="2">
          <cell r="G2" t="str">
            <v>першого відділу Хмільницького районного</v>
          </cell>
          <cell r="H2" t="str">
            <v>Вінницька</v>
          </cell>
        </row>
        <row r="3">
          <cell r="G3" t="str">
            <v>другого відділу Хмільницького районного</v>
          </cell>
          <cell r="H3" t="str">
            <v>Вінницька</v>
          </cell>
        </row>
        <row r="4">
          <cell r="G4" t="str">
            <v>сьомого відділу Вінницького районного</v>
          </cell>
          <cell r="H4" t="str">
            <v>Вінницька</v>
          </cell>
        </row>
        <row r="5">
          <cell r="G5" t="str">
            <v>Вінницького об'єднаного міського</v>
          </cell>
          <cell r="H5" t="str">
            <v>Вінницька</v>
          </cell>
        </row>
        <row r="6">
          <cell r="G6" t="str">
            <v>першого відділу Вінницького районного</v>
          </cell>
          <cell r="H6" t="str">
            <v>Вінницька</v>
          </cell>
        </row>
        <row r="7">
          <cell r="G7" t="str">
            <v>першого відділу Жмеринського районного</v>
          </cell>
          <cell r="H7" t="str">
            <v>Вінницька</v>
          </cell>
        </row>
        <row r="8">
          <cell r="G8" t="str">
            <v>Тульчинського районного</v>
          </cell>
          <cell r="H8" t="str">
            <v>Вінницька</v>
          </cell>
        </row>
        <row r="9">
          <cell r="G9" t="str">
            <v>Хмільницького районного</v>
          </cell>
          <cell r="H9" t="str">
            <v>Вінницька</v>
          </cell>
        </row>
        <row r="10">
          <cell r="G10" t="str">
            <v>першого відділу Могилів-Подільського районного</v>
          </cell>
          <cell r="H10" t="str">
            <v>Вінницька</v>
          </cell>
        </row>
        <row r="11">
          <cell r="G11" t="str">
            <v>першого відділу Тульчинського районного</v>
          </cell>
          <cell r="H11" t="str">
            <v>Вінницька</v>
          </cell>
        </row>
        <row r="12">
          <cell r="G12" t="str">
            <v>другого відділу Вінницького районного</v>
          </cell>
          <cell r="H12" t="str">
            <v>Вінницька</v>
          </cell>
        </row>
        <row r="13">
          <cell r="G13" t="str">
            <v>другого відділу Жмеринського районного</v>
          </cell>
          <cell r="H13" t="str">
            <v>Вінницька</v>
          </cell>
        </row>
        <row r="14">
          <cell r="G14" t="str">
            <v>другого відділу Могилів-Подільського районного</v>
          </cell>
          <cell r="H14" t="str">
            <v>Вінницька</v>
          </cell>
        </row>
        <row r="15">
          <cell r="G15" t="str">
            <v>другого відділу Тульчинського районного</v>
          </cell>
          <cell r="H15" t="str">
            <v>Вінницька</v>
          </cell>
        </row>
        <row r="16">
          <cell r="G16" t="str">
            <v>третього відділу Вінницького районного</v>
          </cell>
          <cell r="H16" t="str">
            <v>Вінницька</v>
          </cell>
        </row>
        <row r="17">
          <cell r="G17" t="str">
            <v>третього відділу Могилів-Подільського районного</v>
          </cell>
          <cell r="H17" t="str">
            <v>Вінницька</v>
          </cell>
        </row>
        <row r="18">
          <cell r="G18" t="str">
            <v>третього відділу Тульчинського районного</v>
          </cell>
          <cell r="H18" t="str">
            <v>Вінницька</v>
          </cell>
        </row>
        <row r="19">
          <cell r="G19" t="str">
            <v>четвертого відділу Вінницького районного</v>
          </cell>
          <cell r="H19" t="str">
            <v>Вінницька</v>
          </cell>
        </row>
        <row r="20">
          <cell r="G20" t="str">
            <v>п'ятого відділу Вінницького районного</v>
          </cell>
          <cell r="H20" t="str">
            <v>Вінницька</v>
          </cell>
        </row>
        <row r="21">
          <cell r="G21" t="str">
            <v>шостого відділу Вінницького районного</v>
          </cell>
          <cell r="H21" t="str">
            <v>Вінницька</v>
          </cell>
        </row>
        <row r="22">
          <cell r="G22" t="str">
            <v>Вінницького районного</v>
          </cell>
          <cell r="H22" t="str">
            <v>Вінницька</v>
          </cell>
        </row>
        <row r="23">
          <cell r="G23" t="str">
            <v>Гайсинського районного</v>
          </cell>
          <cell r="H23" t="str">
            <v>Вінницька</v>
          </cell>
        </row>
        <row r="24">
          <cell r="G24" t="str">
            <v>першого відділу Гайсинського районного</v>
          </cell>
          <cell r="H24" t="str">
            <v>Вінницька</v>
          </cell>
        </row>
        <row r="25">
          <cell r="G25" t="str">
            <v>другого відділу Гайсинського районного</v>
          </cell>
          <cell r="H25" t="str">
            <v>Вінницька</v>
          </cell>
        </row>
        <row r="26">
          <cell r="G26" t="str">
            <v>Жмеринського районного</v>
          </cell>
          <cell r="H26" t="str">
            <v>Вінницька</v>
          </cell>
        </row>
        <row r="27">
          <cell r="G27" t="str">
            <v>Могилів-Подільського районного</v>
          </cell>
          <cell r="H27" t="str">
            <v>Вінницька</v>
          </cell>
        </row>
        <row r="28">
          <cell r="G28" t="str">
            <v>першого відділу Камінь-Каширського районного</v>
          </cell>
          <cell r="H28" t="str">
            <v>Волинська</v>
          </cell>
        </row>
        <row r="29">
          <cell r="G29" t="str">
            <v>першого відділу Ковельського районного</v>
          </cell>
          <cell r="H29" t="str">
            <v>Волинська</v>
          </cell>
        </row>
        <row r="30">
          <cell r="G30" t="str">
            <v>другого відділу Ковельського районного</v>
          </cell>
          <cell r="H30" t="str">
            <v>Волинська</v>
          </cell>
        </row>
        <row r="31">
          <cell r="G31" t="str">
            <v>четвертого відділу Ковельського районного</v>
          </cell>
          <cell r="H31" t="str">
            <v>Волинська</v>
          </cell>
        </row>
        <row r="32">
          <cell r="G32" t="str">
            <v>третього відділу Ковельського районного</v>
          </cell>
          <cell r="H32" t="str">
            <v>Волинська</v>
          </cell>
        </row>
        <row r="33">
          <cell r="G33" t="str">
            <v>п'ятого відділу Ковельського районного</v>
          </cell>
          <cell r="H33" t="str">
            <v>Волинська</v>
          </cell>
        </row>
        <row r="34">
          <cell r="G34" t="str">
            <v>Луцького об'єднаного міського</v>
          </cell>
          <cell r="H34" t="str">
            <v>Волинська</v>
          </cell>
        </row>
        <row r="35">
          <cell r="G35" t="str">
            <v>другого відділу Камінь-Каширського районного</v>
          </cell>
          <cell r="H35" t="str">
            <v>Волинська</v>
          </cell>
        </row>
        <row r="36">
          <cell r="G36" t="str">
            <v>першого відділу Луцького районного</v>
          </cell>
          <cell r="H36" t="str">
            <v>Волинська</v>
          </cell>
        </row>
        <row r="37">
          <cell r="G37" t="str">
            <v>другого відділу Луцького районного</v>
          </cell>
          <cell r="H37" t="str">
            <v>Волинська</v>
          </cell>
        </row>
        <row r="38">
          <cell r="G38" t="str">
            <v>Волинського обласного</v>
          </cell>
          <cell r="H38" t="str">
            <v>Волинська</v>
          </cell>
        </row>
        <row r="39">
          <cell r="G39" t="str">
            <v>другого відділу Володимирського районного</v>
          </cell>
          <cell r="H39" t="str">
            <v>Волинська</v>
          </cell>
        </row>
        <row r="40">
          <cell r="G40" t="str">
            <v>другого відділу Володимир-Волинського районного</v>
          </cell>
          <cell r="H40" t="str">
            <v>Волинська</v>
          </cell>
        </row>
        <row r="41">
          <cell r="G41" t="str">
            <v>Володимир-Волинського районного</v>
          </cell>
          <cell r="H41" t="str">
            <v>Волинська</v>
          </cell>
        </row>
        <row r="42">
          <cell r="G42" t="str">
            <v>Камінь-Каширського районного</v>
          </cell>
          <cell r="H42" t="str">
            <v>Волинська</v>
          </cell>
        </row>
        <row r="43">
          <cell r="G43" t="str">
            <v>Ковельського районного</v>
          </cell>
          <cell r="H43" t="str">
            <v>Волинська</v>
          </cell>
        </row>
        <row r="44">
          <cell r="G44" t="str">
            <v>Луцького районного</v>
          </cell>
          <cell r="H44" t="str">
            <v>Волинська</v>
          </cell>
        </row>
        <row r="45">
          <cell r="G45" t="str">
            <v>першого відділу Дніпровського районного</v>
          </cell>
          <cell r="H45" t="str">
            <v>Дніпропетровська</v>
          </cell>
        </row>
        <row r="46">
          <cell r="G46" t="str">
            <v>першого відділу Кам'янського районного</v>
          </cell>
          <cell r="H46" t="str">
            <v>Дніпропетровська</v>
          </cell>
        </row>
        <row r="47">
          <cell r="G47" t="str">
            <v>першого відділу Нікопольського районного</v>
          </cell>
          <cell r="H47" t="str">
            <v>Дніпропетровська</v>
          </cell>
        </row>
        <row r="48">
          <cell r="G48" t="str">
            <v>першого відділу Новомосковського районного</v>
          </cell>
          <cell r="H48" t="str">
            <v>Дніпропетровська</v>
          </cell>
        </row>
        <row r="49">
          <cell r="G49" t="str">
            <v>першого відділу Синельниківського районного</v>
          </cell>
          <cell r="H49" t="str">
            <v>Дніпропетровська</v>
          </cell>
        </row>
        <row r="50">
          <cell r="G50" t="str">
            <v>першого відділу Криворізького районного</v>
          </cell>
          <cell r="H50" t="str">
            <v>Дніпропетровська</v>
          </cell>
        </row>
        <row r="51">
          <cell r="G51" t="str">
            <v>другого відділу Кам'янського районного</v>
          </cell>
          <cell r="H51" t="str">
            <v>Дніпропетровська</v>
          </cell>
        </row>
        <row r="52">
          <cell r="G52" t="str">
            <v>другого відділу Нікопольського районного</v>
          </cell>
          <cell r="H52" t="str">
            <v>Дніпропетровська</v>
          </cell>
        </row>
        <row r="53">
          <cell r="G53" t="str">
            <v>третього відділу Кам'янського районного</v>
          </cell>
          <cell r="H53" t="str">
            <v>Дніпропетровська</v>
          </cell>
        </row>
        <row r="54">
          <cell r="G54" t="str">
            <v>четвертого відділу Кам'янського районного</v>
          </cell>
          <cell r="H54" t="str">
            <v>Дніпропетровська</v>
          </cell>
        </row>
        <row r="55">
          <cell r="G55" t="str">
            <v>Амур-Нижньодніпровського районного</v>
          </cell>
          <cell r="H55" t="str">
            <v>Дніпропетровська</v>
          </cell>
        </row>
        <row r="56">
          <cell r="G56" t="str">
            <v>другого відділу Дніпровського районного</v>
          </cell>
          <cell r="H56" t="str">
            <v>Дніпропетровська</v>
          </cell>
        </row>
        <row r="57">
          <cell r="D57" t="str">
            <v>міста Дніпра</v>
          </cell>
          <cell r="G57" t="str">
            <v>Дніпровського районного</v>
          </cell>
          <cell r="H57" t="str">
            <v>Дніпропетровська</v>
          </cell>
        </row>
        <row r="58">
          <cell r="D58" t="str">
            <v>міста Дніпра</v>
          </cell>
          <cell r="G58" t="str">
            <v>Індустріального районного</v>
          </cell>
          <cell r="H58" t="str">
            <v>Дніпропетровська</v>
          </cell>
        </row>
        <row r="59">
          <cell r="G59" t="str">
            <v>Кам'янського районного</v>
          </cell>
          <cell r="H59" t="str">
            <v>Дніпропетровська</v>
          </cell>
        </row>
        <row r="60">
          <cell r="G60" t="str">
            <v>другого відділу Криворізького районного</v>
          </cell>
          <cell r="H60" t="str">
            <v>Дніпропетровська</v>
          </cell>
        </row>
        <row r="61">
          <cell r="G61" t="str">
            <v>Криворізького районного</v>
          </cell>
          <cell r="H61" t="str">
            <v>Дніпропетровська</v>
          </cell>
        </row>
        <row r="62">
          <cell r="G62" t="str">
            <v>другого відділу Синельниківського районного</v>
          </cell>
          <cell r="H62" t="str">
            <v>Дніпропетровська</v>
          </cell>
        </row>
        <row r="63">
          <cell r="G63" t="str">
            <v>Новокодацького районного</v>
          </cell>
          <cell r="H63" t="str">
            <v>Дніпропетровська</v>
          </cell>
        </row>
        <row r="64">
          <cell r="G64" t="str">
            <v>Покровсько-Тернівського районного</v>
          </cell>
          <cell r="H64" t="str">
            <v>Дніпропетровська</v>
          </cell>
        </row>
        <row r="65">
          <cell r="G65" t="str">
            <v>Самарського районного</v>
          </cell>
          <cell r="H65" t="str">
            <v>Дніпропетровська</v>
          </cell>
        </row>
        <row r="66">
          <cell r="G66" t="str">
            <v>Соборного районного</v>
          </cell>
          <cell r="H66" t="str">
            <v>Дніпропетровська</v>
          </cell>
        </row>
        <row r="67">
          <cell r="G67" t="str">
            <v>третього відділу Дніпровського районного</v>
          </cell>
          <cell r="H67" t="str">
            <v>Дніпропетровська</v>
          </cell>
        </row>
        <row r="68">
          <cell r="D68" t="str">
            <v>міста Дніпра</v>
          </cell>
          <cell r="G68" t="str">
            <v>Шевченківського районного</v>
          </cell>
          <cell r="H68" t="str">
            <v>Дніпропетровська</v>
          </cell>
        </row>
        <row r="69">
          <cell r="G69" t="str">
            <v>третього відділу Криворізького районного</v>
          </cell>
          <cell r="H69" t="str">
            <v>Дніпропетровська</v>
          </cell>
        </row>
        <row r="70">
          <cell r="G70" t="str">
            <v>третього відділу Нікопольського районного</v>
          </cell>
          <cell r="H70" t="str">
            <v>Дніпропетровська</v>
          </cell>
        </row>
        <row r="71">
          <cell r="G71" t="str">
            <v>третього відділу Нікопольського районного</v>
          </cell>
          <cell r="H71" t="str">
            <v>Дніпропетровська</v>
          </cell>
        </row>
        <row r="72">
          <cell r="G72" t="str">
            <v>третього відділу Синельниківського районного</v>
          </cell>
          <cell r="H72" t="str">
            <v>Дніпропетровська</v>
          </cell>
        </row>
        <row r="73">
          <cell r="G73" t="str">
            <v>четвертого відділу Синельниківського районного</v>
          </cell>
          <cell r="H73" t="str">
            <v>Дніпропетровська</v>
          </cell>
        </row>
        <row r="74">
          <cell r="G74" t="str">
            <v>п'ятого відділу Синельниківського районного</v>
          </cell>
          <cell r="H74" t="str">
            <v>Дніпропетровська</v>
          </cell>
        </row>
        <row r="75">
          <cell r="G75" t="str">
            <v>Дніпровського обласного</v>
          </cell>
          <cell r="H75" t="str">
            <v>Дніпропетровська</v>
          </cell>
        </row>
        <row r="76">
          <cell r="G76" t="str">
            <v>Інгулецького районного</v>
          </cell>
          <cell r="H76" t="str">
            <v>Дніпропетровська</v>
          </cell>
        </row>
        <row r="77">
          <cell r="G77" t="str">
            <v>Криворізького районного</v>
          </cell>
          <cell r="H77" t="str">
            <v>Дніпропетровська</v>
          </cell>
        </row>
        <row r="78">
          <cell r="G78" t="str">
            <v>Металургійно-Довгинцівського об'єднаного районного</v>
          </cell>
          <cell r="H78" t="str">
            <v>Дніпропетровська</v>
          </cell>
        </row>
        <row r="79">
          <cell r="G79" t="str">
            <v>Нікопольського районного</v>
          </cell>
          <cell r="H79" t="str">
            <v>Дніпропетровська</v>
          </cell>
        </row>
        <row r="80">
          <cell r="G80" t="str">
            <v>Новомосковського районного</v>
          </cell>
          <cell r="H80" t="str">
            <v>Дніпропетровська</v>
          </cell>
        </row>
        <row r="81">
          <cell r="G81" t="str">
            <v>Павлоградського районного</v>
          </cell>
          <cell r="H81" t="str">
            <v>Дніпропетровська</v>
          </cell>
        </row>
        <row r="82">
          <cell r="G82" t="str">
            <v>Саксаганського районного</v>
          </cell>
          <cell r="H82" t="str">
            <v>Дніпропетровська</v>
          </cell>
        </row>
        <row r="83">
          <cell r="G83" t="str">
            <v>Синельниківського районного</v>
          </cell>
          <cell r="H83" t="str">
            <v>Дніпропетровська</v>
          </cell>
        </row>
        <row r="84">
          <cell r="G84" t="str">
            <v>Центрально-Міського районного</v>
          </cell>
          <cell r="H84" t="str">
            <v>Дніпропетровська</v>
          </cell>
        </row>
        <row r="85">
          <cell r="G85" t="str">
            <v>Центрально-Чечелевського районного</v>
          </cell>
          <cell r="H85" t="str">
            <v>Дніпропетровська</v>
          </cell>
        </row>
        <row r="86">
          <cell r="G86" t="str">
            <v>Центрально-Чечелівського об'єднаного районного</v>
          </cell>
          <cell r="H86" t="str">
            <v>Дніпропетровська</v>
          </cell>
        </row>
        <row r="87">
          <cell r="G87" t="str">
            <v>першого відділу Краматорського районного</v>
          </cell>
          <cell r="H87" t="str">
            <v>Донецька</v>
          </cell>
        </row>
        <row r="88">
          <cell r="G88" t="str">
            <v>першого відділу Покровського районного</v>
          </cell>
          <cell r="H88" t="str">
            <v>Донецька</v>
          </cell>
        </row>
        <row r="89">
          <cell r="G89" t="str">
            <v>другого відділу Краматорського районного</v>
          </cell>
          <cell r="H89" t="str">
            <v>Донецька</v>
          </cell>
        </row>
        <row r="90">
          <cell r="G90" t="str">
            <v>третього відділу Краматорського районного</v>
          </cell>
          <cell r="H90" t="str">
            <v>Донецька</v>
          </cell>
        </row>
        <row r="91">
          <cell r="G91" t="str">
            <v>Бахмутського районного</v>
          </cell>
          <cell r="H91" t="str">
            <v>Донецька</v>
          </cell>
        </row>
        <row r="92">
          <cell r="G92" t="str">
            <v>Волноваського районного</v>
          </cell>
          <cell r="H92" t="str">
            <v>Донецька</v>
          </cell>
        </row>
        <row r="93">
          <cell r="G93" t="str">
            <v>Краматорського районного</v>
          </cell>
          <cell r="H93" t="str">
            <v>Донецька</v>
          </cell>
        </row>
        <row r="94">
          <cell r="G94" t="str">
            <v>Маріупольського районного</v>
          </cell>
          <cell r="H94" t="str">
            <v>Донецька</v>
          </cell>
        </row>
        <row r="95">
          <cell r="G95" t="str">
            <v>Покровського районного</v>
          </cell>
          <cell r="H95" t="str">
            <v>Донецька</v>
          </cell>
        </row>
        <row r="96">
          <cell r="G96" t="str">
            <v>першого відділу Бердичівського районного</v>
          </cell>
          <cell r="H96" t="str">
            <v>Житомирська</v>
          </cell>
        </row>
        <row r="97">
          <cell r="G97" t="str">
            <v>першого відділу Житомирського районного</v>
          </cell>
          <cell r="H97" t="str">
            <v>Житомирська</v>
          </cell>
        </row>
        <row r="98">
          <cell r="G98" t="str">
            <v>першого відділу Звягельського районного</v>
          </cell>
          <cell r="H98" t="str">
            <v>Житомирська</v>
          </cell>
        </row>
        <row r="99">
          <cell r="G99" t="str">
            <v>першого відділу Коростенського районного</v>
          </cell>
          <cell r="H99" t="str">
            <v>Житомирська</v>
          </cell>
        </row>
        <row r="100">
          <cell r="G100" t="str">
            <v>другого відділу Бердичівського районного</v>
          </cell>
          <cell r="H100" t="str">
            <v>Житомирська</v>
          </cell>
        </row>
        <row r="101">
          <cell r="G101" t="str">
            <v>другого відділу Житомирського районного</v>
          </cell>
          <cell r="H101" t="str">
            <v>Житомирська</v>
          </cell>
        </row>
        <row r="102">
          <cell r="G102" t="str">
            <v>другого відділу Звягельського районного</v>
          </cell>
          <cell r="H102" t="str">
            <v>Житомирська</v>
          </cell>
        </row>
        <row r="103">
          <cell r="G103" t="str">
            <v>другого відділу Коростенського районного</v>
          </cell>
          <cell r="H103" t="str">
            <v>Житомирська</v>
          </cell>
        </row>
        <row r="104">
          <cell r="G104" t="str">
            <v>третього відділу Житомирського районного</v>
          </cell>
          <cell r="H104" t="str">
            <v>Житомирська</v>
          </cell>
        </row>
        <row r="105">
          <cell r="G105" t="str">
            <v>третього відділу Коростенського районного</v>
          </cell>
          <cell r="H105" t="str">
            <v>Житомирська</v>
          </cell>
        </row>
        <row r="106">
          <cell r="G106" t="str">
            <v>четвертого відділу Житомирського районного</v>
          </cell>
          <cell r="H106" t="str">
            <v>Житомирська</v>
          </cell>
        </row>
        <row r="107">
          <cell r="G107" t="str">
            <v>Бердичівського районного</v>
          </cell>
          <cell r="H107" t="str">
            <v>Житомирська</v>
          </cell>
        </row>
        <row r="108">
          <cell r="G108" t="str">
            <v>четвертого відділу Коростенського районного</v>
          </cell>
          <cell r="H108" t="str">
            <v>Житомирська</v>
          </cell>
        </row>
        <row r="109">
          <cell r="G109" t="str">
            <v>Житомирського об'єднаного міського</v>
          </cell>
          <cell r="H109" t="str">
            <v>Житомирська</v>
          </cell>
        </row>
        <row r="110">
          <cell r="G110" t="str">
            <v>п'ятого відділу Житомирського районного</v>
          </cell>
          <cell r="H110" t="str">
            <v>Житомирська</v>
          </cell>
        </row>
        <row r="111">
          <cell r="G111" t="str">
            <v>шостого відділу Житомирського районного</v>
          </cell>
          <cell r="H111" t="str">
            <v>Житомирська</v>
          </cell>
        </row>
        <row r="112">
          <cell r="G112" t="str">
            <v>сьомого відділу Житомирського районного</v>
          </cell>
          <cell r="H112" t="str">
            <v>Житомирська</v>
          </cell>
        </row>
        <row r="113">
          <cell r="G113" t="str">
            <v>восьмого відділу Житомирського районного</v>
          </cell>
          <cell r="H113" t="str">
            <v>Житомирська</v>
          </cell>
        </row>
        <row r="114">
          <cell r="G114" t="str">
            <v>дев'ятого відділу Житомирського районного</v>
          </cell>
          <cell r="H114" t="str">
            <v>Житомирська</v>
          </cell>
        </row>
        <row r="115">
          <cell r="G115" t="str">
            <v>Житомирського обласного об'єднаного міського</v>
          </cell>
          <cell r="H115" t="str">
            <v>Житомирська</v>
          </cell>
        </row>
        <row r="116">
          <cell r="G116" t="str">
            <v>Житомирського районного</v>
          </cell>
          <cell r="H116" t="str">
            <v>Житомирська</v>
          </cell>
        </row>
        <row r="117">
          <cell r="G117" t="str">
            <v>Звягельського районного</v>
          </cell>
          <cell r="H117" t="str">
            <v>Житомирська</v>
          </cell>
        </row>
        <row r="118">
          <cell r="G118" t="str">
            <v>Коростенського районного</v>
          </cell>
          <cell r="H118" t="str">
            <v>Житомирська</v>
          </cell>
        </row>
        <row r="119">
          <cell r="G119" t="str">
            <v>першого відділу Берегівського районного</v>
          </cell>
          <cell r="H119" t="str">
            <v>Закарпатська</v>
          </cell>
        </row>
        <row r="120">
          <cell r="G120" t="str">
            <v>першого відділу Мукачівського районного</v>
          </cell>
          <cell r="H120" t="str">
            <v>Закарпатська</v>
          </cell>
        </row>
        <row r="121">
          <cell r="G121" t="str">
            <v>першого відділу Хустського районного</v>
          </cell>
          <cell r="H121" t="str">
            <v>Закарпатська</v>
          </cell>
        </row>
        <row r="122">
          <cell r="G122" t="str">
            <v>другого відділу Мукачівського районного</v>
          </cell>
          <cell r="H122" t="str">
            <v>Закарпатська</v>
          </cell>
        </row>
        <row r="123">
          <cell r="G123" t="str">
            <v>другого відділу Хустського районного</v>
          </cell>
          <cell r="H123" t="str">
            <v>Закарпатська</v>
          </cell>
        </row>
        <row r="124">
          <cell r="G124" t="str">
            <v>Берегівського районного</v>
          </cell>
          <cell r="H124" t="str">
            <v>Закарпатська</v>
          </cell>
        </row>
        <row r="125">
          <cell r="G125" t="str">
            <v>Мукачівського районного</v>
          </cell>
          <cell r="H125" t="str">
            <v>Закарпатська</v>
          </cell>
        </row>
        <row r="126">
          <cell r="G126" t="str">
            <v>Рахівського районного</v>
          </cell>
          <cell r="H126" t="str">
            <v>Закарпатська</v>
          </cell>
        </row>
        <row r="127">
          <cell r="G127" t="str">
            <v>Тячівського районного</v>
          </cell>
          <cell r="H127" t="str">
            <v>Закарпатська</v>
          </cell>
        </row>
        <row r="128">
          <cell r="G128" t="str">
            <v>Ужгородського районного</v>
          </cell>
          <cell r="H128" t="str">
            <v>Закарпатська</v>
          </cell>
        </row>
        <row r="129">
          <cell r="G129" t="str">
            <v>Хустського районного</v>
          </cell>
          <cell r="H129" t="str">
            <v>Закарпатська</v>
          </cell>
        </row>
        <row r="130">
          <cell r="G130" t="str">
            <v>першого відділу Запорізького районного</v>
          </cell>
          <cell r="H130" t="str">
            <v>Запорізька</v>
          </cell>
        </row>
        <row r="131">
          <cell r="G131" t="str">
            <v>другого відділу Запорізького районного</v>
          </cell>
          <cell r="H131" t="str">
            <v>Запорізька</v>
          </cell>
        </row>
        <row r="132">
          <cell r="G132" t="str">
            <v>Бердянського районного</v>
          </cell>
          <cell r="H132" t="str">
            <v>Запорізька</v>
          </cell>
        </row>
        <row r="133">
          <cell r="G133" t="str">
            <v>Василівського районного</v>
          </cell>
          <cell r="H133" t="str">
            <v>Запорізька</v>
          </cell>
        </row>
        <row r="134">
          <cell r="D134" t="str">
            <v>міста Запоріжжя</v>
          </cell>
          <cell r="G134" t="str">
            <v>Заводського районного</v>
          </cell>
          <cell r="H134" t="str">
            <v>Запорізька</v>
          </cell>
        </row>
        <row r="135">
          <cell r="G135" t="str">
            <v>Запорізького районного</v>
          </cell>
          <cell r="H135" t="str">
            <v>Запорізька</v>
          </cell>
        </row>
        <row r="136">
          <cell r="G136" t="str">
            <v>Комунарського районного</v>
          </cell>
          <cell r="H136" t="str">
            <v>Запорізька</v>
          </cell>
        </row>
        <row r="137">
          <cell r="G137" t="str">
            <v>першого відділу Мелітопольського районного</v>
          </cell>
          <cell r="H137" t="str">
            <v>Запорізька</v>
          </cell>
        </row>
        <row r="138">
          <cell r="G138" t="str">
            <v>Мелітопольського районного</v>
          </cell>
          <cell r="H138" t="str">
            <v>Запорізька</v>
          </cell>
        </row>
        <row r="139">
          <cell r="G139" t="str">
            <v>Пологівського районного</v>
          </cell>
          <cell r="H139" t="str">
            <v>Запорізька</v>
          </cell>
        </row>
        <row r="140">
          <cell r="G140" t="str">
            <v>третього відділу Пологівського районного</v>
          </cell>
          <cell r="H140" t="str">
            <v>Запорізька</v>
          </cell>
        </row>
        <row r="141">
          <cell r="G141" t="str">
            <v>Хортицького районного</v>
          </cell>
          <cell r="H141" t="str">
            <v>Запорізька</v>
          </cell>
        </row>
        <row r="142">
          <cell r="D142" t="str">
            <v>міста Запоріжжя</v>
          </cell>
          <cell r="G142" t="str">
            <v>Центрального об'єднаного районного</v>
          </cell>
          <cell r="H142" t="str">
            <v>Запорізька</v>
          </cell>
        </row>
        <row r="143">
          <cell r="D143" t="str">
            <v>міста Запоріжжя</v>
          </cell>
          <cell r="G143" t="str">
            <v>Шевченківського районного</v>
          </cell>
          <cell r="H143" t="str">
            <v>Запорізька</v>
          </cell>
        </row>
        <row r="144">
          <cell r="G144" t="str">
            <v>першого відділу Івано-Франківського районного</v>
          </cell>
          <cell r="H144" t="str">
            <v>Івано-Франківська</v>
          </cell>
        </row>
        <row r="145">
          <cell r="G145" t="str">
            <v>першого відділу Калуського районного</v>
          </cell>
          <cell r="H145" t="str">
            <v>Івано-Франківська</v>
          </cell>
        </row>
        <row r="146">
          <cell r="G146" t="str">
            <v>першого відділу Коломийського районного</v>
          </cell>
          <cell r="H146" t="str">
            <v>Івано-Франківська</v>
          </cell>
        </row>
        <row r="147">
          <cell r="G147" t="str">
            <v>другого відділу Івано-Франківського районного</v>
          </cell>
          <cell r="H147" t="str">
            <v>Івано-Франківська</v>
          </cell>
        </row>
        <row r="148">
          <cell r="G148" t="str">
            <v>другого відділу Калуського районного</v>
          </cell>
          <cell r="H148" t="str">
            <v>Івано-Франківська</v>
          </cell>
        </row>
        <row r="149">
          <cell r="G149" t="str">
            <v>другого відділу Коломийського районного</v>
          </cell>
          <cell r="H149" t="str">
            <v>Івано-Франківська</v>
          </cell>
        </row>
        <row r="150">
          <cell r="G150" t="str">
            <v>третього відділу Івано-Франківського районного</v>
          </cell>
          <cell r="H150" t="str">
            <v>Івано-Франківська</v>
          </cell>
        </row>
        <row r="151">
          <cell r="G151" t="str">
            <v>четвертого відділу Івано-Франківського районного</v>
          </cell>
          <cell r="H151" t="str">
            <v>Івано-Франківська</v>
          </cell>
        </row>
        <row r="152">
          <cell r="G152" t="str">
            <v>Верховинського районного</v>
          </cell>
          <cell r="H152" t="str">
            <v>Івано-Франківська</v>
          </cell>
        </row>
        <row r="153">
          <cell r="G153" t="str">
            <v>Івано-Франківського міського</v>
          </cell>
          <cell r="H153" t="str">
            <v>Івано-Франківська</v>
          </cell>
        </row>
        <row r="154">
          <cell r="G154" t="str">
            <v>Івано-Франківського обласного</v>
          </cell>
          <cell r="H154" t="str">
            <v>Івано-Франківська</v>
          </cell>
        </row>
        <row r="155">
          <cell r="G155" t="str">
            <v>Івано-Франківського районного</v>
          </cell>
          <cell r="H155" t="str">
            <v>Івано-Франківська</v>
          </cell>
        </row>
        <row r="156">
          <cell r="G156" t="str">
            <v>Калуського районного</v>
          </cell>
          <cell r="H156" t="str">
            <v>Івано-Франківська</v>
          </cell>
        </row>
        <row r="157">
          <cell r="G157" t="str">
            <v>Коломийського районного</v>
          </cell>
          <cell r="H157" t="str">
            <v>Івано-Франківська</v>
          </cell>
        </row>
        <row r="158">
          <cell r="G158" t="str">
            <v>Косівського районного</v>
          </cell>
          <cell r="H158" t="str">
            <v>Івано-Франківська</v>
          </cell>
        </row>
        <row r="159">
          <cell r="G159" t="str">
            <v>Надвірнянського районного</v>
          </cell>
          <cell r="H159" t="str">
            <v>Івано-Франківська</v>
          </cell>
        </row>
        <row r="160">
          <cell r="G160" t="str">
            <v>Голосіївського районного</v>
          </cell>
          <cell r="H160" t="str">
            <v>Київ місто</v>
          </cell>
        </row>
        <row r="161">
          <cell r="G161" t="str">
            <v>Дарницького районного</v>
          </cell>
          <cell r="H161" t="str">
            <v>Київ місто</v>
          </cell>
        </row>
        <row r="162">
          <cell r="G162" t="str">
            <v>Деснянського районного</v>
          </cell>
          <cell r="H162" t="str">
            <v>Київ місто</v>
          </cell>
        </row>
        <row r="163">
          <cell r="D163" t="str">
            <v>міста Києва</v>
          </cell>
          <cell r="G163" t="str">
            <v>Дніпровського районного</v>
          </cell>
          <cell r="H163" t="str">
            <v>Київ місто</v>
          </cell>
        </row>
        <row r="164">
          <cell r="G164" t="str">
            <v>Оболонського районного</v>
          </cell>
          <cell r="H164" t="str">
            <v>Київ місто</v>
          </cell>
        </row>
        <row r="165">
          <cell r="G165" t="str">
            <v>Печерського районного</v>
          </cell>
          <cell r="H165" t="str">
            <v>Київ місто</v>
          </cell>
        </row>
        <row r="166">
          <cell r="D166" t="str">
            <v>міста Києва</v>
          </cell>
          <cell r="G166" t="str">
            <v>Подільського районного</v>
          </cell>
          <cell r="H166" t="str">
            <v>Київ місто</v>
          </cell>
        </row>
        <row r="167">
          <cell r="G167" t="str">
            <v>Святошинського районного</v>
          </cell>
          <cell r="H167" t="str">
            <v>Київ місто</v>
          </cell>
        </row>
        <row r="168">
          <cell r="G168" t="str">
            <v>Солом'янського районного</v>
          </cell>
          <cell r="H168" t="str">
            <v>Київ місто</v>
          </cell>
        </row>
        <row r="169">
          <cell r="D169" t="str">
            <v>міста Києва</v>
          </cell>
          <cell r="G169" t="str">
            <v>Шевченківського районного</v>
          </cell>
          <cell r="H169" t="str">
            <v>Київ місто</v>
          </cell>
        </row>
        <row r="170">
          <cell r="G170" t="str">
            <v>першого відділу Бориспільського районного</v>
          </cell>
          <cell r="H170" t="str">
            <v>Київ обл</v>
          </cell>
        </row>
        <row r="171">
          <cell r="G171" t="str">
            <v>першого відділу Бучанського районного</v>
          </cell>
          <cell r="H171" t="str">
            <v>Київ обл</v>
          </cell>
        </row>
        <row r="172">
          <cell r="G172" t="str">
            <v>першого відділу Вишгородського районного</v>
          </cell>
          <cell r="H172" t="str">
            <v>Київ обл</v>
          </cell>
        </row>
        <row r="173">
          <cell r="G173" t="str">
            <v>першого відділу Обухівського районного</v>
          </cell>
          <cell r="H173" t="str">
            <v>Київ обл</v>
          </cell>
        </row>
        <row r="174">
          <cell r="G174" t="str">
            <v>першого відділу Білоцерківського районного</v>
          </cell>
          <cell r="H174" t="str">
            <v>Київ обл</v>
          </cell>
        </row>
        <row r="175">
          <cell r="G175" t="str">
            <v>другого відділу Білоцерківського районного</v>
          </cell>
          <cell r="H175" t="str">
            <v>Київ обл</v>
          </cell>
        </row>
        <row r="176">
          <cell r="G176" t="str">
            <v>другого відділу Бориспільського районного</v>
          </cell>
          <cell r="H176" t="str">
            <v>Київ обл</v>
          </cell>
        </row>
        <row r="177">
          <cell r="G177" t="str">
            <v>другого відділу Броварського районного</v>
          </cell>
          <cell r="H177" t="str">
            <v>Київ обл</v>
          </cell>
        </row>
        <row r="178">
          <cell r="G178" t="str">
            <v>другого відділу Бучанського районного</v>
          </cell>
          <cell r="H178" t="str">
            <v>Київ обл</v>
          </cell>
        </row>
        <row r="179">
          <cell r="G179" t="str">
            <v>другого відділу Вишгородського районного</v>
          </cell>
          <cell r="H179" t="str">
            <v>Київ обл</v>
          </cell>
        </row>
        <row r="180">
          <cell r="G180" t="str">
            <v>другого відділу Обухівського районного</v>
          </cell>
          <cell r="H180" t="str">
            <v>Київ обл</v>
          </cell>
        </row>
        <row r="181">
          <cell r="G181" t="str">
            <v>третього відділу Білоцерківського районного</v>
          </cell>
          <cell r="H181" t="str">
            <v>Київ обл</v>
          </cell>
        </row>
        <row r="182">
          <cell r="G182" t="str">
            <v>третього відділу Броварського районного</v>
          </cell>
          <cell r="H182" t="str">
            <v>Київ обл</v>
          </cell>
        </row>
        <row r="183">
          <cell r="G183" t="str">
            <v>третього відділу Бучанського районного</v>
          </cell>
          <cell r="H183" t="str">
            <v>Київ обл</v>
          </cell>
        </row>
        <row r="184">
          <cell r="G184" t="str">
            <v>третього відділу Обухівського районного</v>
          </cell>
          <cell r="H184" t="str">
            <v>Київ обл</v>
          </cell>
        </row>
        <row r="185">
          <cell r="G185" t="str">
            <v>четвертого відділу Обухівського районного</v>
          </cell>
          <cell r="H185" t="str">
            <v>Київ обл</v>
          </cell>
        </row>
        <row r="186">
          <cell r="G186" t="str">
            <v>шостого відділу Білоцерківського районного</v>
          </cell>
          <cell r="H186" t="str">
            <v>Київ обл</v>
          </cell>
        </row>
        <row r="187">
          <cell r="G187" t="str">
            <v>першого відділу Броварського районного</v>
          </cell>
          <cell r="H187" t="str">
            <v>Київ обл</v>
          </cell>
        </row>
        <row r="188">
          <cell r="G188" t="str">
            <v>першого відділу Фастівського районного</v>
          </cell>
          <cell r="H188" t="str">
            <v>Київ обл</v>
          </cell>
        </row>
        <row r="189">
          <cell r="G189" t="str">
            <v>Білоцерківського районного</v>
          </cell>
          <cell r="H189" t="str">
            <v>Київ обл</v>
          </cell>
        </row>
        <row r="190">
          <cell r="G190" t="str">
            <v>четвертого відділу Білоцерківського районного</v>
          </cell>
          <cell r="H190" t="str">
            <v>Київ обл</v>
          </cell>
        </row>
        <row r="191">
          <cell r="G191" t="str">
            <v>Броварського районного</v>
          </cell>
          <cell r="H191" t="str">
            <v>Київ обл</v>
          </cell>
        </row>
        <row r="192">
          <cell r="G192" t="str">
            <v>п'ятого відділу Білоцерківського районного</v>
          </cell>
          <cell r="H192" t="str">
            <v>Київ обл</v>
          </cell>
        </row>
        <row r="193">
          <cell r="G193" t="str">
            <v>Бучанського районного</v>
          </cell>
          <cell r="H193" t="str">
            <v>Київ обл</v>
          </cell>
        </row>
        <row r="194">
          <cell r="G194" t="str">
            <v>Вишгородського районного</v>
          </cell>
          <cell r="H194" t="str">
            <v>Київ обл</v>
          </cell>
        </row>
        <row r="195">
          <cell r="G195" t="str">
            <v>Бориспільського районного</v>
          </cell>
          <cell r="H195" t="str">
            <v>Київ обл</v>
          </cell>
        </row>
        <row r="196">
          <cell r="G196" t="str">
            <v>Обухівського районного</v>
          </cell>
          <cell r="H196" t="str">
            <v>Київ обл</v>
          </cell>
        </row>
        <row r="197">
          <cell r="G197" t="str">
            <v>Фастівського районного</v>
          </cell>
          <cell r="H197" t="str">
            <v>Київ обл</v>
          </cell>
        </row>
        <row r="198">
          <cell r="G198" t="str">
            <v>першого відділу Кропивницького районного</v>
          </cell>
          <cell r="H198" t="str">
            <v>Кіровоградська</v>
          </cell>
        </row>
        <row r="199">
          <cell r="G199" t="str">
            <v>першого відділу Новоукраїнського районного</v>
          </cell>
          <cell r="H199" t="str">
            <v>Кіровоградська</v>
          </cell>
        </row>
        <row r="200">
          <cell r="G200" t="str">
            <v>першого відділу Олександрійського районного</v>
          </cell>
          <cell r="H200" t="str">
            <v>Кіровоградська</v>
          </cell>
        </row>
        <row r="201">
          <cell r="G201" t="str">
            <v>другого відділу Кропивницького районного</v>
          </cell>
          <cell r="H201" t="str">
            <v>Кіровоградська</v>
          </cell>
        </row>
        <row r="202">
          <cell r="G202" t="str">
            <v>другого відділу Новоукраїнського районного</v>
          </cell>
          <cell r="H202" t="str">
            <v>Кіровоградська</v>
          </cell>
        </row>
        <row r="203">
          <cell r="G203" t="str">
            <v>другого відділу Олександрійського районного</v>
          </cell>
          <cell r="H203" t="str">
            <v>Кіровоградська</v>
          </cell>
        </row>
        <row r="204">
          <cell r="G204" t="str">
            <v>третього відділу Кропивницького районного</v>
          </cell>
          <cell r="H204" t="str">
            <v>Кіровоградська</v>
          </cell>
        </row>
        <row r="205">
          <cell r="G205" t="str">
            <v>третього відділу Новоукраїнського районного</v>
          </cell>
          <cell r="H205" t="str">
            <v>Кіровоградська</v>
          </cell>
        </row>
        <row r="206">
          <cell r="G206" t="str">
            <v>третього відділу Олександрійського районного</v>
          </cell>
          <cell r="H206" t="str">
            <v>Кіровоградська</v>
          </cell>
        </row>
        <row r="207">
          <cell r="G207" t="str">
            <v>четвертого відділу Кропивницького районного</v>
          </cell>
          <cell r="H207" t="str">
            <v>Кіровоградська</v>
          </cell>
        </row>
        <row r="208">
          <cell r="G208" t="str">
            <v>п'ятого відділу Кропивницького районного</v>
          </cell>
          <cell r="H208" t="str">
            <v>Кіровоградська</v>
          </cell>
        </row>
        <row r="209">
          <cell r="G209" t="str">
            <v>шостого відділу Кропивницького районного</v>
          </cell>
          <cell r="H209" t="str">
            <v>Кіровоградська</v>
          </cell>
        </row>
        <row r="210">
          <cell r="G210" t="str">
            <v>сьомого відділу Кропивницького районного</v>
          </cell>
          <cell r="H210" t="str">
            <v>Кіровоградська</v>
          </cell>
        </row>
        <row r="211">
          <cell r="G211" t="str">
            <v>Голованівського районного</v>
          </cell>
          <cell r="H211" t="str">
            <v>Кіровоградська</v>
          </cell>
        </row>
        <row r="212">
          <cell r="G212" t="str">
            <v>третього відділу Голованівського районного</v>
          </cell>
          <cell r="H212" t="str">
            <v>Кіровоградська</v>
          </cell>
        </row>
        <row r="213">
          <cell r="G213" t="str">
            <v>Знам'янського районного</v>
          </cell>
          <cell r="H213" t="str">
            <v>Кіровоградська</v>
          </cell>
        </row>
        <row r="214">
          <cell r="G214" t="str">
            <v>Кропивницького міського</v>
          </cell>
          <cell r="H214" t="str">
            <v>Кіровоградська</v>
          </cell>
        </row>
        <row r="215">
          <cell r="G215" t="str">
            <v>Кропивницького обласного</v>
          </cell>
          <cell r="H215" t="str">
            <v>Кіровоградська</v>
          </cell>
        </row>
        <row r="216">
          <cell r="G216" t="str">
            <v>Кропивницького районного</v>
          </cell>
          <cell r="H216" t="str">
            <v>Кіровоградська</v>
          </cell>
        </row>
        <row r="217">
          <cell r="G217" t="str">
            <v>Новоукраїнського районного</v>
          </cell>
          <cell r="H217" t="str">
            <v>Кіровоградська</v>
          </cell>
        </row>
        <row r="218">
          <cell r="G218" t="str">
            <v>Олександрійського районного</v>
          </cell>
          <cell r="H218" t="str">
            <v>Кіровоградська</v>
          </cell>
        </row>
        <row r="219">
          <cell r="G219" t="str">
            <v>Луганського обласного</v>
          </cell>
          <cell r="H219" t="str">
            <v>Луганська</v>
          </cell>
        </row>
        <row r="220">
          <cell r="G220" t="str">
            <v>Львівського районного</v>
          </cell>
          <cell r="H220" t="str">
            <v>Львівська</v>
          </cell>
        </row>
        <row r="221">
          <cell r="G221" t="str">
            <v>першого відділу Золочівського районного</v>
          </cell>
          <cell r="H221" t="str">
            <v>Львівська</v>
          </cell>
        </row>
        <row r="222">
          <cell r="G222" t="str">
            <v>першого відділу Стрийського районного</v>
          </cell>
          <cell r="H222" t="str">
            <v>Львівська</v>
          </cell>
        </row>
        <row r="223">
          <cell r="G223" t="str">
            <v>першого відділу Червоноградського районного</v>
          </cell>
          <cell r="H223" t="str">
            <v>Львівська</v>
          </cell>
        </row>
        <row r="224">
          <cell r="G224" t="str">
            <v>першого відділу Яворівського районного</v>
          </cell>
          <cell r="H224" t="str">
            <v>Львівська</v>
          </cell>
        </row>
        <row r="225">
          <cell r="G225" t="str">
            <v>другого відділу Золочівського районного</v>
          </cell>
          <cell r="H225" t="str">
            <v>Львівська</v>
          </cell>
        </row>
        <row r="226">
          <cell r="G226" t="str">
            <v>першого відділу Львівського районного</v>
          </cell>
          <cell r="H226" t="str">
            <v>Львівська</v>
          </cell>
        </row>
        <row r="227">
          <cell r="G227" t="str">
            <v>другого відділу Львівського районного</v>
          </cell>
          <cell r="H227" t="str">
            <v>Львівська</v>
          </cell>
        </row>
        <row r="228">
          <cell r="G228" t="str">
            <v>другого відділу Стрийського районного</v>
          </cell>
          <cell r="H228" t="str">
            <v>Львівська</v>
          </cell>
        </row>
        <row r="229">
          <cell r="G229" t="str">
            <v>другого відділу Червоноградського районного</v>
          </cell>
          <cell r="H229" t="str">
            <v>Львівська</v>
          </cell>
        </row>
        <row r="230">
          <cell r="G230" t="str">
            <v>третього відділу Золочівського районного</v>
          </cell>
          <cell r="H230" t="str">
            <v>Львівська</v>
          </cell>
        </row>
        <row r="231">
          <cell r="G231" t="str">
            <v>третього відділу Львівського районного</v>
          </cell>
          <cell r="H231" t="str">
            <v>Львівська</v>
          </cell>
        </row>
        <row r="232">
          <cell r="G232" t="str">
            <v>третього відділу Стрийського районного</v>
          </cell>
          <cell r="H232" t="str">
            <v>Львівська</v>
          </cell>
        </row>
        <row r="233">
          <cell r="G233" t="str">
            <v>четвертого відділу Львівського районного</v>
          </cell>
          <cell r="H233" t="str">
            <v>Львівська</v>
          </cell>
        </row>
        <row r="234">
          <cell r="G234" t="str">
            <v>Галицько-Франківського об'єднаного районного</v>
          </cell>
          <cell r="H234" t="str">
            <v>Львівська</v>
          </cell>
        </row>
        <row r="235">
          <cell r="G235" t="str">
            <v>Дрогобицького районного</v>
          </cell>
          <cell r="H235" t="str">
            <v>Львівська</v>
          </cell>
        </row>
        <row r="236">
          <cell r="G236" t="str">
            <v>Золочівського районного</v>
          </cell>
          <cell r="H236" t="str">
            <v>Львівська</v>
          </cell>
        </row>
        <row r="237">
          <cell r="G237" t="str">
            <v>Личаківсько-Залізничного об'єднаного районного</v>
          </cell>
          <cell r="H237" t="str">
            <v>Львівська</v>
          </cell>
        </row>
        <row r="238">
          <cell r="G238" t="str">
            <v>Львівського обласного</v>
          </cell>
          <cell r="H238" t="str">
            <v>Львівська</v>
          </cell>
        </row>
        <row r="239">
          <cell r="G239" t="str">
            <v>Сихівського районного</v>
          </cell>
          <cell r="H239" t="str">
            <v>Львівська</v>
          </cell>
        </row>
        <row r="240">
          <cell r="G240" t="str">
            <v>Стрийського районного</v>
          </cell>
          <cell r="H240" t="str">
            <v>Львівська</v>
          </cell>
        </row>
        <row r="241">
          <cell r="G241" t="str">
            <v>Самбірського районного</v>
          </cell>
          <cell r="H241" t="str">
            <v>Львівська</v>
          </cell>
        </row>
        <row r="242">
          <cell r="G242" t="str">
            <v>Червоноградського районного</v>
          </cell>
          <cell r="H242" t="str">
            <v>Львівська</v>
          </cell>
        </row>
        <row r="243">
          <cell r="D243" t="str">
            <v>міста Львова</v>
          </cell>
          <cell r="G243" t="str">
            <v>Шевченківського районного</v>
          </cell>
          <cell r="H243" t="str">
            <v>Львівська</v>
          </cell>
        </row>
        <row r="244">
          <cell r="G244" t="str">
            <v>Яворівського районного</v>
          </cell>
          <cell r="H244" t="str">
            <v>Львівська</v>
          </cell>
        </row>
        <row r="245">
          <cell r="G245" t="str">
            <v>другого відділу Шептицького районного</v>
          </cell>
          <cell r="H245" t="str">
            <v>Львівська</v>
          </cell>
        </row>
        <row r="246">
          <cell r="G246" t="str">
            <v>Миколаївського районного</v>
          </cell>
          <cell r="H246" t="str">
            <v>Миколаївська</v>
          </cell>
        </row>
        <row r="247">
          <cell r="G247" t="str">
            <v>другого відділу Миколаївського районного</v>
          </cell>
          <cell r="H247" t="str">
            <v>Миколаївська</v>
          </cell>
        </row>
        <row r="248">
          <cell r="G248" t="str">
            <v>четвертого відділу Миколаївського районного</v>
          </cell>
          <cell r="H248" t="str">
            <v>Миколаївська</v>
          </cell>
        </row>
        <row r="249">
          <cell r="G249" t="str">
            <v>другого відділу Баштанського районного</v>
          </cell>
          <cell r="H249" t="str">
            <v>Миколаївська</v>
          </cell>
        </row>
        <row r="250">
          <cell r="G250" t="str">
            <v>першого відділу Баштанського районного</v>
          </cell>
          <cell r="H250" t="str">
            <v>Миколаївська</v>
          </cell>
        </row>
        <row r="251">
          <cell r="G251" t="str">
            <v>Баштанського районного</v>
          </cell>
          <cell r="H251" t="str">
            <v>Миколаївська</v>
          </cell>
        </row>
        <row r="252">
          <cell r="G252" t="str">
            <v>Вознесенського районного</v>
          </cell>
          <cell r="H252" t="str">
            <v>Миколаївська</v>
          </cell>
        </row>
        <row r="253">
          <cell r="G253" t="str">
            <v>першого відділу Вознесенського районного</v>
          </cell>
          <cell r="H253" t="str">
            <v>Миколаївська</v>
          </cell>
        </row>
        <row r="254">
          <cell r="G254" t="str">
            <v>четвертого відділу Вознесенського районного</v>
          </cell>
          <cell r="H254" t="str">
            <v>Миколаївська</v>
          </cell>
        </row>
        <row r="255">
          <cell r="D255" t="str">
            <v>міста Миколаєва</v>
          </cell>
          <cell r="G255" t="str">
            <v>Заводського районного</v>
          </cell>
          <cell r="H255" t="str">
            <v>Миколаївська</v>
          </cell>
        </row>
        <row r="256">
          <cell r="G256" t="str">
            <v>Інгульського районного</v>
          </cell>
          <cell r="H256" t="str">
            <v>Миколаївська</v>
          </cell>
        </row>
        <row r="257">
          <cell r="G257" t="str">
            <v>Корабельного районного</v>
          </cell>
          <cell r="H257" t="str">
            <v>Миколаївська</v>
          </cell>
        </row>
        <row r="258">
          <cell r="G258" t="str">
            <v>Миколаївського обласного</v>
          </cell>
          <cell r="H258" t="str">
            <v>Миколаївська</v>
          </cell>
        </row>
        <row r="259">
          <cell r="G259" t="str">
            <v>Первомайського районного</v>
          </cell>
          <cell r="H259" t="str">
            <v>Миколаївська</v>
          </cell>
        </row>
        <row r="260">
          <cell r="G260" t="str">
            <v>першого відділу Первомайського районного</v>
          </cell>
          <cell r="H260" t="str">
            <v>Миколаївська</v>
          </cell>
        </row>
        <row r="261">
          <cell r="G261" t="str">
            <v>другого відділу Первомайського районного</v>
          </cell>
          <cell r="H261" t="str">
            <v>Миколаївська</v>
          </cell>
        </row>
        <row r="262">
          <cell r="D262" t="str">
            <v>міста Миколаєва</v>
          </cell>
          <cell r="G262" t="str">
            <v>Центрального районного</v>
          </cell>
          <cell r="H262" t="str">
            <v>Миколаївська</v>
          </cell>
        </row>
        <row r="263">
          <cell r="G263" t="str">
            <v>першого відділу Одеського районного</v>
          </cell>
          <cell r="H263" t="str">
            <v>Одеська</v>
          </cell>
        </row>
        <row r="264">
          <cell r="G264" t="str">
            <v>другого відділу Одеського районного</v>
          </cell>
          <cell r="H264" t="str">
            <v>Одеська</v>
          </cell>
        </row>
        <row r="265">
          <cell r="G265" t="str">
            <v>першого відділу Березівського районного</v>
          </cell>
          <cell r="H265" t="str">
            <v>Одеська</v>
          </cell>
        </row>
        <row r="266">
          <cell r="G266" t="str">
            <v>другого відділу Березівського районного</v>
          </cell>
          <cell r="H266" t="str">
            <v>Одеська</v>
          </cell>
        </row>
        <row r="267">
          <cell r="G267" t="str">
            <v>третього відділу Березівського районного</v>
          </cell>
          <cell r="H267" t="str">
            <v>Одеська</v>
          </cell>
        </row>
        <row r="268">
          <cell r="G268" t="str">
            <v>третього відділу Одеського районного</v>
          </cell>
          <cell r="H268" t="str">
            <v>Одеська</v>
          </cell>
        </row>
        <row r="269">
          <cell r="G269" t="str">
            <v>четвертого відділу Одеського районного</v>
          </cell>
          <cell r="H269" t="str">
            <v>Одеська</v>
          </cell>
        </row>
        <row r="270">
          <cell r="G270" t="str">
            <v>четвертого відділу Подільського районного</v>
          </cell>
          <cell r="H270" t="str">
            <v>Одеська</v>
          </cell>
        </row>
        <row r="271">
          <cell r="G271" t="str">
            <v>Березівського районного</v>
          </cell>
          <cell r="H271" t="str">
            <v>Одеська</v>
          </cell>
        </row>
        <row r="272">
          <cell r="G272" t="str">
            <v>Білгород-Дністровського районного</v>
          </cell>
          <cell r="H272" t="str">
            <v>Одеська</v>
          </cell>
        </row>
        <row r="273">
          <cell r="G273" t="str">
            <v>першого відділу Білгород-Дністровського районного</v>
          </cell>
          <cell r="H273" t="str">
            <v>Одеська</v>
          </cell>
        </row>
        <row r="274">
          <cell r="G274" t="str">
            <v>першого відділу Болградського районного</v>
          </cell>
          <cell r="H274" t="str">
            <v>Одеська</v>
          </cell>
        </row>
        <row r="275">
          <cell r="G275" t="str">
            <v>другого відділу Болградського районного</v>
          </cell>
          <cell r="H275" t="str">
            <v>Одеська</v>
          </cell>
        </row>
        <row r="276">
          <cell r="G276" t="str">
            <v>Болградського районного</v>
          </cell>
          <cell r="H276" t="str">
            <v>Одеська</v>
          </cell>
        </row>
        <row r="277">
          <cell r="G277" t="str">
            <v>Ізмаїльського районного</v>
          </cell>
          <cell r="H277" t="str">
            <v>Одеська</v>
          </cell>
        </row>
        <row r="278">
          <cell r="D278" t="str">
            <v>міста Одеси</v>
          </cell>
          <cell r="G278" t="str">
            <v>Київського районного</v>
          </cell>
          <cell r="H278" t="str">
            <v>Одеська</v>
          </cell>
        </row>
        <row r="279">
          <cell r="G279" t="str">
            <v>Малиновського районного</v>
          </cell>
          <cell r="H279" t="str">
            <v>Одеська</v>
          </cell>
        </row>
        <row r="280">
          <cell r="G280" t="str">
            <v>Одеського районного</v>
          </cell>
          <cell r="H280" t="str">
            <v>Одеська</v>
          </cell>
        </row>
        <row r="281">
          <cell r="G281" t="str">
            <v>Пересипського районного</v>
          </cell>
          <cell r="H281" t="str">
            <v>Одеська</v>
          </cell>
        </row>
        <row r="282">
          <cell r="D282" t="str">
            <v>міста Одеси</v>
          </cell>
          <cell r="G282" t="str">
            <v>Подільського районного</v>
          </cell>
          <cell r="H282" t="str">
            <v>Одеська</v>
          </cell>
        </row>
        <row r="283">
          <cell r="G283" t="str">
            <v>Приморського районного</v>
          </cell>
          <cell r="H283" t="str">
            <v>Одеська</v>
          </cell>
        </row>
        <row r="284">
          <cell r="G284" t="str">
            <v>Роздільнянського районного</v>
          </cell>
          <cell r="H284" t="str">
            <v>Одеська</v>
          </cell>
        </row>
        <row r="285">
          <cell r="G285" t="str">
            <v>другого відділу Роздільнянського районного</v>
          </cell>
          <cell r="H285" t="str">
            <v>Одеська</v>
          </cell>
        </row>
        <row r="286">
          <cell r="G286" t="str">
            <v>Суворовського районного</v>
          </cell>
          <cell r="H286" t="str">
            <v>Одеська</v>
          </cell>
        </row>
        <row r="287">
          <cell r="G287" t="str">
            <v>Хаджибейського районного</v>
          </cell>
          <cell r="H287" t="str">
            <v>Одеська</v>
          </cell>
        </row>
        <row r="288">
          <cell r="G288" t="str">
            <v>першого відділу Лубенського районного</v>
          </cell>
          <cell r="H288" t="str">
            <v>Полтавська</v>
          </cell>
        </row>
        <row r="289">
          <cell r="G289" t="str">
            <v>Полтавського об'єднаного міського</v>
          </cell>
          <cell r="H289" t="str">
            <v>Полтавська</v>
          </cell>
        </row>
        <row r="290">
          <cell r="G290" t="str">
            <v>першого відділу Миргородського районного</v>
          </cell>
          <cell r="H290" t="str">
            <v>Полтавська</v>
          </cell>
        </row>
        <row r="291">
          <cell r="G291" t="str">
            <v>другого відділу Кременчуцького районного</v>
          </cell>
          <cell r="H291" t="str">
            <v>Полтавська</v>
          </cell>
        </row>
        <row r="292">
          <cell r="G292" t="str">
            <v>другого відділу Лубенського районного</v>
          </cell>
          <cell r="H292" t="str">
            <v>Полтавська</v>
          </cell>
        </row>
        <row r="293">
          <cell r="G293" t="str">
            <v>другого відділу Миргородського районного</v>
          </cell>
          <cell r="H293" t="str">
            <v>Полтавська</v>
          </cell>
        </row>
        <row r="294">
          <cell r="G294" t="str">
            <v>третього відділу Кременчуцького районного</v>
          </cell>
          <cell r="H294" t="str">
            <v>Полтавська</v>
          </cell>
        </row>
        <row r="295">
          <cell r="G295" t="str">
            <v>третього відділу Лубенського районного</v>
          </cell>
          <cell r="H295" t="str">
            <v>Полтавська</v>
          </cell>
        </row>
        <row r="296">
          <cell r="G296" t="str">
            <v>третього відділу Миргородського районного</v>
          </cell>
          <cell r="H296" t="str">
            <v>Полтавська</v>
          </cell>
        </row>
        <row r="297">
          <cell r="G297" t="str">
            <v>четвертого відділу Кременчуцького районного</v>
          </cell>
          <cell r="H297" t="str">
            <v>Полтавська</v>
          </cell>
        </row>
        <row r="298">
          <cell r="G298" t="str">
            <v>четвертого відділу Лубенського районного</v>
          </cell>
          <cell r="H298" t="str">
            <v>Полтавська</v>
          </cell>
        </row>
        <row r="299">
          <cell r="G299" t="str">
            <v>четвертого відділу Миргородського районного</v>
          </cell>
          <cell r="H299" t="str">
            <v>Полтавська</v>
          </cell>
        </row>
        <row r="300">
          <cell r="G300" t="str">
            <v>п'ятого відділу Лубенського районного</v>
          </cell>
          <cell r="H300" t="str">
            <v>Полтавська</v>
          </cell>
        </row>
        <row r="301">
          <cell r="G301" t="str">
            <v>Кременчуцького районного</v>
          </cell>
          <cell r="H301" t="str">
            <v>Полтавська</v>
          </cell>
        </row>
        <row r="302">
          <cell r="G302" t="str">
            <v>Лубенського районного</v>
          </cell>
          <cell r="H302" t="str">
            <v>Полтавська</v>
          </cell>
        </row>
        <row r="303">
          <cell r="G303" t="str">
            <v>Миргородського районного</v>
          </cell>
          <cell r="H303" t="str">
            <v>Полтавська</v>
          </cell>
        </row>
        <row r="304">
          <cell r="G304" t="str">
            <v>Полтавського об'єднаного міського</v>
          </cell>
          <cell r="H304" t="str">
            <v>Полтавська</v>
          </cell>
        </row>
        <row r="305">
          <cell r="G305" t="str">
            <v>дев'ятого відділу Полтавського районного</v>
          </cell>
          <cell r="H305" t="str">
            <v>Полтавська</v>
          </cell>
        </row>
        <row r="306">
          <cell r="G306" t="str">
            <v>третього відділу Полтавського районного</v>
          </cell>
          <cell r="H306" t="str">
            <v>Полтавська</v>
          </cell>
        </row>
        <row r="307">
          <cell r="G307" t="str">
            <v>Полтавського районного</v>
          </cell>
          <cell r="H307" t="str">
            <v>Полтавська</v>
          </cell>
        </row>
        <row r="308">
          <cell r="G308" t="str">
            <v>першого відділу Кременчуцького районного</v>
          </cell>
          <cell r="H308" t="str">
            <v>Полтавська</v>
          </cell>
        </row>
        <row r="309">
          <cell r="G309" t="str">
            <v>першого відділу Вараського районного</v>
          </cell>
          <cell r="H309" t="str">
            <v>Рівненська</v>
          </cell>
        </row>
        <row r="310">
          <cell r="G310" t="str">
            <v>першого відділу Дубенського районного</v>
          </cell>
          <cell r="H310" t="str">
            <v>Рівненська</v>
          </cell>
        </row>
        <row r="311">
          <cell r="G311" t="str">
            <v>першого відділу Рівненського районного</v>
          </cell>
          <cell r="H311" t="str">
            <v>Рівненська</v>
          </cell>
        </row>
        <row r="312">
          <cell r="G312" t="str">
            <v>першого відділу Сарненського районного</v>
          </cell>
          <cell r="H312" t="str">
            <v>Рівненська</v>
          </cell>
        </row>
        <row r="313">
          <cell r="G313" t="str">
            <v>другого відділу Вараського районного</v>
          </cell>
          <cell r="H313" t="str">
            <v>Рівненська</v>
          </cell>
        </row>
        <row r="314">
          <cell r="G314" t="str">
            <v>другого відділу Дубенського районного</v>
          </cell>
          <cell r="H314" t="str">
            <v>Рівненська</v>
          </cell>
        </row>
        <row r="315">
          <cell r="G315" t="str">
            <v>другого відділу Рівненського районного</v>
          </cell>
          <cell r="H315" t="str">
            <v>Рівненська</v>
          </cell>
        </row>
        <row r="316">
          <cell r="G316" t="str">
            <v>другого відділу Сарненського районного</v>
          </cell>
          <cell r="H316" t="str">
            <v>Рівненська</v>
          </cell>
        </row>
        <row r="317">
          <cell r="G317" t="str">
            <v>третього відділу Рівненського районного</v>
          </cell>
          <cell r="H317" t="str">
            <v>Рівненська</v>
          </cell>
        </row>
        <row r="318">
          <cell r="G318" t="str">
            <v>четвертого відділу Рівненського районного</v>
          </cell>
          <cell r="H318" t="str">
            <v>Рівненська</v>
          </cell>
        </row>
        <row r="319">
          <cell r="G319" t="str">
            <v>п'ятого відділу Рівненського районного</v>
          </cell>
          <cell r="H319" t="str">
            <v>Рівненська</v>
          </cell>
        </row>
        <row r="320">
          <cell r="G320" t="str">
            <v>шостого відділу Рівненського районного</v>
          </cell>
          <cell r="H320" t="str">
            <v>Рівненська</v>
          </cell>
        </row>
        <row r="321">
          <cell r="G321" t="str">
            <v>Вараського районного</v>
          </cell>
          <cell r="H321" t="str">
            <v>Рівненська</v>
          </cell>
        </row>
        <row r="322">
          <cell r="G322" t="str">
            <v>Дубенського районного</v>
          </cell>
          <cell r="H322" t="str">
            <v>Рівненська</v>
          </cell>
        </row>
        <row r="323">
          <cell r="G323" t="str">
            <v>Рівненського об'єднаного міського</v>
          </cell>
          <cell r="H323" t="str">
            <v>Рівненська</v>
          </cell>
        </row>
        <row r="324">
          <cell r="G324" t="str">
            <v>Рівненського районного</v>
          </cell>
          <cell r="H324" t="str">
            <v>Рівненська</v>
          </cell>
        </row>
        <row r="325">
          <cell r="G325" t="str">
            <v>Сарненського районного</v>
          </cell>
          <cell r="H325" t="str">
            <v>Рівненська</v>
          </cell>
        </row>
        <row r="326">
          <cell r="G326" t="str">
            <v>першого відділу Шосткинського районного</v>
          </cell>
          <cell r="H326" t="str">
            <v>Сумська</v>
          </cell>
        </row>
        <row r="327">
          <cell r="G327" t="str">
            <v>третього відділу Конотопського районного</v>
          </cell>
          <cell r="H327" t="str">
            <v>Сумська</v>
          </cell>
        </row>
        <row r="328">
          <cell r="G328" t="str">
            <v>Конотопського районного</v>
          </cell>
          <cell r="H328" t="str">
            <v>Сумська</v>
          </cell>
        </row>
        <row r="329">
          <cell r="G329" t="str">
            <v>другого відділу Конотопського районного</v>
          </cell>
          <cell r="H329" t="str">
            <v>Сумська</v>
          </cell>
        </row>
        <row r="330">
          <cell r="G330" t="str">
            <v>першого відділу Конотопського районного</v>
          </cell>
          <cell r="H330" t="str">
            <v>Сумська</v>
          </cell>
        </row>
        <row r="331">
          <cell r="G331" t="str">
            <v>Охтирського районного</v>
          </cell>
          <cell r="H331" t="str">
            <v>Сумська</v>
          </cell>
        </row>
        <row r="332">
          <cell r="G332" t="str">
            <v>Роменського районного</v>
          </cell>
          <cell r="H332" t="str">
            <v>Сумська</v>
          </cell>
        </row>
        <row r="333">
          <cell r="G333" t="str">
            <v>першого відділу Роменського районного</v>
          </cell>
          <cell r="H333" t="str">
            <v>Сумська</v>
          </cell>
        </row>
        <row r="334">
          <cell r="G334" t="str">
            <v>другого відділу Роменського районного</v>
          </cell>
          <cell r="H334" t="str">
            <v>Сумська</v>
          </cell>
        </row>
        <row r="335">
          <cell r="G335" t="str">
            <v>Сумського міського</v>
          </cell>
          <cell r="H335" t="str">
            <v>Сумська</v>
          </cell>
        </row>
        <row r="336">
          <cell r="G336" t="str">
            <v>третього відділу Сумського районного</v>
          </cell>
          <cell r="H336" t="str">
            <v>Сумська</v>
          </cell>
        </row>
        <row r="337">
          <cell r="G337" t="str">
            <v>другого відділу Сумського районного</v>
          </cell>
          <cell r="H337" t="str">
            <v>Сумська</v>
          </cell>
        </row>
        <row r="338">
          <cell r="G338" t="str">
            <v>першого відділу Сумського районного</v>
          </cell>
          <cell r="H338" t="str">
            <v>Сумська</v>
          </cell>
        </row>
        <row r="339">
          <cell r="G339" t="str">
            <v>Сумського районного</v>
          </cell>
          <cell r="H339" t="str">
            <v>Сумська</v>
          </cell>
        </row>
        <row r="340">
          <cell r="G340" t="str">
            <v>другого відділу Шосткинського районного</v>
          </cell>
          <cell r="H340" t="str">
            <v>Сумська</v>
          </cell>
        </row>
        <row r="341">
          <cell r="G341" t="str">
            <v>Шосткинського районного</v>
          </cell>
          <cell r="H341" t="str">
            <v>Сумська</v>
          </cell>
        </row>
        <row r="342">
          <cell r="G342" t="str">
            <v>першого відділу Чортківського районного</v>
          </cell>
          <cell r="H342" t="str">
            <v>Тернопільська</v>
          </cell>
        </row>
        <row r="343">
          <cell r="G343" t="str">
            <v>Тернопільського обласного</v>
          </cell>
          <cell r="H343" t="str">
            <v>Тернопільська</v>
          </cell>
        </row>
        <row r="344">
          <cell r="G344" t="str">
            <v>першого відділу Кременецького районного</v>
          </cell>
          <cell r="H344" t="str">
            <v>Тернопільська</v>
          </cell>
        </row>
        <row r="345">
          <cell r="G345" t="str">
            <v>другого відділу Кременецького районного</v>
          </cell>
          <cell r="H345" t="str">
            <v>Тернопільська</v>
          </cell>
        </row>
        <row r="346">
          <cell r="G346" t="str">
            <v>другого відділу Чортківського районного</v>
          </cell>
          <cell r="H346" t="str">
            <v>Тернопільська</v>
          </cell>
        </row>
        <row r="347">
          <cell r="G347" t="str">
            <v>третього відділу Тернопільського районного</v>
          </cell>
          <cell r="H347" t="str">
            <v>Тернопільська</v>
          </cell>
        </row>
        <row r="348">
          <cell r="G348" t="str">
            <v>третього відділу Чортківського районного</v>
          </cell>
          <cell r="H348" t="str">
            <v>Тернопільська</v>
          </cell>
        </row>
        <row r="349">
          <cell r="G349" t="str">
            <v>четвертого відділу Чортківського районного</v>
          </cell>
          <cell r="H349" t="str">
            <v>Тернопільська</v>
          </cell>
        </row>
        <row r="350">
          <cell r="G350" t="str">
            <v>п'ятого відділу Тернопільського районного</v>
          </cell>
          <cell r="H350" t="str">
            <v>Тернопільська</v>
          </cell>
        </row>
        <row r="351">
          <cell r="G351" t="str">
            <v>шостого відділу Тернопільського районного</v>
          </cell>
          <cell r="H351" t="str">
            <v>Тернопільська</v>
          </cell>
        </row>
        <row r="352">
          <cell r="G352" t="str">
            <v>Кременецького районного</v>
          </cell>
          <cell r="H352" t="str">
            <v>Тернопільська</v>
          </cell>
        </row>
        <row r="353">
          <cell r="G353" t="str">
            <v>Тернопільського об'єднаного міського</v>
          </cell>
          <cell r="H353" t="str">
            <v>Тернопільська</v>
          </cell>
        </row>
        <row r="354">
          <cell r="G354" t="str">
            <v>Тернопільського районного</v>
          </cell>
          <cell r="H354" t="str">
            <v>Тернопільська</v>
          </cell>
        </row>
        <row r="355">
          <cell r="G355" t="str">
            <v>другого відділу Тернопільського районного</v>
          </cell>
          <cell r="H355" t="str">
            <v>Тернопільська</v>
          </cell>
        </row>
        <row r="356">
          <cell r="G356" t="str">
            <v>четвертого відділу Тернопільського районного</v>
          </cell>
          <cell r="H356" t="str">
            <v>Тернопільська</v>
          </cell>
        </row>
        <row r="357">
          <cell r="G357" t="str">
            <v>Чортківського районного</v>
          </cell>
          <cell r="H357" t="str">
            <v>Тернопільська</v>
          </cell>
        </row>
        <row r="358">
          <cell r="G358" t="str">
            <v>третього відділу Богодухівського районного</v>
          </cell>
          <cell r="H358" t="str">
            <v>Харківська</v>
          </cell>
        </row>
        <row r="359">
          <cell r="G359" t="str">
            <v>першого відділу Богодухівського районного</v>
          </cell>
          <cell r="H359" t="str">
            <v>Харківська</v>
          </cell>
        </row>
        <row r="360">
          <cell r="G360" t="str">
            <v>першого відділу Куп'янського районного</v>
          </cell>
          <cell r="H360" t="str">
            <v>Харківська</v>
          </cell>
        </row>
        <row r="361">
          <cell r="G361" t="str">
            <v>першого відділу Лозівського районного</v>
          </cell>
          <cell r="H361" t="str">
            <v>Харківська</v>
          </cell>
        </row>
        <row r="362">
          <cell r="G362" t="str">
            <v>першого відділу Харківського районного</v>
          </cell>
          <cell r="H362" t="str">
            <v>Харківська</v>
          </cell>
        </row>
        <row r="363">
          <cell r="G363" t="str">
            <v>першого відділу Чугуївського районного</v>
          </cell>
          <cell r="H363" t="str">
            <v>Харківська</v>
          </cell>
        </row>
        <row r="364">
          <cell r="G364" t="str">
            <v>першого відділу Ізюмського районного</v>
          </cell>
          <cell r="H364" t="str">
            <v>Харківська</v>
          </cell>
        </row>
        <row r="365">
          <cell r="G365" t="str">
            <v>другого відділу Богодухівського районного</v>
          </cell>
          <cell r="H365" t="str">
            <v>Харківська</v>
          </cell>
        </row>
        <row r="366">
          <cell r="G366" t="str">
            <v>другого відділу Харківського районного</v>
          </cell>
          <cell r="H366" t="str">
            <v>Харківська</v>
          </cell>
        </row>
        <row r="367">
          <cell r="G367" t="str">
            <v>другого відділу Чугуївського районного</v>
          </cell>
          <cell r="H367" t="str">
            <v>Харківська</v>
          </cell>
        </row>
        <row r="368">
          <cell r="G368" t="str">
            <v>другого відділу Ізюмського районного</v>
          </cell>
          <cell r="H368" t="str">
            <v>Харківська</v>
          </cell>
        </row>
        <row r="369">
          <cell r="G369" t="str">
            <v>третього відділу Куп'янського районного</v>
          </cell>
          <cell r="H369" t="str">
            <v>Харківська</v>
          </cell>
        </row>
        <row r="370">
          <cell r="G370" t="str">
            <v>третього відділу Чугуївського районного</v>
          </cell>
          <cell r="H370" t="str">
            <v>Харківська</v>
          </cell>
        </row>
        <row r="371">
          <cell r="G371" t="str">
            <v>третього відділу Ізюмського районного</v>
          </cell>
          <cell r="H371" t="str">
            <v>Харківська</v>
          </cell>
        </row>
        <row r="372">
          <cell r="G372" t="str">
            <v>четвертого відділу Богодухівського районного</v>
          </cell>
          <cell r="H372" t="str">
            <v>Харківська</v>
          </cell>
        </row>
        <row r="373">
          <cell r="G373" t="str">
            <v>Богодухівського районного</v>
          </cell>
          <cell r="H373" t="str">
            <v>Харківська</v>
          </cell>
        </row>
        <row r="374">
          <cell r="G374" t="str">
            <v>Ізюмського районного</v>
          </cell>
          <cell r="H374" t="str">
            <v>Харківська</v>
          </cell>
        </row>
        <row r="375">
          <cell r="D375" t="str">
            <v>міста Харкова</v>
          </cell>
          <cell r="G375" t="str">
            <v>Індустріального районного</v>
          </cell>
          <cell r="H375" t="str">
            <v>Харківська</v>
          </cell>
        </row>
        <row r="376">
          <cell r="D376" t="str">
            <v>міста Харкова</v>
          </cell>
          <cell r="G376" t="str">
            <v>Київського районного</v>
          </cell>
          <cell r="H376" t="str">
            <v>Харківська</v>
          </cell>
        </row>
        <row r="377">
          <cell r="G377" t="str">
            <v>Красноградського районного</v>
          </cell>
          <cell r="H377" t="str">
            <v>Харківська</v>
          </cell>
        </row>
        <row r="378">
          <cell r="G378" t="str">
            <v>Куп'янського районного</v>
          </cell>
          <cell r="H378" t="str">
            <v>Харківська</v>
          </cell>
        </row>
        <row r="379">
          <cell r="G379" t="str">
            <v>Лозівського районного</v>
          </cell>
          <cell r="H379" t="str">
            <v>Харківська</v>
          </cell>
        </row>
        <row r="380">
          <cell r="G380" t="str">
            <v>Немишлянського районного</v>
          </cell>
          <cell r="H380" t="str">
            <v>Харківська</v>
          </cell>
        </row>
        <row r="381">
          <cell r="G381" t="str">
            <v>Новобаварського обласного</v>
          </cell>
          <cell r="H381" t="str">
            <v>Харківська</v>
          </cell>
        </row>
        <row r="382">
          <cell r="G382" t="str">
            <v>Салтівського районного</v>
          </cell>
          <cell r="H382" t="str">
            <v>Харківська</v>
          </cell>
        </row>
        <row r="383">
          <cell r="G383" t="str">
            <v>Слобідського об'єднаного районного</v>
          </cell>
          <cell r="H383" t="str">
            <v>Харківська</v>
          </cell>
        </row>
        <row r="384">
          <cell r="G384" t="str">
            <v>Харківського районного</v>
          </cell>
          <cell r="H384" t="str">
            <v>Харківська</v>
          </cell>
        </row>
        <row r="385">
          <cell r="G385" t="str">
            <v>Чугуївського районного</v>
          </cell>
          <cell r="H385" t="str">
            <v>Харківська</v>
          </cell>
        </row>
        <row r="386">
          <cell r="D386" t="str">
            <v>міста Харкова</v>
          </cell>
          <cell r="G386" t="str">
            <v>Шевченківського районного</v>
          </cell>
          <cell r="H386" t="str">
            <v>Харківська</v>
          </cell>
        </row>
        <row r="387">
          <cell r="G387" t="str">
            <v>Херсонського районного</v>
          </cell>
          <cell r="H387" t="str">
            <v>Херсонська</v>
          </cell>
        </row>
        <row r="388">
          <cell r="G388" t="str">
            <v>Херсонського обласного</v>
          </cell>
          <cell r="H388" t="str">
            <v>Херсонська</v>
          </cell>
        </row>
        <row r="389">
          <cell r="G389" t="str">
            <v>першого відділу Кам'янець-Подільського районного</v>
          </cell>
          <cell r="H389" t="str">
            <v>Хмельницька</v>
          </cell>
        </row>
        <row r="390">
          <cell r="G390" t="str">
            <v>першого відділу Хмельницького районного</v>
          </cell>
          <cell r="H390" t="str">
            <v>Хмельницька</v>
          </cell>
        </row>
        <row r="391">
          <cell r="G391" t="str">
            <v>першого відділу Шепетівського районного</v>
          </cell>
          <cell r="H391" t="str">
            <v>Хмельницька</v>
          </cell>
        </row>
        <row r="392">
          <cell r="G392" t="str">
            <v>1 вілліл Кам'янець-Подільського районного</v>
          </cell>
          <cell r="H392" t="str">
            <v>Хмельницька</v>
          </cell>
        </row>
        <row r="393">
          <cell r="G393" t="str">
            <v>десятого відділу Хмельницького районного</v>
          </cell>
          <cell r="H393" t="str">
            <v>Хмельницька</v>
          </cell>
        </row>
        <row r="394">
          <cell r="G394" t="str">
            <v>другого відділу Кам'янець-Подільського районного</v>
          </cell>
          <cell r="H394" t="str">
            <v>Хмельницька</v>
          </cell>
        </row>
        <row r="395">
          <cell r="G395" t="str">
            <v>другого відділу Хмельницького районного</v>
          </cell>
          <cell r="H395" t="str">
            <v>Хмельницька</v>
          </cell>
        </row>
        <row r="396">
          <cell r="G396" t="str">
            <v>другого відділу Шепетівського районного</v>
          </cell>
          <cell r="H396" t="str">
            <v>Хмельницька</v>
          </cell>
        </row>
        <row r="397">
          <cell r="G397" t="str">
            <v>третього відділу Кам'янець-Подільського районного</v>
          </cell>
          <cell r="H397" t="str">
            <v>Хмельницька</v>
          </cell>
        </row>
        <row r="398">
          <cell r="G398" t="str">
            <v>третього відділу Хмельницького районного</v>
          </cell>
          <cell r="H398" t="str">
            <v>Хмельницька</v>
          </cell>
        </row>
        <row r="399">
          <cell r="G399" t="str">
            <v>третього відділу Шепетівського районного</v>
          </cell>
          <cell r="H399" t="str">
            <v>Хмельницька</v>
          </cell>
        </row>
        <row r="400">
          <cell r="G400" t="str">
            <v>четвертого відділу Хмельницького районного</v>
          </cell>
          <cell r="H400" t="str">
            <v>Хмельницька</v>
          </cell>
        </row>
        <row r="401">
          <cell r="G401" t="str">
            <v>четвертого відділу Шепетівського районного</v>
          </cell>
          <cell r="H401" t="str">
            <v>Хмельницька</v>
          </cell>
        </row>
        <row r="402">
          <cell r="G402" t="str">
            <v>п'ятого відділу Хмельницького районного</v>
          </cell>
          <cell r="H402" t="str">
            <v>Хмельницька</v>
          </cell>
        </row>
        <row r="403">
          <cell r="G403" t="str">
            <v>шостого відділу Хмельницького районного</v>
          </cell>
          <cell r="H403" t="str">
            <v>Хмельницька</v>
          </cell>
        </row>
        <row r="404">
          <cell r="G404" t="str">
            <v>сьомого відділу Хмельницького районного</v>
          </cell>
          <cell r="H404" t="str">
            <v>Хмельницька</v>
          </cell>
        </row>
        <row r="405">
          <cell r="G405" t="str">
            <v>восьмого відділу Хмельницького районного</v>
          </cell>
          <cell r="H405" t="str">
            <v>Хмельницька</v>
          </cell>
        </row>
        <row r="406">
          <cell r="G406" t="str">
            <v>дев'ятого відділу Хмельницького районного</v>
          </cell>
          <cell r="H406" t="str">
            <v>Хмельницька</v>
          </cell>
        </row>
        <row r="407">
          <cell r="G407" t="str">
            <v>Кам'янець-Подільського районного</v>
          </cell>
          <cell r="H407" t="str">
            <v>Хмельницька</v>
          </cell>
        </row>
        <row r="408">
          <cell r="G408" t="str">
            <v>Хмельницького об'єднаного міського</v>
          </cell>
          <cell r="H408" t="str">
            <v>Хмельницька</v>
          </cell>
        </row>
        <row r="409">
          <cell r="G409" t="str">
            <v>Хмельницького районного</v>
          </cell>
          <cell r="H409" t="str">
            <v>Хмельницька</v>
          </cell>
        </row>
        <row r="410">
          <cell r="G410" t="str">
            <v>Шепетівського районного</v>
          </cell>
          <cell r="H410" t="str">
            <v>Хмельницька</v>
          </cell>
        </row>
        <row r="411">
          <cell r="G411" t="str">
            <v>першого відділу Звенигородського районного</v>
          </cell>
          <cell r="H411" t="str">
            <v>Черкаська</v>
          </cell>
        </row>
        <row r="412">
          <cell r="G412" t="str">
            <v>третього відділу Уманського районного</v>
          </cell>
          <cell r="H412" t="str">
            <v>Черкаська</v>
          </cell>
        </row>
        <row r="413">
          <cell r="G413" t="str">
            <v>першого відділу Уманського районного</v>
          </cell>
          <cell r="H413" t="str">
            <v>Черкаська</v>
          </cell>
        </row>
        <row r="414">
          <cell r="G414" t="str">
            <v>першого відділу Черкаського районного</v>
          </cell>
          <cell r="H414" t="str">
            <v>Черкаська</v>
          </cell>
        </row>
        <row r="415">
          <cell r="G415" t="str">
            <v>1 відділу Золотоніського районного</v>
          </cell>
          <cell r="H415" t="str">
            <v>Черкаська</v>
          </cell>
        </row>
        <row r="416">
          <cell r="G416" t="str">
            <v>другого відділу Звенигородського районного</v>
          </cell>
          <cell r="H416" t="str">
            <v>Черкаська</v>
          </cell>
        </row>
        <row r="417">
          <cell r="G417" t="str">
            <v>другого відділу Уманського районного</v>
          </cell>
          <cell r="H417" t="str">
            <v>Черкаська</v>
          </cell>
        </row>
        <row r="418">
          <cell r="G418" t="str">
            <v>другого відділу Черкаського районного</v>
          </cell>
          <cell r="H418" t="str">
            <v>Черкаська</v>
          </cell>
        </row>
        <row r="419">
          <cell r="G419" t="str">
            <v>2 відділу Золотоніського районного</v>
          </cell>
          <cell r="H419" t="str">
            <v>Черкаська</v>
          </cell>
        </row>
        <row r="420">
          <cell r="G420" t="str">
            <v>третього відділу Звенигородського районного</v>
          </cell>
          <cell r="H420" t="str">
            <v>Черкаська</v>
          </cell>
        </row>
        <row r="421">
          <cell r="G421" t="str">
            <v>третього відділу Черкаського районного</v>
          </cell>
          <cell r="H421" t="str">
            <v>Черкаська</v>
          </cell>
        </row>
        <row r="422">
          <cell r="G422" t="str">
            <v>четвертого відділу Звенигородського районного</v>
          </cell>
          <cell r="H422" t="str">
            <v>Черкаська</v>
          </cell>
        </row>
        <row r="423">
          <cell r="G423" t="str">
            <v>четвертого відділу Уманського районного</v>
          </cell>
          <cell r="H423" t="str">
            <v>Черкаська</v>
          </cell>
        </row>
        <row r="424">
          <cell r="G424" t="str">
            <v>четвертого відділу Черкаського районного</v>
          </cell>
          <cell r="H424" t="str">
            <v>Черкаська</v>
          </cell>
        </row>
        <row r="425">
          <cell r="G425" t="str">
            <v>п'ятого відділу Черкаського районного</v>
          </cell>
          <cell r="H425" t="str">
            <v>Черкаська</v>
          </cell>
        </row>
        <row r="426">
          <cell r="G426" t="str">
            <v>Звенигородського районного</v>
          </cell>
          <cell r="H426" t="str">
            <v>Черкаська</v>
          </cell>
        </row>
        <row r="427">
          <cell r="G427" t="str">
            <v>Золотоніського районного</v>
          </cell>
          <cell r="H427" t="str">
            <v>Черкаська</v>
          </cell>
        </row>
        <row r="428">
          <cell r="G428" t="str">
            <v>Уманського районного</v>
          </cell>
          <cell r="H428" t="str">
            <v>Черкаська</v>
          </cell>
        </row>
        <row r="429">
          <cell r="G429" t="str">
            <v>Черкаського об'єднаного міського</v>
          </cell>
          <cell r="H429" t="str">
            <v>Черкаська</v>
          </cell>
        </row>
        <row r="430">
          <cell r="G430" t="str">
            <v>Черкаського районного</v>
          </cell>
          <cell r="H430" t="str">
            <v>Черкаська</v>
          </cell>
        </row>
        <row r="431">
          <cell r="G431" t="str">
            <v>першого відділу Вижницького районного</v>
          </cell>
          <cell r="H431" t="str">
            <v>Чернівецька</v>
          </cell>
        </row>
        <row r="432">
          <cell r="G432" t="str">
            <v>першого відділу Дністровського районного</v>
          </cell>
          <cell r="H432" t="str">
            <v>Чернівецька</v>
          </cell>
        </row>
        <row r="433">
          <cell r="G433" t="str">
            <v>другого відділу Дністровського районного</v>
          </cell>
          <cell r="H433" t="str">
            <v>Чернівецька</v>
          </cell>
        </row>
        <row r="434">
          <cell r="G434" t="str">
            <v>шостого відділу Чернівецького районного</v>
          </cell>
          <cell r="H434" t="str">
            <v>Чернівецька</v>
          </cell>
        </row>
        <row r="435">
          <cell r="G435" t="str">
            <v>третього відділу Чернівецького районного</v>
          </cell>
          <cell r="H435" t="str">
            <v>Чернівецька</v>
          </cell>
        </row>
        <row r="436">
          <cell r="G436" t="str">
            <v>четвертого відділу Чернівецького районного</v>
          </cell>
          <cell r="H436" t="str">
            <v>Чернівецька</v>
          </cell>
        </row>
        <row r="437">
          <cell r="G437" t="str">
            <v>Вижницького районного</v>
          </cell>
          <cell r="H437" t="str">
            <v>Чернівецька</v>
          </cell>
        </row>
        <row r="438">
          <cell r="G438" t="str">
            <v>Дністровського районного</v>
          </cell>
          <cell r="H438" t="str">
            <v>Чернівецька</v>
          </cell>
        </row>
        <row r="439">
          <cell r="G439" t="str">
            <v>Чернівецького об'єднаного міського</v>
          </cell>
          <cell r="H439" t="str">
            <v>Чернівецька</v>
          </cell>
        </row>
        <row r="440">
          <cell r="G440" t="str">
            <v>Чернівецького міського</v>
          </cell>
          <cell r="H440" t="str">
            <v>Чернівецька</v>
          </cell>
        </row>
        <row r="441">
          <cell r="G441" t="str">
            <v>Чернівецького районного</v>
          </cell>
          <cell r="H441" t="str">
            <v>Чернівецька</v>
          </cell>
        </row>
        <row r="442">
          <cell r="G442" t="str">
            <v>Корюківського районного</v>
          </cell>
          <cell r="H442" t="str">
            <v>Чернігівська</v>
          </cell>
        </row>
        <row r="443">
          <cell r="G443" t="str">
            <v>першого відділу Корюківського районного</v>
          </cell>
          <cell r="H443" t="str">
            <v>Чернігівська</v>
          </cell>
        </row>
        <row r="444">
          <cell r="G444" t="str">
            <v>першого відділу Ніжинського районного</v>
          </cell>
          <cell r="H444" t="str">
            <v>Чернігівська</v>
          </cell>
        </row>
        <row r="445">
          <cell r="G445" t="str">
            <v>першого відділу Чернігівського районного</v>
          </cell>
          <cell r="H445" t="str">
            <v>Чернігівська</v>
          </cell>
        </row>
        <row r="446">
          <cell r="G446" t="str">
            <v>другого відділу Корюківського районного</v>
          </cell>
          <cell r="H446" t="str">
            <v>Чернігівська</v>
          </cell>
        </row>
        <row r="447">
          <cell r="G447" t="str">
            <v>другого відділу Ніжинського районного</v>
          </cell>
          <cell r="H447" t="str">
            <v>Чернігівська</v>
          </cell>
        </row>
        <row r="448">
          <cell r="G448" t="str">
            <v>першого відділу Прилуцького районного</v>
          </cell>
          <cell r="H448" t="str">
            <v>Чернігівська</v>
          </cell>
        </row>
        <row r="449">
          <cell r="G449" t="str">
            <v>третього відділу Прилуцького районного</v>
          </cell>
          <cell r="H449" t="str">
            <v>Чернігівська</v>
          </cell>
        </row>
        <row r="450">
          <cell r="G450" t="str">
            <v>другого відділу Прилуцького районного</v>
          </cell>
          <cell r="H450" t="str">
            <v>Чернігівська</v>
          </cell>
        </row>
        <row r="451">
          <cell r="G451" t="str">
            <v>другого відділу Чернігівського районного</v>
          </cell>
          <cell r="H451" t="str">
            <v>Чернігівська</v>
          </cell>
        </row>
        <row r="452">
          <cell r="G452" t="str">
            <v>другого відділу Новгород-Сіверського районного</v>
          </cell>
          <cell r="H452" t="str">
            <v>Чернігівська</v>
          </cell>
        </row>
        <row r="453">
          <cell r="G453" t="str">
            <v>третього відділу Корюківського районного</v>
          </cell>
          <cell r="H453" t="str">
            <v>Чернігівська</v>
          </cell>
        </row>
        <row r="454">
          <cell r="G454" t="str">
            <v>третього відділу Ніжинського районного</v>
          </cell>
          <cell r="H454" t="str">
            <v>Чернігівська</v>
          </cell>
        </row>
        <row r="455">
          <cell r="G455" t="str">
            <v>третього відділу Чернігівського районного</v>
          </cell>
          <cell r="H455" t="str">
            <v>Чернігівська</v>
          </cell>
        </row>
        <row r="456">
          <cell r="G456" t="str">
            <v>четвертого відділу Ніжинського районного</v>
          </cell>
          <cell r="H456" t="str">
            <v>Чернігівська</v>
          </cell>
        </row>
        <row r="457">
          <cell r="G457" t="str">
            <v>четвертого відділу Чернігівського районного</v>
          </cell>
          <cell r="H457" t="str">
            <v>Чернігівська</v>
          </cell>
        </row>
        <row r="458">
          <cell r="G458" t="str">
            <v>Ніжинського районного</v>
          </cell>
          <cell r="H458" t="str">
            <v>Чернігівська</v>
          </cell>
        </row>
        <row r="459">
          <cell r="G459" t="str">
            <v>першого відділу Новгород-Сіверського районного</v>
          </cell>
          <cell r="H459" t="str">
            <v>Чернігівська</v>
          </cell>
        </row>
        <row r="460">
          <cell r="G460" t="str">
            <v>Новгород-Сіверського районного</v>
          </cell>
          <cell r="H460" t="str">
            <v>Чернігівська</v>
          </cell>
        </row>
        <row r="461">
          <cell r="G461" t="str">
            <v>Прилуцького районного</v>
          </cell>
          <cell r="H461" t="str">
            <v>Чернігівська</v>
          </cell>
        </row>
        <row r="462">
          <cell r="G462" t="str">
            <v>Чернігівського міського</v>
          </cell>
          <cell r="H462" t="str">
            <v>Чернігівська</v>
          </cell>
        </row>
        <row r="463">
          <cell r="G463" t="str">
            <v>Чернігівського об'єднаного міського</v>
          </cell>
          <cell r="H463" t="str">
            <v>Чернігівська</v>
          </cell>
        </row>
        <row r="464">
          <cell r="G464" t="str">
            <v>Чернігівського районного</v>
          </cell>
          <cell r="H464" t="str">
            <v>Чернігівська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/>
      <sheetData sheetId="1">
        <row r="2">
          <cell r="G2" t="str">
            <v>першого відділу Хмільницького районного</v>
          </cell>
          <cell r="H2" t="str">
            <v>Вінницька</v>
          </cell>
        </row>
        <row r="3">
          <cell r="G3" t="str">
            <v>другого відділу Хмільницького районного</v>
          </cell>
          <cell r="H3" t="str">
            <v>Вінницька</v>
          </cell>
        </row>
        <row r="4">
          <cell r="G4" t="str">
            <v>сьомого відділу Вінницького районного</v>
          </cell>
          <cell r="H4" t="str">
            <v>Вінницька</v>
          </cell>
        </row>
        <row r="5">
          <cell r="G5" t="str">
            <v>Вінницького об'єднаного міського</v>
          </cell>
          <cell r="H5" t="str">
            <v>Вінницька</v>
          </cell>
        </row>
        <row r="6">
          <cell r="G6" t="str">
            <v>першого відділу Вінницького районного</v>
          </cell>
          <cell r="H6" t="str">
            <v>Вінницька</v>
          </cell>
        </row>
        <row r="7">
          <cell r="G7" t="str">
            <v>першого відділу Жмеринського районного</v>
          </cell>
          <cell r="H7" t="str">
            <v>Вінницька</v>
          </cell>
        </row>
        <row r="8">
          <cell r="G8" t="str">
            <v>Тульчинського районного</v>
          </cell>
          <cell r="H8" t="str">
            <v>Вінницька</v>
          </cell>
        </row>
        <row r="9">
          <cell r="G9" t="str">
            <v>Хмільницького районного</v>
          </cell>
          <cell r="H9" t="str">
            <v>Вінницька</v>
          </cell>
        </row>
        <row r="10">
          <cell r="G10" t="str">
            <v>першого відділу Могилів-Подільського районного</v>
          </cell>
          <cell r="H10" t="str">
            <v>Вінницька</v>
          </cell>
        </row>
        <row r="11">
          <cell r="G11" t="str">
            <v>першого відділу Тульчинського районного</v>
          </cell>
          <cell r="H11" t="str">
            <v>Вінницька</v>
          </cell>
        </row>
        <row r="12">
          <cell r="G12" t="str">
            <v>другого відділу Вінницького районного</v>
          </cell>
          <cell r="H12" t="str">
            <v>Вінницька</v>
          </cell>
        </row>
        <row r="13">
          <cell r="G13" t="str">
            <v>другого відділу Жмеринського районного</v>
          </cell>
          <cell r="H13" t="str">
            <v>Вінницька</v>
          </cell>
        </row>
        <row r="14">
          <cell r="G14" t="str">
            <v>другого відділу Могилів-Подільського районного</v>
          </cell>
          <cell r="H14" t="str">
            <v>Вінницька</v>
          </cell>
        </row>
        <row r="15">
          <cell r="G15" t="str">
            <v>другого відділу Тульчинського районного</v>
          </cell>
          <cell r="H15" t="str">
            <v>Вінницька</v>
          </cell>
        </row>
        <row r="16">
          <cell r="G16" t="str">
            <v>третього відділу Вінницького районного</v>
          </cell>
          <cell r="H16" t="str">
            <v>Вінницька</v>
          </cell>
        </row>
        <row r="17">
          <cell r="G17" t="str">
            <v>третього відділу Могилів-Подільського районного</v>
          </cell>
          <cell r="H17" t="str">
            <v>Вінницька</v>
          </cell>
        </row>
        <row r="18">
          <cell r="G18" t="str">
            <v>третього відділу Тульчинського районного</v>
          </cell>
          <cell r="H18" t="str">
            <v>Вінницька</v>
          </cell>
        </row>
        <row r="19">
          <cell r="G19" t="str">
            <v>четвертого відділу Вінницького районного</v>
          </cell>
          <cell r="H19" t="str">
            <v>Вінницька</v>
          </cell>
        </row>
        <row r="20">
          <cell r="G20" t="str">
            <v>п'ятого відділу Вінницького районного</v>
          </cell>
          <cell r="H20" t="str">
            <v>Вінницька</v>
          </cell>
        </row>
        <row r="21">
          <cell r="G21" t="str">
            <v>шостого відділу Вінницького районного</v>
          </cell>
          <cell r="H21" t="str">
            <v>Вінницька</v>
          </cell>
        </row>
        <row r="22">
          <cell r="G22" t="str">
            <v>Вінницького районного</v>
          </cell>
          <cell r="H22" t="str">
            <v>Вінницька</v>
          </cell>
        </row>
        <row r="23">
          <cell r="G23" t="str">
            <v>Гайсинського районного</v>
          </cell>
          <cell r="H23" t="str">
            <v>Вінницька</v>
          </cell>
        </row>
        <row r="24">
          <cell r="G24" t="str">
            <v>першого відділу Гайсинського районного</v>
          </cell>
          <cell r="H24" t="str">
            <v>Вінницька</v>
          </cell>
        </row>
        <row r="25">
          <cell r="G25" t="str">
            <v>другого відділу Гайсинського районного</v>
          </cell>
          <cell r="H25" t="str">
            <v>Вінницька</v>
          </cell>
        </row>
        <row r="26">
          <cell r="G26" t="str">
            <v>Жмеринського районного</v>
          </cell>
          <cell r="H26" t="str">
            <v>Вінницька</v>
          </cell>
        </row>
        <row r="27">
          <cell r="G27" t="str">
            <v>Могилів-Подільського районного</v>
          </cell>
          <cell r="H27" t="str">
            <v>Вінницька</v>
          </cell>
        </row>
        <row r="28">
          <cell r="G28" t="str">
            <v>першого відділу Камінь-Каширського районного</v>
          </cell>
          <cell r="H28" t="str">
            <v>Волинська</v>
          </cell>
        </row>
        <row r="29">
          <cell r="G29" t="str">
            <v>першого відділу Ковельського районного</v>
          </cell>
          <cell r="H29" t="str">
            <v>Волинська</v>
          </cell>
        </row>
        <row r="30">
          <cell r="G30" t="str">
            <v>другого відділу Ковельського районного</v>
          </cell>
          <cell r="H30" t="str">
            <v>Волинська</v>
          </cell>
        </row>
        <row r="31">
          <cell r="G31" t="str">
            <v>четвертого відділу Ковельського районного</v>
          </cell>
          <cell r="H31" t="str">
            <v>Волинська</v>
          </cell>
        </row>
        <row r="32">
          <cell r="G32" t="str">
            <v>третього відділу Ковельського районного</v>
          </cell>
          <cell r="H32" t="str">
            <v>Волинська</v>
          </cell>
        </row>
        <row r="33">
          <cell r="G33" t="str">
            <v>п'ятого відділу Ковельського районного</v>
          </cell>
          <cell r="H33" t="str">
            <v>Волинська</v>
          </cell>
        </row>
        <row r="34">
          <cell r="G34" t="str">
            <v>Луцького об'єднаного міського</v>
          </cell>
          <cell r="H34" t="str">
            <v>Волинська</v>
          </cell>
        </row>
        <row r="35">
          <cell r="G35" t="str">
            <v>другого відділу Камінь-Каширського районного</v>
          </cell>
          <cell r="H35" t="str">
            <v>Волинська</v>
          </cell>
        </row>
        <row r="36">
          <cell r="G36" t="str">
            <v>першого відділу Луцького районного</v>
          </cell>
          <cell r="H36" t="str">
            <v>Волинська</v>
          </cell>
        </row>
        <row r="37">
          <cell r="G37" t="str">
            <v>другого відділу Луцького районного</v>
          </cell>
          <cell r="H37" t="str">
            <v>Волинська</v>
          </cell>
        </row>
        <row r="38">
          <cell r="G38" t="str">
            <v>Волинського обласного</v>
          </cell>
          <cell r="H38" t="str">
            <v>Волинська</v>
          </cell>
        </row>
        <row r="39">
          <cell r="G39" t="str">
            <v>другого відділу Володимирського районного</v>
          </cell>
          <cell r="H39" t="str">
            <v>Волинська</v>
          </cell>
        </row>
        <row r="40">
          <cell r="G40" t="str">
            <v>другого відділу Володимир-Волинського районного</v>
          </cell>
          <cell r="H40" t="str">
            <v>Волинська</v>
          </cell>
        </row>
        <row r="41">
          <cell r="G41" t="str">
            <v>Володимир-Волинського районного</v>
          </cell>
          <cell r="H41" t="str">
            <v>Волинська</v>
          </cell>
        </row>
        <row r="42">
          <cell r="G42" t="str">
            <v>Камінь-Каширського районного</v>
          </cell>
          <cell r="H42" t="str">
            <v>Волинська</v>
          </cell>
        </row>
        <row r="43">
          <cell r="G43" t="str">
            <v>Ковельського районного</v>
          </cell>
          <cell r="H43" t="str">
            <v>Волинська</v>
          </cell>
        </row>
        <row r="44">
          <cell r="G44" t="str">
            <v>Луцького районного</v>
          </cell>
          <cell r="H44" t="str">
            <v>Волинська</v>
          </cell>
        </row>
        <row r="45">
          <cell r="G45" t="str">
            <v>першого відділу Дніпровського районного</v>
          </cell>
          <cell r="H45" t="str">
            <v>Дніпропетровська</v>
          </cell>
        </row>
        <row r="46">
          <cell r="G46" t="str">
            <v>першого відділу Кам'янського районного</v>
          </cell>
          <cell r="H46" t="str">
            <v>Дніпропетровська</v>
          </cell>
        </row>
        <row r="47">
          <cell r="G47" t="str">
            <v>першого відділу Нікопольського районного</v>
          </cell>
          <cell r="H47" t="str">
            <v>Дніпропетровська</v>
          </cell>
        </row>
        <row r="48">
          <cell r="G48" t="str">
            <v>першого відділу Новомосковського районного</v>
          </cell>
          <cell r="H48" t="str">
            <v>Дніпропетровська</v>
          </cell>
        </row>
        <row r="49">
          <cell r="G49" t="str">
            <v>першого відділу Синельниківського районного</v>
          </cell>
          <cell r="H49" t="str">
            <v>Дніпропетровська</v>
          </cell>
        </row>
        <row r="50">
          <cell r="G50" t="str">
            <v>першого відділу Криворізького районного</v>
          </cell>
          <cell r="H50" t="str">
            <v>Дніпропетровська</v>
          </cell>
        </row>
        <row r="51">
          <cell r="G51" t="str">
            <v>другого відділу Кам'янського районного</v>
          </cell>
          <cell r="H51" t="str">
            <v>Дніпропетровська</v>
          </cell>
        </row>
        <row r="52">
          <cell r="G52" t="str">
            <v>другого відділу Нікопольського районного</v>
          </cell>
          <cell r="H52" t="str">
            <v>Дніпропетровська</v>
          </cell>
        </row>
        <row r="53">
          <cell r="G53" t="str">
            <v>третього відділу Кам'янського районного</v>
          </cell>
          <cell r="H53" t="str">
            <v>Дніпропетровська</v>
          </cell>
        </row>
        <row r="54">
          <cell r="G54" t="str">
            <v>четвертого відділу Кам'янського районного</v>
          </cell>
          <cell r="H54" t="str">
            <v>Дніпропетровська</v>
          </cell>
        </row>
        <row r="55">
          <cell r="G55" t="str">
            <v>Амур-Нижньодніпровського районного</v>
          </cell>
          <cell r="H55" t="str">
            <v>Дніпропетровська</v>
          </cell>
        </row>
        <row r="56">
          <cell r="G56" t="str">
            <v>другого відділу Дніпровського районного</v>
          </cell>
          <cell r="H56" t="str">
            <v>Дніпропетровська</v>
          </cell>
        </row>
        <row r="57">
          <cell r="D57" t="str">
            <v>міста Дніпра</v>
          </cell>
          <cell r="G57" t="str">
            <v>Дніпровського районного</v>
          </cell>
          <cell r="H57" t="str">
            <v>Дніпропетровська</v>
          </cell>
        </row>
        <row r="58">
          <cell r="D58" t="str">
            <v>міста Дніпра</v>
          </cell>
          <cell r="G58" t="str">
            <v>Індустріального районного</v>
          </cell>
          <cell r="H58" t="str">
            <v>Дніпропетровська</v>
          </cell>
        </row>
        <row r="59">
          <cell r="G59" t="str">
            <v>Кам'янського районного</v>
          </cell>
          <cell r="H59" t="str">
            <v>Дніпропетровська</v>
          </cell>
        </row>
        <row r="60">
          <cell r="G60" t="str">
            <v>другого відділу Криворізького районного</v>
          </cell>
          <cell r="H60" t="str">
            <v>Дніпропетровська</v>
          </cell>
        </row>
        <row r="61">
          <cell r="G61" t="str">
            <v>Криворізького районного</v>
          </cell>
          <cell r="H61" t="str">
            <v>Дніпропетровська</v>
          </cell>
        </row>
        <row r="62">
          <cell r="G62" t="str">
            <v>другого відділу Синельниківського районного</v>
          </cell>
          <cell r="H62" t="str">
            <v>Дніпропетровська</v>
          </cell>
        </row>
        <row r="63">
          <cell r="G63" t="str">
            <v>Новокодацького районного</v>
          </cell>
          <cell r="H63" t="str">
            <v>Дніпропетровська</v>
          </cell>
        </row>
        <row r="64">
          <cell r="G64" t="str">
            <v>Покровсько-Тернівського районного</v>
          </cell>
          <cell r="H64" t="str">
            <v>Дніпропетровська</v>
          </cell>
        </row>
        <row r="65">
          <cell r="G65" t="str">
            <v>Самарського районного</v>
          </cell>
          <cell r="H65" t="str">
            <v>Дніпропетровська</v>
          </cell>
        </row>
        <row r="66">
          <cell r="G66" t="str">
            <v>Соборного районного</v>
          </cell>
          <cell r="H66" t="str">
            <v>Дніпропетровська</v>
          </cell>
        </row>
        <row r="67">
          <cell r="G67" t="str">
            <v>третього відділу Дніпровського районного</v>
          </cell>
          <cell r="H67" t="str">
            <v>Дніпропетровська</v>
          </cell>
        </row>
        <row r="68">
          <cell r="D68" t="str">
            <v>міста Дніпра</v>
          </cell>
          <cell r="G68" t="str">
            <v>Шевченківського районного</v>
          </cell>
          <cell r="H68" t="str">
            <v>Дніпропетровська</v>
          </cell>
        </row>
        <row r="69">
          <cell r="G69" t="str">
            <v>третього відділу Криворізького районного</v>
          </cell>
          <cell r="H69" t="str">
            <v>Дніпропетровська</v>
          </cell>
        </row>
        <row r="70">
          <cell r="G70" t="str">
            <v>третього відділу Нікопольського районного</v>
          </cell>
          <cell r="H70" t="str">
            <v>Дніпропетровська</v>
          </cell>
        </row>
        <row r="71">
          <cell r="G71" t="str">
            <v>третього відділу Нікопольського районного</v>
          </cell>
          <cell r="H71" t="str">
            <v>Дніпропетровська</v>
          </cell>
        </row>
        <row r="72">
          <cell r="G72" t="str">
            <v>третього відділу Синельниківського районного</v>
          </cell>
          <cell r="H72" t="str">
            <v>Дніпропетровська</v>
          </cell>
        </row>
        <row r="73">
          <cell r="G73" t="str">
            <v>четвертого відділу Синельниківського районного</v>
          </cell>
          <cell r="H73" t="str">
            <v>Дніпропетровська</v>
          </cell>
        </row>
        <row r="74">
          <cell r="G74" t="str">
            <v>п'ятого відділу Синельниківського районного</v>
          </cell>
          <cell r="H74" t="str">
            <v>Дніпропетровська</v>
          </cell>
        </row>
        <row r="75">
          <cell r="G75" t="str">
            <v>Дніпровського обласного</v>
          </cell>
          <cell r="H75" t="str">
            <v>Дніпропетровська</v>
          </cell>
        </row>
        <row r="76">
          <cell r="G76" t="str">
            <v>Інгулецького районного</v>
          </cell>
          <cell r="H76" t="str">
            <v>Дніпропетровська</v>
          </cell>
        </row>
        <row r="77">
          <cell r="G77" t="str">
            <v>Криворізького районного</v>
          </cell>
          <cell r="H77" t="str">
            <v>Дніпропетровська</v>
          </cell>
        </row>
        <row r="78">
          <cell r="G78" t="str">
            <v>Металургійно-Довгинцівського об'єднаного районного</v>
          </cell>
          <cell r="H78" t="str">
            <v>Дніпропетровська</v>
          </cell>
        </row>
        <row r="79">
          <cell r="G79" t="str">
            <v>Нікопольського районного</v>
          </cell>
          <cell r="H79" t="str">
            <v>Дніпропетровська</v>
          </cell>
        </row>
        <row r="80">
          <cell r="G80" t="str">
            <v>Новомосковського районного</v>
          </cell>
          <cell r="H80" t="str">
            <v>Дніпропетровська</v>
          </cell>
        </row>
        <row r="81">
          <cell r="G81" t="str">
            <v>Павлоградського районного</v>
          </cell>
          <cell r="H81" t="str">
            <v>Дніпропетровська</v>
          </cell>
        </row>
        <row r="82">
          <cell r="G82" t="str">
            <v>Саксаганського районного</v>
          </cell>
          <cell r="H82" t="str">
            <v>Дніпропетровська</v>
          </cell>
        </row>
        <row r="83">
          <cell r="G83" t="str">
            <v>Синельниківського районного</v>
          </cell>
          <cell r="H83" t="str">
            <v>Дніпропетровська</v>
          </cell>
        </row>
        <row r="84">
          <cell r="G84" t="str">
            <v>Центрально-Міського районного</v>
          </cell>
          <cell r="H84" t="str">
            <v>Дніпропетровська</v>
          </cell>
        </row>
        <row r="85">
          <cell r="G85" t="str">
            <v>Центрально-Чечелевського районного</v>
          </cell>
          <cell r="H85" t="str">
            <v>Дніпропетровська</v>
          </cell>
        </row>
        <row r="86">
          <cell r="G86" t="str">
            <v>Центрально-Чечелівського об'єднаного районного</v>
          </cell>
          <cell r="H86" t="str">
            <v>Дніпропетровська</v>
          </cell>
        </row>
        <row r="87">
          <cell r="G87" t="str">
            <v>першого відділу Краматорського районного</v>
          </cell>
          <cell r="H87" t="str">
            <v>Донецька</v>
          </cell>
        </row>
        <row r="88">
          <cell r="G88" t="str">
            <v>першого відділу Покровського районного</v>
          </cell>
          <cell r="H88" t="str">
            <v>Донецька</v>
          </cell>
        </row>
        <row r="89">
          <cell r="G89" t="str">
            <v>другого відділу Краматорського районного</v>
          </cell>
          <cell r="H89" t="str">
            <v>Донецька</v>
          </cell>
        </row>
        <row r="90">
          <cell r="G90" t="str">
            <v>третього відділу Краматорського районного</v>
          </cell>
          <cell r="H90" t="str">
            <v>Донецька</v>
          </cell>
        </row>
        <row r="91">
          <cell r="G91" t="str">
            <v>Бахмутського районного</v>
          </cell>
          <cell r="H91" t="str">
            <v>Донецька</v>
          </cell>
        </row>
        <row r="92">
          <cell r="G92" t="str">
            <v>Волноваського районного</v>
          </cell>
          <cell r="H92" t="str">
            <v>Донецька</v>
          </cell>
        </row>
        <row r="93">
          <cell r="G93" t="str">
            <v>Краматорського районного</v>
          </cell>
          <cell r="H93" t="str">
            <v>Донецька</v>
          </cell>
        </row>
        <row r="94">
          <cell r="G94" t="str">
            <v>Маріупольського районного</v>
          </cell>
          <cell r="H94" t="str">
            <v>Донецька</v>
          </cell>
        </row>
        <row r="95">
          <cell r="G95" t="str">
            <v>Покровського районного</v>
          </cell>
          <cell r="H95" t="str">
            <v>Донецька</v>
          </cell>
        </row>
        <row r="96">
          <cell r="G96" t="str">
            <v>першого відділу Бердичівського районного</v>
          </cell>
          <cell r="H96" t="str">
            <v>Житомирська</v>
          </cell>
        </row>
        <row r="97">
          <cell r="G97" t="str">
            <v>першого відділу Житомирського районного</v>
          </cell>
          <cell r="H97" t="str">
            <v>Житомирська</v>
          </cell>
        </row>
        <row r="98">
          <cell r="G98" t="str">
            <v>першого відділу Звягельського районного</v>
          </cell>
          <cell r="H98" t="str">
            <v>Житомирська</v>
          </cell>
        </row>
        <row r="99">
          <cell r="G99" t="str">
            <v>першого відділу Коростенського районного</v>
          </cell>
          <cell r="H99" t="str">
            <v>Житомирська</v>
          </cell>
        </row>
        <row r="100">
          <cell r="G100" t="str">
            <v>другого відділу Бердичівського районного</v>
          </cell>
          <cell r="H100" t="str">
            <v>Житомирська</v>
          </cell>
        </row>
        <row r="101">
          <cell r="G101" t="str">
            <v>другого відділу Житомирського районного</v>
          </cell>
          <cell r="H101" t="str">
            <v>Житомирська</v>
          </cell>
        </row>
        <row r="102">
          <cell r="G102" t="str">
            <v>другого відділу Звягельського районного</v>
          </cell>
          <cell r="H102" t="str">
            <v>Житомирська</v>
          </cell>
        </row>
        <row r="103">
          <cell r="G103" t="str">
            <v>другого відділу Коростенського районного</v>
          </cell>
          <cell r="H103" t="str">
            <v>Житомирська</v>
          </cell>
        </row>
        <row r="104">
          <cell r="G104" t="str">
            <v>третього відділу Житомирського районного</v>
          </cell>
          <cell r="H104" t="str">
            <v>Житомирська</v>
          </cell>
        </row>
        <row r="105">
          <cell r="G105" t="str">
            <v>третього відділу Коростенського районного</v>
          </cell>
          <cell r="H105" t="str">
            <v>Житомирська</v>
          </cell>
        </row>
        <row r="106">
          <cell r="G106" t="str">
            <v>четвертого відділу Житомирського районного</v>
          </cell>
          <cell r="H106" t="str">
            <v>Житомирська</v>
          </cell>
        </row>
        <row r="107">
          <cell r="G107" t="str">
            <v>Бердичівського районного</v>
          </cell>
          <cell r="H107" t="str">
            <v>Житомирська</v>
          </cell>
        </row>
        <row r="108">
          <cell r="G108" t="str">
            <v>четвертого відділу Коростенського районного</v>
          </cell>
          <cell r="H108" t="str">
            <v>Житомирська</v>
          </cell>
        </row>
        <row r="109">
          <cell r="G109" t="str">
            <v>Житомирського об'єднаного міського</v>
          </cell>
          <cell r="H109" t="str">
            <v>Житомирська</v>
          </cell>
        </row>
        <row r="110">
          <cell r="G110" t="str">
            <v>п'ятого відділу Житомирського районного</v>
          </cell>
          <cell r="H110" t="str">
            <v>Житомирська</v>
          </cell>
        </row>
        <row r="111">
          <cell r="G111" t="str">
            <v>шостого відділу Житомирського районного</v>
          </cell>
          <cell r="H111" t="str">
            <v>Житомирська</v>
          </cell>
        </row>
        <row r="112">
          <cell r="G112" t="str">
            <v>сьомого відділу Житомирського районного</v>
          </cell>
          <cell r="H112" t="str">
            <v>Житомирська</v>
          </cell>
        </row>
        <row r="113">
          <cell r="G113" t="str">
            <v>восьмого відділу Житомирського районного</v>
          </cell>
          <cell r="H113" t="str">
            <v>Житомирська</v>
          </cell>
        </row>
        <row r="114">
          <cell r="G114" t="str">
            <v>дев'ятого відділу Житомирського районного</v>
          </cell>
          <cell r="H114" t="str">
            <v>Житомирська</v>
          </cell>
        </row>
        <row r="115">
          <cell r="G115" t="str">
            <v>Житомирського обласного об'єднаного міського</v>
          </cell>
          <cell r="H115" t="str">
            <v>Житомирська</v>
          </cell>
        </row>
        <row r="116">
          <cell r="G116" t="str">
            <v>Житомирського районного</v>
          </cell>
          <cell r="H116" t="str">
            <v>Житомирська</v>
          </cell>
        </row>
        <row r="117">
          <cell r="G117" t="str">
            <v>Звягельського районного</v>
          </cell>
          <cell r="H117" t="str">
            <v>Житомирська</v>
          </cell>
        </row>
        <row r="118">
          <cell r="G118" t="str">
            <v>Коростенського районного</v>
          </cell>
          <cell r="H118" t="str">
            <v>Житомирська</v>
          </cell>
        </row>
        <row r="119">
          <cell r="G119" t="str">
            <v>першого відділу Берегівського районного</v>
          </cell>
          <cell r="H119" t="str">
            <v>Закарпатська</v>
          </cell>
        </row>
        <row r="120">
          <cell r="G120" t="str">
            <v>першого відділу Мукачівського районного</v>
          </cell>
          <cell r="H120" t="str">
            <v>Закарпатська</v>
          </cell>
        </row>
        <row r="121">
          <cell r="G121" t="str">
            <v>першого відділу Хустського районного</v>
          </cell>
          <cell r="H121" t="str">
            <v>Закарпатська</v>
          </cell>
        </row>
        <row r="122">
          <cell r="G122" t="str">
            <v>другого відділу Мукачівського районного</v>
          </cell>
          <cell r="H122" t="str">
            <v>Закарпатська</v>
          </cell>
        </row>
        <row r="123">
          <cell r="G123" t="str">
            <v>другого відділу Хустського районного</v>
          </cell>
          <cell r="H123" t="str">
            <v>Закарпатська</v>
          </cell>
        </row>
        <row r="124">
          <cell r="G124" t="str">
            <v>Берегівського районного</v>
          </cell>
          <cell r="H124" t="str">
            <v>Закарпатська</v>
          </cell>
        </row>
        <row r="125">
          <cell r="G125" t="str">
            <v>Мукачівського районного</v>
          </cell>
          <cell r="H125" t="str">
            <v>Закарпатська</v>
          </cell>
        </row>
        <row r="126">
          <cell r="G126" t="str">
            <v>Рахівського районного</v>
          </cell>
          <cell r="H126" t="str">
            <v>Закарпатська</v>
          </cell>
        </row>
        <row r="127">
          <cell r="G127" t="str">
            <v>Тячівського районного</v>
          </cell>
          <cell r="H127" t="str">
            <v>Закарпатська</v>
          </cell>
        </row>
        <row r="128">
          <cell r="G128" t="str">
            <v>Ужгородського районного</v>
          </cell>
          <cell r="H128" t="str">
            <v>Закарпатська</v>
          </cell>
        </row>
        <row r="129">
          <cell r="G129" t="str">
            <v>Хустського районного</v>
          </cell>
          <cell r="H129" t="str">
            <v>Закарпатська</v>
          </cell>
        </row>
        <row r="130">
          <cell r="G130" t="str">
            <v>першого відділу Запорізького районного</v>
          </cell>
          <cell r="H130" t="str">
            <v>Запорізька</v>
          </cell>
        </row>
        <row r="131">
          <cell r="G131" t="str">
            <v>другого відділу Запорізького районного</v>
          </cell>
          <cell r="H131" t="str">
            <v>Запорізька</v>
          </cell>
        </row>
        <row r="132">
          <cell r="G132" t="str">
            <v>Бердянського районного</v>
          </cell>
          <cell r="H132" t="str">
            <v>Запорізька</v>
          </cell>
        </row>
        <row r="133">
          <cell r="G133" t="str">
            <v>Василівського районного</v>
          </cell>
          <cell r="H133" t="str">
            <v>Запорізька</v>
          </cell>
        </row>
        <row r="134">
          <cell r="D134" t="str">
            <v>міста Запоріжжя</v>
          </cell>
          <cell r="G134" t="str">
            <v>Заводського районного</v>
          </cell>
          <cell r="H134" t="str">
            <v>Запорізька</v>
          </cell>
        </row>
        <row r="135">
          <cell r="G135" t="str">
            <v>Запорізького районного</v>
          </cell>
          <cell r="H135" t="str">
            <v>Запорізька</v>
          </cell>
        </row>
        <row r="136">
          <cell r="G136" t="str">
            <v>Комунарського районного</v>
          </cell>
          <cell r="H136" t="str">
            <v>Запорізька</v>
          </cell>
        </row>
        <row r="137">
          <cell r="G137" t="str">
            <v>першого відділу Мелітопольського районного</v>
          </cell>
          <cell r="H137" t="str">
            <v>Запорізька</v>
          </cell>
        </row>
        <row r="138">
          <cell r="G138" t="str">
            <v>Мелітопольського районного</v>
          </cell>
          <cell r="H138" t="str">
            <v>Запорізька</v>
          </cell>
        </row>
        <row r="139">
          <cell r="G139" t="str">
            <v>Пологівського районного</v>
          </cell>
          <cell r="H139" t="str">
            <v>Запорізька</v>
          </cell>
        </row>
        <row r="140">
          <cell r="G140" t="str">
            <v>третього відділу Пологівського районного</v>
          </cell>
          <cell r="H140" t="str">
            <v>Запорізька</v>
          </cell>
        </row>
        <row r="141">
          <cell r="G141" t="str">
            <v>Хортицького районного</v>
          </cell>
          <cell r="H141" t="str">
            <v>Запорізька</v>
          </cell>
        </row>
        <row r="142">
          <cell r="D142" t="str">
            <v>міста Запоріжжя</v>
          </cell>
          <cell r="G142" t="str">
            <v>Центрального об'єднаного районного</v>
          </cell>
          <cell r="H142" t="str">
            <v>Запорізька</v>
          </cell>
        </row>
        <row r="143">
          <cell r="D143" t="str">
            <v>міста Запоріжжя</v>
          </cell>
          <cell r="G143" t="str">
            <v>Шевченківського районного</v>
          </cell>
          <cell r="H143" t="str">
            <v>Запорізька</v>
          </cell>
        </row>
        <row r="144">
          <cell r="G144" t="str">
            <v>першого відділу Івано-Франківського районного</v>
          </cell>
          <cell r="H144" t="str">
            <v>Івано-Франківська</v>
          </cell>
        </row>
        <row r="145">
          <cell r="G145" t="str">
            <v>першого відділу Калуського районного</v>
          </cell>
          <cell r="H145" t="str">
            <v>Івано-Франківська</v>
          </cell>
        </row>
        <row r="146">
          <cell r="G146" t="str">
            <v>першого відділу Коломийського районного</v>
          </cell>
          <cell r="H146" t="str">
            <v>Івано-Франківська</v>
          </cell>
        </row>
        <row r="147">
          <cell r="G147" t="str">
            <v>другого відділу Івано-Франківського районного</v>
          </cell>
          <cell r="H147" t="str">
            <v>Івано-Франківська</v>
          </cell>
        </row>
        <row r="148">
          <cell r="G148" t="str">
            <v>другого відділу Калуського районного</v>
          </cell>
          <cell r="H148" t="str">
            <v>Івано-Франківська</v>
          </cell>
        </row>
        <row r="149">
          <cell r="G149" t="str">
            <v>другого відділу Коломийського районного</v>
          </cell>
          <cell r="H149" t="str">
            <v>Івано-Франківська</v>
          </cell>
        </row>
        <row r="150">
          <cell r="G150" t="str">
            <v>третього відділу Івано-Франківського районного</v>
          </cell>
          <cell r="H150" t="str">
            <v>Івано-Франківська</v>
          </cell>
        </row>
        <row r="151">
          <cell r="G151" t="str">
            <v>четвертого відділу Івано-Франківського районного</v>
          </cell>
          <cell r="H151" t="str">
            <v>Івано-Франківська</v>
          </cell>
        </row>
        <row r="152">
          <cell r="G152" t="str">
            <v>Верховинського районного</v>
          </cell>
          <cell r="H152" t="str">
            <v>Івано-Франківська</v>
          </cell>
        </row>
        <row r="153">
          <cell r="G153" t="str">
            <v>Івано-Франківського міського</v>
          </cell>
          <cell r="H153" t="str">
            <v>Івано-Франківська</v>
          </cell>
        </row>
        <row r="154">
          <cell r="G154" t="str">
            <v>Івано-Франківського обласного</v>
          </cell>
          <cell r="H154" t="str">
            <v>Івано-Франківська</v>
          </cell>
        </row>
        <row r="155">
          <cell r="G155" t="str">
            <v>Івано-Франківського районного</v>
          </cell>
          <cell r="H155" t="str">
            <v>Івано-Франківська</v>
          </cell>
        </row>
        <row r="156">
          <cell r="G156" t="str">
            <v>Калуського районного</v>
          </cell>
          <cell r="H156" t="str">
            <v>Івано-Франківська</v>
          </cell>
        </row>
        <row r="157">
          <cell r="G157" t="str">
            <v>Коломийського районного</v>
          </cell>
          <cell r="H157" t="str">
            <v>Івано-Франківська</v>
          </cell>
        </row>
        <row r="158">
          <cell r="G158" t="str">
            <v>Косівського районного</v>
          </cell>
          <cell r="H158" t="str">
            <v>Івано-Франківська</v>
          </cell>
        </row>
        <row r="159">
          <cell r="G159" t="str">
            <v>Надвірнянського районного</v>
          </cell>
          <cell r="H159" t="str">
            <v>Івано-Франківська</v>
          </cell>
        </row>
        <row r="160">
          <cell r="G160" t="str">
            <v>Голосіївського районного</v>
          </cell>
          <cell r="H160" t="str">
            <v>Київ місто</v>
          </cell>
        </row>
        <row r="161">
          <cell r="G161" t="str">
            <v>Дарницького районного</v>
          </cell>
          <cell r="H161" t="str">
            <v>Київ місто</v>
          </cell>
        </row>
        <row r="162">
          <cell r="G162" t="str">
            <v>Деснянського районного</v>
          </cell>
          <cell r="H162" t="str">
            <v>Київ місто</v>
          </cell>
        </row>
        <row r="163">
          <cell r="D163" t="str">
            <v>міста Києва</v>
          </cell>
          <cell r="G163" t="str">
            <v>Дніпровського районного</v>
          </cell>
          <cell r="H163" t="str">
            <v>Київ місто</v>
          </cell>
        </row>
        <row r="164">
          <cell r="G164" t="str">
            <v>Оболонського районного</v>
          </cell>
          <cell r="H164" t="str">
            <v>Київ місто</v>
          </cell>
        </row>
        <row r="165">
          <cell r="G165" t="str">
            <v>Печерського районного</v>
          </cell>
          <cell r="H165" t="str">
            <v>Київ місто</v>
          </cell>
        </row>
        <row r="166">
          <cell r="D166" t="str">
            <v>міста Києва</v>
          </cell>
          <cell r="G166" t="str">
            <v>Подільського районного</v>
          </cell>
          <cell r="H166" t="str">
            <v>Київ місто</v>
          </cell>
        </row>
        <row r="167">
          <cell r="G167" t="str">
            <v>Святошинського районного</v>
          </cell>
          <cell r="H167" t="str">
            <v>Київ місто</v>
          </cell>
        </row>
        <row r="168">
          <cell r="G168" t="str">
            <v>Солом'янського районного</v>
          </cell>
          <cell r="H168" t="str">
            <v>Київ місто</v>
          </cell>
        </row>
        <row r="169">
          <cell r="D169" t="str">
            <v>міста Києва</v>
          </cell>
          <cell r="G169" t="str">
            <v>Шевченківського районного</v>
          </cell>
          <cell r="H169" t="str">
            <v>Київ місто</v>
          </cell>
        </row>
        <row r="170">
          <cell r="G170" t="str">
            <v>першого відділу Бориспільського районного</v>
          </cell>
          <cell r="H170" t="str">
            <v>Київ обл</v>
          </cell>
        </row>
        <row r="171">
          <cell r="G171" t="str">
            <v>першого відділу Бучанського районного</v>
          </cell>
          <cell r="H171" t="str">
            <v>Київ обл</v>
          </cell>
        </row>
        <row r="172">
          <cell r="G172" t="str">
            <v>першого відділу Вишгородського районного</v>
          </cell>
          <cell r="H172" t="str">
            <v>Київ обл</v>
          </cell>
        </row>
        <row r="173">
          <cell r="G173" t="str">
            <v>першого відділу Обухівського районного</v>
          </cell>
          <cell r="H173" t="str">
            <v>Київ обл</v>
          </cell>
        </row>
        <row r="174">
          <cell r="G174" t="str">
            <v>першого відділу Білоцерківського районного</v>
          </cell>
          <cell r="H174" t="str">
            <v>Київ обл</v>
          </cell>
        </row>
        <row r="175">
          <cell r="G175" t="str">
            <v>другого відділу Білоцерківського районного</v>
          </cell>
          <cell r="H175" t="str">
            <v>Київ обл</v>
          </cell>
        </row>
        <row r="176">
          <cell r="G176" t="str">
            <v>другого відділу Бориспільського районного</v>
          </cell>
          <cell r="H176" t="str">
            <v>Київ обл</v>
          </cell>
        </row>
        <row r="177">
          <cell r="G177" t="str">
            <v>другого відділу Броварського районного</v>
          </cell>
          <cell r="H177" t="str">
            <v>Київ обл</v>
          </cell>
        </row>
        <row r="178">
          <cell r="G178" t="str">
            <v>другого відділу Бучанського районного</v>
          </cell>
          <cell r="H178" t="str">
            <v>Київ обл</v>
          </cell>
        </row>
        <row r="179">
          <cell r="G179" t="str">
            <v>другого відділу Вишгородського районного</v>
          </cell>
          <cell r="H179" t="str">
            <v>Київ обл</v>
          </cell>
        </row>
        <row r="180">
          <cell r="G180" t="str">
            <v>другого відділу Обухівського районного</v>
          </cell>
          <cell r="H180" t="str">
            <v>Київ обл</v>
          </cell>
        </row>
        <row r="181">
          <cell r="G181" t="str">
            <v>третього відділу Білоцерківського районного</v>
          </cell>
          <cell r="H181" t="str">
            <v>Київ обл</v>
          </cell>
        </row>
        <row r="182">
          <cell r="G182" t="str">
            <v>третього відділу Броварського районного</v>
          </cell>
          <cell r="H182" t="str">
            <v>Київ обл</v>
          </cell>
        </row>
        <row r="183">
          <cell r="G183" t="str">
            <v>третього відділу Бучанського районного</v>
          </cell>
          <cell r="H183" t="str">
            <v>Київ обл</v>
          </cell>
        </row>
        <row r="184">
          <cell r="G184" t="str">
            <v>третього відділу Обухівського районного</v>
          </cell>
          <cell r="H184" t="str">
            <v>Київ обл</v>
          </cell>
        </row>
        <row r="185">
          <cell r="G185" t="str">
            <v>четвертого відділу Обухівського районного</v>
          </cell>
          <cell r="H185" t="str">
            <v>Київ обл</v>
          </cell>
        </row>
        <row r="186">
          <cell r="G186" t="str">
            <v>шостого відділу Білоцерківського районного</v>
          </cell>
          <cell r="H186" t="str">
            <v>Київ обл</v>
          </cell>
        </row>
        <row r="187">
          <cell r="G187" t="str">
            <v>першого відділу Броварського районного</v>
          </cell>
          <cell r="H187" t="str">
            <v>Київ обл</v>
          </cell>
        </row>
        <row r="188">
          <cell r="G188" t="str">
            <v>першого відділу Фастівського районного</v>
          </cell>
          <cell r="H188" t="str">
            <v>Київ обл</v>
          </cell>
        </row>
        <row r="189">
          <cell r="G189" t="str">
            <v>Білоцерківського районного</v>
          </cell>
          <cell r="H189" t="str">
            <v>Київ обл</v>
          </cell>
        </row>
        <row r="190">
          <cell r="G190" t="str">
            <v>четвертого відділу Білоцерківського районного</v>
          </cell>
          <cell r="H190" t="str">
            <v>Київ обл</v>
          </cell>
        </row>
        <row r="191">
          <cell r="G191" t="str">
            <v>Броварського районного</v>
          </cell>
          <cell r="H191" t="str">
            <v>Київ обл</v>
          </cell>
        </row>
        <row r="192">
          <cell r="G192" t="str">
            <v>п'ятого відділу Білоцерківського районного</v>
          </cell>
          <cell r="H192" t="str">
            <v>Київ обл</v>
          </cell>
        </row>
        <row r="193">
          <cell r="G193" t="str">
            <v>Бучанського районного</v>
          </cell>
          <cell r="H193" t="str">
            <v>Київ обл</v>
          </cell>
        </row>
        <row r="194">
          <cell r="G194" t="str">
            <v>Вишгородського районного</v>
          </cell>
          <cell r="H194" t="str">
            <v>Київ обл</v>
          </cell>
        </row>
        <row r="195">
          <cell r="G195" t="str">
            <v>Бориспільського районного</v>
          </cell>
          <cell r="H195" t="str">
            <v>Київ обл</v>
          </cell>
        </row>
        <row r="196">
          <cell r="G196" t="str">
            <v>Обухівського районного</v>
          </cell>
          <cell r="H196" t="str">
            <v>Київ обл</v>
          </cell>
        </row>
        <row r="197">
          <cell r="G197" t="str">
            <v>Фастівського районного</v>
          </cell>
          <cell r="H197" t="str">
            <v>Київ обл</v>
          </cell>
        </row>
        <row r="198">
          <cell r="G198" t="str">
            <v>першого відділу Кропивницького районного</v>
          </cell>
          <cell r="H198" t="str">
            <v>Кіровоградська</v>
          </cell>
        </row>
        <row r="199">
          <cell r="G199" t="str">
            <v>першого відділу Новоукраїнського районного</v>
          </cell>
          <cell r="H199" t="str">
            <v>Кіровоградська</v>
          </cell>
        </row>
        <row r="200">
          <cell r="G200" t="str">
            <v>першого відділу Олександрійського районного</v>
          </cell>
          <cell r="H200" t="str">
            <v>Кіровоградська</v>
          </cell>
        </row>
        <row r="201">
          <cell r="G201" t="str">
            <v>другого відділу Кропивницького районного</v>
          </cell>
          <cell r="H201" t="str">
            <v>Кіровоградська</v>
          </cell>
        </row>
        <row r="202">
          <cell r="G202" t="str">
            <v>другого відділу Новоукраїнського районного</v>
          </cell>
          <cell r="H202" t="str">
            <v>Кіровоградська</v>
          </cell>
        </row>
        <row r="203">
          <cell r="G203" t="str">
            <v>другого відділу Олександрійського районного</v>
          </cell>
          <cell r="H203" t="str">
            <v>Кіровоградська</v>
          </cell>
        </row>
        <row r="204">
          <cell r="G204" t="str">
            <v>третього відділу Кропивницького районного</v>
          </cell>
          <cell r="H204" t="str">
            <v>Кіровоградська</v>
          </cell>
        </row>
        <row r="205">
          <cell r="G205" t="str">
            <v>третього відділу Новоукраїнського районного</v>
          </cell>
          <cell r="H205" t="str">
            <v>Кіровоградська</v>
          </cell>
        </row>
        <row r="206">
          <cell r="G206" t="str">
            <v>третього відділу Олександрійського районного</v>
          </cell>
          <cell r="H206" t="str">
            <v>Кіровоградська</v>
          </cell>
        </row>
        <row r="207">
          <cell r="G207" t="str">
            <v>четвертого відділу Кропивницького районного</v>
          </cell>
          <cell r="H207" t="str">
            <v>Кіровоградська</v>
          </cell>
        </row>
        <row r="208">
          <cell r="G208" t="str">
            <v>п'ятого відділу Кропивницького районного</v>
          </cell>
          <cell r="H208" t="str">
            <v>Кіровоградська</v>
          </cell>
        </row>
        <row r="209">
          <cell r="G209" t="str">
            <v>шостого відділу Кропивницького районного</v>
          </cell>
          <cell r="H209" t="str">
            <v>Кіровоградська</v>
          </cell>
        </row>
        <row r="210">
          <cell r="G210" t="str">
            <v>сьомого відділу Кропивницького районного</v>
          </cell>
          <cell r="H210" t="str">
            <v>Кіровоградська</v>
          </cell>
        </row>
        <row r="211">
          <cell r="G211" t="str">
            <v>Голованівського районного</v>
          </cell>
          <cell r="H211" t="str">
            <v>Кіровоградська</v>
          </cell>
        </row>
        <row r="212">
          <cell r="G212" t="str">
            <v>третього відділу Голованівського районного</v>
          </cell>
          <cell r="H212" t="str">
            <v>Кіровоградська</v>
          </cell>
        </row>
        <row r="213">
          <cell r="G213" t="str">
            <v>Знам'янського районного</v>
          </cell>
          <cell r="H213" t="str">
            <v>Кіровоградська</v>
          </cell>
        </row>
        <row r="214">
          <cell r="G214" t="str">
            <v>Кропивницького міського</v>
          </cell>
          <cell r="H214" t="str">
            <v>Кіровоградська</v>
          </cell>
        </row>
        <row r="215">
          <cell r="G215" t="str">
            <v>Кропивницького обласного</v>
          </cell>
          <cell r="H215" t="str">
            <v>Кіровоградська</v>
          </cell>
        </row>
        <row r="216">
          <cell r="G216" t="str">
            <v>Кропивницького районного</v>
          </cell>
          <cell r="H216" t="str">
            <v>Кіровоградська</v>
          </cell>
        </row>
        <row r="217">
          <cell r="G217" t="str">
            <v>Новоукраїнського районного</v>
          </cell>
          <cell r="H217" t="str">
            <v>Кіровоградська</v>
          </cell>
        </row>
        <row r="218">
          <cell r="G218" t="str">
            <v>Олександрійського районного</v>
          </cell>
          <cell r="H218" t="str">
            <v>Кіровоградська</v>
          </cell>
        </row>
        <row r="219">
          <cell r="G219" t="str">
            <v>Луганського обласного</v>
          </cell>
          <cell r="H219" t="str">
            <v>Луганська</v>
          </cell>
        </row>
        <row r="220">
          <cell r="G220" t="str">
            <v>Львівського районного</v>
          </cell>
          <cell r="H220" t="str">
            <v>Львівська</v>
          </cell>
        </row>
        <row r="221">
          <cell r="G221" t="str">
            <v>першого відділу Золочівського районного</v>
          </cell>
          <cell r="H221" t="str">
            <v>Львівська</v>
          </cell>
        </row>
        <row r="222">
          <cell r="G222" t="str">
            <v>першого відділу Стрийського районного</v>
          </cell>
          <cell r="H222" t="str">
            <v>Львівська</v>
          </cell>
        </row>
        <row r="223">
          <cell r="G223" t="str">
            <v>першого відділу Червоноградського районного</v>
          </cell>
          <cell r="H223" t="str">
            <v>Львівська</v>
          </cell>
        </row>
        <row r="224">
          <cell r="G224" t="str">
            <v>першого відділу Яворівського районного</v>
          </cell>
          <cell r="H224" t="str">
            <v>Львівська</v>
          </cell>
        </row>
        <row r="225">
          <cell r="G225" t="str">
            <v>другого відділу Золочівського районного</v>
          </cell>
          <cell r="H225" t="str">
            <v>Львівська</v>
          </cell>
        </row>
        <row r="226">
          <cell r="G226" t="str">
            <v>першого відділу Львівського районного</v>
          </cell>
          <cell r="H226" t="str">
            <v>Львівська</v>
          </cell>
        </row>
        <row r="227">
          <cell r="G227" t="str">
            <v>другого відділу Львівського районного</v>
          </cell>
          <cell r="H227" t="str">
            <v>Львівська</v>
          </cell>
        </row>
        <row r="228">
          <cell r="G228" t="str">
            <v>другого відділу Стрийського районного</v>
          </cell>
          <cell r="H228" t="str">
            <v>Львівська</v>
          </cell>
        </row>
        <row r="229">
          <cell r="G229" t="str">
            <v>другого відділу Червоноградського районного</v>
          </cell>
          <cell r="H229" t="str">
            <v>Львівська</v>
          </cell>
        </row>
        <row r="230">
          <cell r="G230" t="str">
            <v>третього відділу Золочівського районного</v>
          </cell>
          <cell r="H230" t="str">
            <v>Львівська</v>
          </cell>
        </row>
        <row r="231">
          <cell r="G231" t="str">
            <v>третього відділу Львівського районного</v>
          </cell>
          <cell r="H231" t="str">
            <v>Львівська</v>
          </cell>
        </row>
        <row r="232">
          <cell r="G232" t="str">
            <v>третього відділу Стрийського районного</v>
          </cell>
          <cell r="H232" t="str">
            <v>Львівська</v>
          </cell>
        </row>
        <row r="233">
          <cell r="G233" t="str">
            <v>четвертого відділу Львівського районного</v>
          </cell>
          <cell r="H233" t="str">
            <v>Львівська</v>
          </cell>
        </row>
        <row r="234">
          <cell r="G234" t="str">
            <v>Галицько-Франківського об'єднаного районного</v>
          </cell>
          <cell r="H234" t="str">
            <v>Львівська</v>
          </cell>
        </row>
        <row r="235">
          <cell r="G235" t="str">
            <v>Дрогобицького районного</v>
          </cell>
          <cell r="H235" t="str">
            <v>Львівська</v>
          </cell>
        </row>
        <row r="236">
          <cell r="G236" t="str">
            <v>Золочівського районного</v>
          </cell>
          <cell r="H236" t="str">
            <v>Львівська</v>
          </cell>
        </row>
        <row r="237">
          <cell r="G237" t="str">
            <v>Личаківсько-Залізничного об'єднаного районного</v>
          </cell>
          <cell r="H237" t="str">
            <v>Львівська</v>
          </cell>
        </row>
        <row r="238">
          <cell r="G238" t="str">
            <v>Львівського обласного</v>
          </cell>
          <cell r="H238" t="str">
            <v>Львівська</v>
          </cell>
        </row>
        <row r="239">
          <cell r="G239" t="str">
            <v>Сихівського районного</v>
          </cell>
          <cell r="H239" t="str">
            <v>Львівська</v>
          </cell>
        </row>
        <row r="240">
          <cell r="G240" t="str">
            <v>Стрийського районного</v>
          </cell>
          <cell r="H240" t="str">
            <v>Львівська</v>
          </cell>
        </row>
        <row r="241">
          <cell r="G241" t="str">
            <v>Самбірського районного</v>
          </cell>
          <cell r="H241" t="str">
            <v>Львівська</v>
          </cell>
        </row>
        <row r="242">
          <cell r="G242" t="str">
            <v>Червоноградського районного</v>
          </cell>
          <cell r="H242" t="str">
            <v>Львівська</v>
          </cell>
        </row>
        <row r="243">
          <cell r="D243" t="str">
            <v>міста Львова</v>
          </cell>
          <cell r="G243" t="str">
            <v>Шевченківського районного</v>
          </cell>
          <cell r="H243" t="str">
            <v>Львівська</v>
          </cell>
        </row>
        <row r="244">
          <cell r="G244" t="str">
            <v>Яворівського районного</v>
          </cell>
          <cell r="H244" t="str">
            <v>Львівська</v>
          </cell>
        </row>
        <row r="245">
          <cell r="G245" t="str">
            <v>другого відділу Шептицького районного</v>
          </cell>
          <cell r="H245" t="str">
            <v>Львівська</v>
          </cell>
        </row>
        <row r="246">
          <cell r="G246" t="str">
            <v>Миколаївського районного</v>
          </cell>
          <cell r="H246" t="str">
            <v>Миколаївська</v>
          </cell>
        </row>
        <row r="247">
          <cell r="G247" t="str">
            <v>другого відділу Миколаївського районного</v>
          </cell>
          <cell r="H247" t="str">
            <v>Миколаївська</v>
          </cell>
        </row>
        <row r="248">
          <cell r="G248" t="str">
            <v>четвертого відділу Миколаївського районного</v>
          </cell>
          <cell r="H248" t="str">
            <v>Миколаївська</v>
          </cell>
        </row>
        <row r="249">
          <cell r="G249" t="str">
            <v>другого відділу Баштанського районного</v>
          </cell>
          <cell r="H249" t="str">
            <v>Миколаївська</v>
          </cell>
        </row>
        <row r="250">
          <cell r="G250" t="str">
            <v>першого відділу Баштанського районного</v>
          </cell>
          <cell r="H250" t="str">
            <v>Миколаївська</v>
          </cell>
        </row>
        <row r="251">
          <cell r="G251" t="str">
            <v>Баштанського районного</v>
          </cell>
          <cell r="H251" t="str">
            <v>Миколаївська</v>
          </cell>
        </row>
        <row r="252">
          <cell r="G252" t="str">
            <v>Вознесенського районного</v>
          </cell>
          <cell r="H252" t="str">
            <v>Миколаївська</v>
          </cell>
        </row>
        <row r="253">
          <cell r="G253" t="str">
            <v>першого відділу Вознесенського районного</v>
          </cell>
          <cell r="H253" t="str">
            <v>Миколаївська</v>
          </cell>
        </row>
        <row r="254">
          <cell r="G254" t="str">
            <v>четвертого відділу Вознесенського районного</v>
          </cell>
          <cell r="H254" t="str">
            <v>Миколаївська</v>
          </cell>
        </row>
        <row r="255">
          <cell r="D255" t="str">
            <v>міста Миколаєва</v>
          </cell>
          <cell r="G255" t="str">
            <v>Заводського районного</v>
          </cell>
          <cell r="H255" t="str">
            <v>Миколаївська</v>
          </cell>
        </row>
        <row r="256">
          <cell r="G256" t="str">
            <v>Інгульського районного</v>
          </cell>
          <cell r="H256" t="str">
            <v>Миколаївська</v>
          </cell>
        </row>
        <row r="257">
          <cell r="G257" t="str">
            <v>Корабельного районного</v>
          </cell>
          <cell r="H257" t="str">
            <v>Миколаївська</v>
          </cell>
        </row>
        <row r="258">
          <cell r="G258" t="str">
            <v>Миколаївського обласного</v>
          </cell>
          <cell r="H258" t="str">
            <v>Миколаївська</v>
          </cell>
        </row>
        <row r="259">
          <cell r="G259" t="str">
            <v>Первомайського районного</v>
          </cell>
          <cell r="H259" t="str">
            <v>Миколаївська</v>
          </cell>
        </row>
        <row r="260">
          <cell r="G260" t="str">
            <v>першого відділу Первомайського районного</v>
          </cell>
          <cell r="H260" t="str">
            <v>Миколаївська</v>
          </cell>
        </row>
        <row r="261">
          <cell r="G261" t="str">
            <v>другого відділу Первомайського районного</v>
          </cell>
          <cell r="H261" t="str">
            <v>Миколаївська</v>
          </cell>
        </row>
        <row r="262">
          <cell r="D262" t="str">
            <v>міста Миколаєва</v>
          </cell>
          <cell r="G262" t="str">
            <v>Центрального районного</v>
          </cell>
          <cell r="H262" t="str">
            <v>Миколаївська</v>
          </cell>
        </row>
        <row r="263">
          <cell r="G263" t="str">
            <v>першого відділу Одеського районного</v>
          </cell>
          <cell r="H263" t="str">
            <v>Одеська</v>
          </cell>
        </row>
        <row r="264">
          <cell r="G264" t="str">
            <v>другого відділу Одеського районного</v>
          </cell>
          <cell r="H264" t="str">
            <v>Одеська</v>
          </cell>
        </row>
        <row r="265">
          <cell r="G265" t="str">
            <v>першого відділу Березівського районного</v>
          </cell>
          <cell r="H265" t="str">
            <v>Одеська</v>
          </cell>
        </row>
        <row r="266">
          <cell r="G266" t="str">
            <v>другого відділу Березівського районного</v>
          </cell>
          <cell r="H266" t="str">
            <v>Одеська</v>
          </cell>
        </row>
        <row r="267">
          <cell r="G267" t="str">
            <v>третього відділу Березівського районного</v>
          </cell>
          <cell r="H267" t="str">
            <v>Одеська</v>
          </cell>
        </row>
        <row r="268">
          <cell r="G268" t="str">
            <v>третього відділу Одеського районного</v>
          </cell>
          <cell r="H268" t="str">
            <v>Одеська</v>
          </cell>
        </row>
        <row r="269">
          <cell r="G269" t="str">
            <v>четвертого відділу Одеського районного</v>
          </cell>
          <cell r="H269" t="str">
            <v>Одеська</v>
          </cell>
        </row>
        <row r="270">
          <cell r="G270" t="str">
            <v>четвертого відділу Подільського районного</v>
          </cell>
          <cell r="H270" t="str">
            <v>Одеська</v>
          </cell>
        </row>
        <row r="271">
          <cell r="G271" t="str">
            <v>Березівського районного</v>
          </cell>
          <cell r="H271" t="str">
            <v>Одеська</v>
          </cell>
        </row>
        <row r="272">
          <cell r="G272" t="str">
            <v>Білгород-Дністровського районного</v>
          </cell>
          <cell r="H272" t="str">
            <v>Одеська</v>
          </cell>
        </row>
        <row r="273">
          <cell r="G273" t="str">
            <v>першого відділу Білгород-Дністровського районного</v>
          </cell>
          <cell r="H273" t="str">
            <v>Одеська</v>
          </cell>
        </row>
        <row r="274">
          <cell r="G274" t="str">
            <v>першого відділу Болградського районного</v>
          </cell>
          <cell r="H274" t="str">
            <v>Одеська</v>
          </cell>
        </row>
        <row r="275">
          <cell r="G275" t="str">
            <v>другого відділу Болградського районного</v>
          </cell>
          <cell r="H275" t="str">
            <v>Одеська</v>
          </cell>
        </row>
        <row r="276">
          <cell r="G276" t="str">
            <v>Болградського районного</v>
          </cell>
          <cell r="H276" t="str">
            <v>Одеська</v>
          </cell>
        </row>
        <row r="277">
          <cell r="G277" t="str">
            <v>Ізмаїльського районного</v>
          </cell>
          <cell r="H277" t="str">
            <v>Одеська</v>
          </cell>
        </row>
        <row r="278">
          <cell r="D278" t="str">
            <v>міста Одеси</v>
          </cell>
          <cell r="G278" t="str">
            <v>Київського районного</v>
          </cell>
          <cell r="H278" t="str">
            <v>Одеська</v>
          </cell>
        </row>
        <row r="279">
          <cell r="G279" t="str">
            <v>Малиновського районного</v>
          </cell>
          <cell r="H279" t="str">
            <v>Одеська</v>
          </cell>
        </row>
        <row r="280">
          <cell r="G280" t="str">
            <v>Одеського районного</v>
          </cell>
          <cell r="H280" t="str">
            <v>Одеська</v>
          </cell>
        </row>
        <row r="281">
          <cell r="G281" t="str">
            <v>Пересипського районного</v>
          </cell>
          <cell r="H281" t="str">
            <v>Одеська</v>
          </cell>
        </row>
        <row r="282">
          <cell r="D282" t="str">
            <v>міста Одеси</v>
          </cell>
          <cell r="G282" t="str">
            <v>Подільського районного</v>
          </cell>
          <cell r="H282" t="str">
            <v>Одеська</v>
          </cell>
        </row>
        <row r="283">
          <cell r="G283" t="str">
            <v>Приморського районного</v>
          </cell>
          <cell r="H283" t="str">
            <v>Одеська</v>
          </cell>
        </row>
        <row r="284">
          <cell r="G284" t="str">
            <v>Роздільнянського районного</v>
          </cell>
          <cell r="H284" t="str">
            <v>Одеська</v>
          </cell>
        </row>
        <row r="285">
          <cell r="G285" t="str">
            <v>другого відділу Роздільнянського районного</v>
          </cell>
          <cell r="H285" t="str">
            <v>Одеська</v>
          </cell>
        </row>
        <row r="286">
          <cell r="G286" t="str">
            <v>Суворовського районного</v>
          </cell>
          <cell r="H286" t="str">
            <v>Одеська</v>
          </cell>
        </row>
        <row r="287">
          <cell r="G287" t="str">
            <v>Хаджибейського районного</v>
          </cell>
          <cell r="H287" t="str">
            <v>Одеська</v>
          </cell>
        </row>
        <row r="288">
          <cell r="G288" t="str">
            <v>першого відділу Лубенського районного</v>
          </cell>
          <cell r="H288" t="str">
            <v>Полтавська</v>
          </cell>
        </row>
        <row r="289">
          <cell r="G289" t="str">
            <v>Полтавського об'єднаного міського</v>
          </cell>
          <cell r="H289" t="str">
            <v>Полтавська</v>
          </cell>
        </row>
        <row r="290">
          <cell r="G290" t="str">
            <v>першого відділу Миргородського районного</v>
          </cell>
          <cell r="H290" t="str">
            <v>Полтавська</v>
          </cell>
        </row>
        <row r="291">
          <cell r="G291" t="str">
            <v>другого відділу Кременчуцького районного</v>
          </cell>
          <cell r="H291" t="str">
            <v>Полтавська</v>
          </cell>
        </row>
        <row r="292">
          <cell r="G292" t="str">
            <v>другого відділу Лубенського районного</v>
          </cell>
          <cell r="H292" t="str">
            <v>Полтавська</v>
          </cell>
        </row>
        <row r="293">
          <cell r="G293" t="str">
            <v>другого відділу Миргородського районного</v>
          </cell>
          <cell r="H293" t="str">
            <v>Полтавська</v>
          </cell>
        </row>
        <row r="294">
          <cell r="G294" t="str">
            <v>третього відділу Кременчуцького районного</v>
          </cell>
          <cell r="H294" t="str">
            <v>Полтавська</v>
          </cell>
        </row>
        <row r="295">
          <cell r="G295" t="str">
            <v>третього відділу Лубенського районного</v>
          </cell>
          <cell r="H295" t="str">
            <v>Полтавська</v>
          </cell>
        </row>
        <row r="296">
          <cell r="G296" t="str">
            <v>третього відділу Миргородського районного</v>
          </cell>
          <cell r="H296" t="str">
            <v>Полтавська</v>
          </cell>
        </row>
        <row r="297">
          <cell r="G297" t="str">
            <v>четвертого відділу Кременчуцького районного</v>
          </cell>
          <cell r="H297" t="str">
            <v>Полтавська</v>
          </cell>
        </row>
        <row r="298">
          <cell r="G298" t="str">
            <v>четвертого відділу Лубенського районного</v>
          </cell>
          <cell r="H298" t="str">
            <v>Полтавська</v>
          </cell>
        </row>
        <row r="299">
          <cell r="G299" t="str">
            <v>четвертого відділу Миргородського районного</v>
          </cell>
          <cell r="H299" t="str">
            <v>Полтавська</v>
          </cell>
        </row>
        <row r="300">
          <cell r="G300" t="str">
            <v>п'ятого відділу Лубенського районного</v>
          </cell>
          <cell r="H300" t="str">
            <v>Полтавська</v>
          </cell>
        </row>
        <row r="301">
          <cell r="G301" t="str">
            <v>Кременчуцького районного</v>
          </cell>
          <cell r="H301" t="str">
            <v>Полтавська</v>
          </cell>
        </row>
        <row r="302">
          <cell r="G302" t="str">
            <v>Лубенського районного</v>
          </cell>
          <cell r="H302" t="str">
            <v>Полтавська</v>
          </cell>
        </row>
        <row r="303">
          <cell r="G303" t="str">
            <v>Миргородського районного</v>
          </cell>
          <cell r="H303" t="str">
            <v>Полтавська</v>
          </cell>
        </row>
        <row r="304">
          <cell r="G304" t="str">
            <v>Полтавського об'єднаного міського</v>
          </cell>
          <cell r="H304" t="str">
            <v>Полтавська</v>
          </cell>
        </row>
        <row r="305">
          <cell r="G305" t="str">
            <v>дев'ятого відділу Полтавського районного</v>
          </cell>
          <cell r="H305" t="str">
            <v>Полтавська</v>
          </cell>
        </row>
        <row r="306">
          <cell r="G306" t="str">
            <v>третього відділу Полтавського районного</v>
          </cell>
          <cell r="H306" t="str">
            <v>Полтавська</v>
          </cell>
        </row>
        <row r="307">
          <cell r="G307" t="str">
            <v>Полтавського районного</v>
          </cell>
          <cell r="H307" t="str">
            <v>Полтавська</v>
          </cell>
        </row>
        <row r="308">
          <cell r="G308" t="str">
            <v>першого відділу Кременчуцького районного</v>
          </cell>
          <cell r="H308" t="str">
            <v>Полтавська</v>
          </cell>
        </row>
        <row r="309">
          <cell r="G309" t="str">
            <v>першого відділу Вараського районного</v>
          </cell>
          <cell r="H309" t="str">
            <v>Рівненська</v>
          </cell>
        </row>
        <row r="310">
          <cell r="G310" t="str">
            <v>першого відділу Дубенського районного</v>
          </cell>
          <cell r="H310" t="str">
            <v>Рівненська</v>
          </cell>
        </row>
        <row r="311">
          <cell r="G311" t="str">
            <v>першого відділу Рівненського районного</v>
          </cell>
          <cell r="H311" t="str">
            <v>Рівненська</v>
          </cell>
        </row>
        <row r="312">
          <cell r="G312" t="str">
            <v>першого відділу Сарненського районного</v>
          </cell>
          <cell r="H312" t="str">
            <v>Рівненська</v>
          </cell>
        </row>
        <row r="313">
          <cell r="G313" t="str">
            <v>другого відділу Вараського районного</v>
          </cell>
          <cell r="H313" t="str">
            <v>Рівненська</v>
          </cell>
        </row>
        <row r="314">
          <cell r="G314" t="str">
            <v>другого відділу Дубенського районного</v>
          </cell>
          <cell r="H314" t="str">
            <v>Рівненська</v>
          </cell>
        </row>
        <row r="315">
          <cell r="G315" t="str">
            <v>другого відділу Рівненського районного</v>
          </cell>
          <cell r="H315" t="str">
            <v>Рівненська</v>
          </cell>
        </row>
        <row r="316">
          <cell r="G316" t="str">
            <v>другого відділу Сарненського районного</v>
          </cell>
          <cell r="H316" t="str">
            <v>Рівненська</v>
          </cell>
        </row>
        <row r="317">
          <cell r="G317" t="str">
            <v>третього відділу Рівненського районного</v>
          </cell>
          <cell r="H317" t="str">
            <v>Рівненська</v>
          </cell>
        </row>
        <row r="318">
          <cell r="G318" t="str">
            <v>четвертого відділу Рівненського районного</v>
          </cell>
          <cell r="H318" t="str">
            <v>Рівненська</v>
          </cell>
        </row>
        <row r="319">
          <cell r="G319" t="str">
            <v>п'ятого відділу Рівненського районного</v>
          </cell>
          <cell r="H319" t="str">
            <v>Рівненська</v>
          </cell>
        </row>
        <row r="320">
          <cell r="G320" t="str">
            <v>шостого відділу Рівненського районного</v>
          </cell>
          <cell r="H320" t="str">
            <v>Рівненська</v>
          </cell>
        </row>
        <row r="321">
          <cell r="G321" t="str">
            <v>Вараського районного</v>
          </cell>
          <cell r="H321" t="str">
            <v>Рівненська</v>
          </cell>
        </row>
        <row r="322">
          <cell r="G322" t="str">
            <v>Дубенського районного</v>
          </cell>
          <cell r="H322" t="str">
            <v>Рівненська</v>
          </cell>
        </row>
        <row r="323">
          <cell r="G323" t="str">
            <v>Рівненського об'єднаного міського</v>
          </cell>
          <cell r="H323" t="str">
            <v>Рівненська</v>
          </cell>
        </row>
        <row r="324">
          <cell r="G324" t="str">
            <v>Рівненського районного</v>
          </cell>
          <cell r="H324" t="str">
            <v>Рівненська</v>
          </cell>
        </row>
        <row r="325">
          <cell r="G325" t="str">
            <v>Сарненського районного</v>
          </cell>
          <cell r="H325" t="str">
            <v>Рівненська</v>
          </cell>
        </row>
        <row r="326">
          <cell r="G326" t="str">
            <v>першого відділу Шосткинського районного</v>
          </cell>
          <cell r="H326" t="str">
            <v>Сумська</v>
          </cell>
        </row>
        <row r="327">
          <cell r="G327" t="str">
            <v>третього відділу Конотопського районного</v>
          </cell>
          <cell r="H327" t="str">
            <v>Сумська</v>
          </cell>
        </row>
        <row r="328">
          <cell r="G328" t="str">
            <v>Конотопського районного</v>
          </cell>
          <cell r="H328" t="str">
            <v>Сумська</v>
          </cell>
        </row>
        <row r="329">
          <cell r="G329" t="str">
            <v>другого відділу Конотопського районного</v>
          </cell>
          <cell r="H329" t="str">
            <v>Сумська</v>
          </cell>
        </row>
        <row r="330">
          <cell r="G330" t="str">
            <v>першого відділу Конотопського районного</v>
          </cell>
          <cell r="H330" t="str">
            <v>Сумська</v>
          </cell>
        </row>
        <row r="331">
          <cell r="G331" t="str">
            <v>Охтирського районного</v>
          </cell>
          <cell r="H331" t="str">
            <v>Сумська</v>
          </cell>
        </row>
        <row r="332">
          <cell r="G332" t="str">
            <v>Роменського районного</v>
          </cell>
          <cell r="H332" t="str">
            <v>Сумська</v>
          </cell>
        </row>
        <row r="333">
          <cell r="G333" t="str">
            <v>першого відділу Роменського районного</v>
          </cell>
          <cell r="H333" t="str">
            <v>Сумська</v>
          </cell>
        </row>
        <row r="334">
          <cell r="G334" t="str">
            <v>другого відділу Роменського районного</v>
          </cell>
          <cell r="H334" t="str">
            <v>Сумська</v>
          </cell>
        </row>
        <row r="335">
          <cell r="G335" t="str">
            <v>Сумського міського</v>
          </cell>
          <cell r="H335" t="str">
            <v>Сумська</v>
          </cell>
        </row>
        <row r="336">
          <cell r="G336" t="str">
            <v>третього відділу Сумського районного</v>
          </cell>
          <cell r="H336" t="str">
            <v>Сумська</v>
          </cell>
        </row>
        <row r="337">
          <cell r="G337" t="str">
            <v>другого відділу Сумського районного</v>
          </cell>
          <cell r="H337" t="str">
            <v>Сумська</v>
          </cell>
        </row>
        <row r="338">
          <cell r="G338" t="str">
            <v>першого відділу Сумського районного</v>
          </cell>
          <cell r="H338" t="str">
            <v>Сумська</v>
          </cell>
        </row>
        <row r="339">
          <cell r="G339" t="str">
            <v>Сумського районного</v>
          </cell>
          <cell r="H339" t="str">
            <v>Сумська</v>
          </cell>
        </row>
        <row r="340">
          <cell r="G340" t="str">
            <v>другого відділу Шосткинського районного</v>
          </cell>
          <cell r="H340" t="str">
            <v>Сумська</v>
          </cell>
        </row>
        <row r="341">
          <cell r="G341" t="str">
            <v>Шосткинського районного</v>
          </cell>
          <cell r="H341" t="str">
            <v>Сумська</v>
          </cell>
        </row>
        <row r="342">
          <cell r="G342" t="str">
            <v>першого відділу Чортківського районного</v>
          </cell>
          <cell r="H342" t="str">
            <v>Тернопільська</v>
          </cell>
        </row>
        <row r="343">
          <cell r="G343" t="str">
            <v>Тернопільського обласного</v>
          </cell>
          <cell r="H343" t="str">
            <v>Тернопільська</v>
          </cell>
        </row>
        <row r="344">
          <cell r="G344" t="str">
            <v>першого відділу Кременецького районного</v>
          </cell>
          <cell r="H344" t="str">
            <v>Тернопільська</v>
          </cell>
        </row>
        <row r="345">
          <cell r="G345" t="str">
            <v>другого відділу Кременецького районного</v>
          </cell>
          <cell r="H345" t="str">
            <v>Тернопільська</v>
          </cell>
        </row>
        <row r="346">
          <cell r="G346" t="str">
            <v>другого відділу Чортківського районного</v>
          </cell>
          <cell r="H346" t="str">
            <v>Тернопільська</v>
          </cell>
        </row>
        <row r="347">
          <cell r="G347" t="str">
            <v>третього відділу Тернопільського районного</v>
          </cell>
          <cell r="H347" t="str">
            <v>Тернопільська</v>
          </cell>
        </row>
        <row r="348">
          <cell r="G348" t="str">
            <v>третього відділу Чортківського районного</v>
          </cell>
          <cell r="H348" t="str">
            <v>Тернопільська</v>
          </cell>
        </row>
        <row r="349">
          <cell r="G349" t="str">
            <v>четвертого відділу Чортківського районного</v>
          </cell>
          <cell r="H349" t="str">
            <v>Тернопільська</v>
          </cell>
        </row>
        <row r="350">
          <cell r="G350" t="str">
            <v>п'ятого відділу Тернопільського районного</v>
          </cell>
          <cell r="H350" t="str">
            <v>Тернопільська</v>
          </cell>
        </row>
        <row r="351">
          <cell r="G351" t="str">
            <v>шостого відділу Тернопільського районного</v>
          </cell>
          <cell r="H351" t="str">
            <v>Тернопільська</v>
          </cell>
        </row>
        <row r="352">
          <cell r="G352" t="str">
            <v>Кременецького районного</v>
          </cell>
          <cell r="H352" t="str">
            <v>Тернопільська</v>
          </cell>
        </row>
        <row r="353">
          <cell r="G353" t="str">
            <v>Тернопільського об'єднаного міського</v>
          </cell>
          <cell r="H353" t="str">
            <v>Тернопільська</v>
          </cell>
        </row>
        <row r="354">
          <cell r="G354" t="str">
            <v>Тернопільського районного</v>
          </cell>
          <cell r="H354" t="str">
            <v>Тернопільська</v>
          </cell>
        </row>
        <row r="355">
          <cell r="G355" t="str">
            <v>другого відділу Тернопільського районного</v>
          </cell>
          <cell r="H355" t="str">
            <v>Тернопільська</v>
          </cell>
        </row>
        <row r="356">
          <cell r="G356" t="str">
            <v>четвертого відділу Тернопільського районного</v>
          </cell>
          <cell r="H356" t="str">
            <v>Тернопільська</v>
          </cell>
        </row>
        <row r="357">
          <cell r="G357" t="str">
            <v>Чортківського районного</v>
          </cell>
          <cell r="H357" t="str">
            <v>Тернопільська</v>
          </cell>
        </row>
        <row r="358">
          <cell r="G358" t="str">
            <v>третього відділу Богодухівського районного</v>
          </cell>
          <cell r="H358" t="str">
            <v>Харківська</v>
          </cell>
        </row>
        <row r="359">
          <cell r="G359" t="str">
            <v>першого відділу Богодухівського районного</v>
          </cell>
          <cell r="H359" t="str">
            <v>Харківська</v>
          </cell>
        </row>
        <row r="360">
          <cell r="G360" t="str">
            <v>першого відділу Куп'янського районного</v>
          </cell>
          <cell r="H360" t="str">
            <v>Харківська</v>
          </cell>
        </row>
        <row r="361">
          <cell r="G361" t="str">
            <v>першого відділу Лозівського районного</v>
          </cell>
          <cell r="H361" t="str">
            <v>Харківська</v>
          </cell>
        </row>
        <row r="362">
          <cell r="G362" t="str">
            <v>першого відділу Харківського районного</v>
          </cell>
          <cell r="H362" t="str">
            <v>Харківська</v>
          </cell>
        </row>
        <row r="363">
          <cell r="G363" t="str">
            <v>першого відділу Чугуївського районного</v>
          </cell>
          <cell r="H363" t="str">
            <v>Харківська</v>
          </cell>
        </row>
        <row r="364">
          <cell r="G364" t="str">
            <v>першого відділу Ізюмського районного</v>
          </cell>
          <cell r="H364" t="str">
            <v>Харківська</v>
          </cell>
        </row>
        <row r="365">
          <cell r="G365" t="str">
            <v>другого відділу Богодухівського районного</v>
          </cell>
          <cell r="H365" t="str">
            <v>Харківська</v>
          </cell>
        </row>
        <row r="366">
          <cell r="G366" t="str">
            <v>другого відділу Харківського районного</v>
          </cell>
          <cell r="H366" t="str">
            <v>Харківська</v>
          </cell>
        </row>
        <row r="367">
          <cell r="G367" t="str">
            <v>другого відділу Чугуївського районного</v>
          </cell>
          <cell r="H367" t="str">
            <v>Харківська</v>
          </cell>
        </row>
        <row r="368">
          <cell r="G368" t="str">
            <v>другого відділу Ізюмського районного</v>
          </cell>
          <cell r="H368" t="str">
            <v>Харківська</v>
          </cell>
        </row>
        <row r="369">
          <cell r="G369" t="str">
            <v>третього відділу Куп'янського районного</v>
          </cell>
          <cell r="H369" t="str">
            <v>Харківська</v>
          </cell>
        </row>
        <row r="370">
          <cell r="G370" t="str">
            <v>третього відділу Чугуївського районного</v>
          </cell>
          <cell r="H370" t="str">
            <v>Харківська</v>
          </cell>
        </row>
        <row r="371">
          <cell r="G371" t="str">
            <v>третього відділу Ізюмського районного</v>
          </cell>
          <cell r="H371" t="str">
            <v>Харківська</v>
          </cell>
        </row>
        <row r="372">
          <cell r="G372" t="str">
            <v>четвертого відділу Богодухівського районного</v>
          </cell>
          <cell r="H372" t="str">
            <v>Харківська</v>
          </cell>
        </row>
        <row r="373">
          <cell r="G373" t="str">
            <v>Богодухівського районного</v>
          </cell>
          <cell r="H373" t="str">
            <v>Харківська</v>
          </cell>
        </row>
        <row r="374">
          <cell r="G374" t="str">
            <v>Ізюмського районного</v>
          </cell>
          <cell r="H374" t="str">
            <v>Харківська</v>
          </cell>
        </row>
        <row r="375">
          <cell r="D375" t="str">
            <v>міста Харкова</v>
          </cell>
          <cell r="G375" t="str">
            <v>Індустріального районного</v>
          </cell>
          <cell r="H375" t="str">
            <v>Харківська</v>
          </cell>
        </row>
        <row r="376">
          <cell r="D376" t="str">
            <v>міста Харкова</v>
          </cell>
          <cell r="G376" t="str">
            <v>Київського районного</v>
          </cell>
          <cell r="H376" t="str">
            <v>Харківська</v>
          </cell>
        </row>
        <row r="377">
          <cell r="G377" t="str">
            <v>Красноградського районного</v>
          </cell>
          <cell r="H377" t="str">
            <v>Харківська</v>
          </cell>
        </row>
        <row r="378">
          <cell r="G378" t="str">
            <v>Куп'янського районного</v>
          </cell>
          <cell r="H378" t="str">
            <v>Харківська</v>
          </cell>
        </row>
        <row r="379">
          <cell r="G379" t="str">
            <v>Лозівського районного</v>
          </cell>
          <cell r="H379" t="str">
            <v>Харківська</v>
          </cell>
        </row>
        <row r="380">
          <cell r="G380" t="str">
            <v>Немишлянського районного</v>
          </cell>
          <cell r="H380" t="str">
            <v>Харківська</v>
          </cell>
        </row>
        <row r="381">
          <cell r="G381" t="str">
            <v>Новобаварського обласного</v>
          </cell>
          <cell r="H381" t="str">
            <v>Харківська</v>
          </cell>
        </row>
        <row r="382">
          <cell r="G382" t="str">
            <v>Салтівського районного</v>
          </cell>
          <cell r="H382" t="str">
            <v>Харківська</v>
          </cell>
        </row>
        <row r="383">
          <cell r="G383" t="str">
            <v>Слобідського об'єднаного районного</v>
          </cell>
          <cell r="H383" t="str">
            <v>Харківська</v>
          </cell>
        </row>
        <row r="384">
          <cell r="G384" t="str">
            <v>Харківського районного</v>
          </cell>
          <cell r="H384" t="str">
            <v>Харківська</v>
          </cell>
        </row>
        <row r="385">
          <cell r="G385" t="str">
            <v>Чугуївського районного</v>
          </cell>
          <cell r="H385" t="str">
            <v>Харківська</v>
          </cell>
        </row>
        <row r="386">
          <cell r="D386" t="str">
            <v>міста Харкова</v>
          </cell>
          <cell r="G386" t="str">
            <v>Шевченківського районного</v>
          </cell>
          <cell r="H386" t="str">
            <v>Харківська</v>
          </cell>
        </row>
        <row r="387">
          <cell r="G387" t="str">
            <v>Херсонського районного</v>
          </cell>
          <cell r="H387" t="str">
            <v>Херсонська</v>
          </cell>
        </row>
        <row r="388">
          <cell r="G388" t="str">
            <v>Херсонського обласного</v>
          </cell>
          <cell r="H388" t="str">
            <v>Херсонська</v>
          </cell>
        </row>
        <row r="389">
          <cell r="G389" t="str">
            <v>першого відділу Кам'янець-Подільського районного</v>
          </cell>
          <cell r="H389" t="str">
            <v>Хмельницька</v>
          </cell>
        </row>
        <row r="390">
          <cell r="G390" t="str">
            <v>першого відділу Хмельницького районного</v>
          </cell>
          <cell r="H390" t="str">
            <v>Хмельницька</v>
          </cell>
        </row>
        <row r="391">
          <cell r="G391" t="str">
            <v>першого відділу Шепетівського районного</v>
          </cell>
          <cell r="H391" t="str">
            <v>Хмельницька</v>
          </cell>
        </row>
        <row r="392">
          <cell r="G392" t="str">
            <v>1 вілліл Кам'янець-Подільського районного</v>
          </cell>
          <cell r="H392" t="str">
            <v>Хмельницька</v>
          </cell>
        </row>
        <row r="393">
          <cell r="G393" t="str">
            <v>десятого відділу Хмельницького районного</v>
          </cell>
          <cell r="H393" t="str">
            <v>Хмельницька</v>
          </cell>
        </row>
        <row r="394">
          <cell r="G394" t="str">
            <v>другого відділу Кам'янець-Подільського районного</v>
          </cell>
          <cell r="H394" t="str">
            <v>Хмельницька</v>
          </cell>
        </row>
        <row r="395">
          <cell r="G395" t="str">
            <v>другого відділу Хмельницького районного</v>
          </cell>
          <cell r="H395" t="str">
            <v>Хмельницька</v>
          </cell>
        </row>
        <row r="396">
          <cell r="G396" t="str">
            <v>другого відділу Шепетівського районного</v>
          </cell>
          <cell r="H396" t="str">
            <v>Хмельницька</v>
          </cell>
        </row>
        <row r="397">
          <cell r="G397" t="str">
            <v>третього відділу Кам'янець-Подільського районного</v>
          </cell>
          <cell r="H397" t="str">
            <v>Хмельницька</v>
          </cell>
        </row>
        <row r="398">
          <cell r="G398" t="str">
            <v>третього відділу Хмельницького районного</v>
          </cell>
          <cell r="H398" t="str">
            <v>Хмельницька</v>
          </cell>
        </row>
        <row r="399">
          <cell r="G399" t="str">
            <v>третього відділу Шепетівського районного</v>
          </cell>
          <cell r="H399" t="str">
            <v>Хмельницька</v>
          </cell>
        </row>
        <row r="400">
          <cell r="G400" t="str">
            <v>четвертого відділу Хмельницького районного</v>
          </cell>
          <cell r="H400" t="str">
            <v>Хмельницька</v>
          </cell>
        </row>
        <row r="401">
          <cell r="G401" t="str">
            <v>четвертого відділу Шепетівського районного</v>
          </cell>
          <cell r="H401" t="str">
            <v>Хмельницька</v>
          </cell>
        </row>
        <row r="402">
          <cell r="G402" t="str">
            <v>п'ятого відділу Хмельницького районного</v>
          </cell>
          <cell r="H402" t="str">
            <v>Хмельницька</v>
          </cell>
        </row>
        <row r="403">
          <cell r="G403" t="str">
            <v>шостого відділу Хмельницького районного</v>
          </cell>
          <cell r="H403" t="str">
            <v>Хмельницька</v>
          </cell>
        </row>
        <row r="404">
          <cell r="G404" t="str">
            <v>сьомого відділу Хмельницького районного</v>
          </cell>
          <cell r="H404" t="str">
            <v>Хмельницька</v>
          </cell>
        </row>
        <row r="405">
          <cell r="G405" t="str">
            <v>восьмого відділу Хмельницького районного</v>
          </cell>
          <cell r="H405" t="str">
            <v>Хмельницька</v>
          </cell>
        </row>
        <row r="406">
          <cell r="G406" t="str">
            <v>дев'ятого відділу Хмельницького районного</v>
          </cell>
          <cell r="H406" t="str">
            <v>Хмельницька</v>
          </cell>
        </row>
        <row r="407">
          <cell r="G407" t="str">
            <v>Кам'янець-Подільського районного</v>
          </cell>
          <cell r="H407" t="str">
            <v>Хмельницька</v>
          </cell>
        </row>
        <row r="408">
          <cell r="G408" t="str">
            <v>Хмельницького об'єднаного міського</v>
          </cell>
          <cell r="H408" t="str">
            <v>Хмельницька</v>
          </cell>
        </row>
        <row r="409">
          <cell r="G409" t="str">
            <v>Хмельницького районного</v>
          </cell>
          <cell r="H409" t="str">
            <v>Хмельницька</v>
          </cell>
        </row>
        <row r="410">
          <cell r="G410" t="str">
            <v>Шепетівського районного</v>
          </cell>
          <cell r="H410" t="str">
            <v>Хмельницька</v>
          </cell>
        </row>
        <row r="411">
          <cell r="G411" t="str">
            <v>першого відділу Звенигородського районного</v>
          </cell>
          <cell r="H411" t="str">
            <v>Черкаська</v>
          </cell>
        </row>
        <row r="412">
          <cell r="G412" t="str">
            <v>третього відділу Уманського районного</v>
          </cell>
          <cell r="H412" t="str">
            <v>Черкаська</v>
          </cell>
        </row>
        <row r="413">
          <cell r="G413" t="str">
            <v>першого відділу Уманського районного</v>
          </cell>
          <cell r="H413" t="str">
            <v>Черкаська</v>
          </cell>
        </row>
        <row r="414">
          <cell r="G414" t="str">
            <v>першого відділу Черкаського районного</v>
          </cell>
          <cell r="H414" t="str">
            <v>Черкаська</v>
          </cell>
        </row>
        <row r="415">
          <cell r="G415" t="str">
            <v>1 відділу Золотоніського районного</v>
          </cell>
          <cell r="H415" t="str">
            <v>Черкаська</v>
          </cell>
        </row>
        <row r="416">
          <cell r="G416" t="str">
            <v>другого відділу Звенигородського районного</v>
          </cell>
          <cell r="H416" t="str">
            <v>Черкаська</v>
          </cell>
        </row>
        <row r="417">
          <cell r="G417" t="str">
            <v>другого відділу Уманського районного</v>
          </cell>
          <cell r="H417" t="str">
            <v>Черкаська</v>
          </cell>
        </row>
        <row r="418">
          <cell r="G418" t="str">
            <v>другого відділу Черкаського районного</v>
          </cell>
          <cell r="H418" t="str">
            <v>Черкаська</v>
          </cell>
        </row>
        <row r="419">
          <cell r="G419" t="str">
            <v>2 відділу Золотоніського районного</v>
          </cell>
          <cell r="H419" t="str">
            <v>Черкаська</v>
          </cell>
        </row>
        <row r="420">
          <cell r="G420" t="str">
            <v>третього відділу Звенигородського районного</v>
          </cell>
          <cell r="H420" t="str">
            <v>Черкаська</v>
          </cell>
        </row>
        <row r="421">
          <cell r="G421" t="str">
            <v>третього відділу Черкаського районного</v>
          </cell>
          <cell r="H421" t="str">
            <v>Черкаська</v>
          </cell>
        </row>
        <row r="422">
          <cell r="G422" t="str">
            <v>четвертого відділу Звенигородського районного</v>
          </cell>
          <cell r="H422" t="str">
            <v>Черкаська</v>
          </cell>
        </row>
        <row r="423">
          <cell r="G423" t="str">
            <v>четвертого відділу Уманського районного</v>
          </cell>
          <cell r="H423" t="str">
            <v>Черкаська</v>
          </cell>
        </row>
        <row r="424">
          <cell r="G424" t="str">
            <v>четвертого відділу Черкаського районного</v>
          </cell>
          <cell r="H424" t="str">
            <v>Черкаська</v>
          </cell>
        </row>
        <row r="425">
          <cell r="G425" t="str">
            <v>п'ятого відділу Черкаського районного</v>
          </cell>
          <cell r="H425" t="str">
            <v>Черкаська</v>
          </cell>
        </row>
        <row r="426">
          <cell r="G426" t="str">
            <v>Звенигородського районного</v>
          </cell>
          <cell r="H426" t="str">
            <v>Черкаська</v>
          </cell>
        </row>
        <row r="427">
          <cell r="G427" t="str">
            <v>Золотоніського районного</v>
          </cell>
          <cell r="H427" t="str">
            <v>Черкаська</v>
          </cell>
        </row>
        <row r="428">
          <cell r="G428" t="str">
            <v>Уманського районного</v>
          </cell>
          <cell r="H428" t="str">
            <v>Черкаська</v>
          </cell>
        </row>
        <row r="429">
          <cell r="G429" t="str">
            <v>Черкаського об'єднаного міського</v>
          </cell>
          <cell r="H429" t="str">
            <v>Черкаська</v>
          </cell>
        </row>
        <row r="430">
          <cell r="G430" t="str">
            <v>Черкаського районного</v>
          </cell>
          <cell r="H430" t="str">
            <v>Черкаська</v>
          </cell>
        </row>
        <row r="431">
          <cell r="G431" t="str">
            <v>першого відділу Вижницького районного</v>
          </cell>
          <cell r="H431" t="str">
            <v>Чернівецька</v>
          </cell>
        </row>
        <row r="432">
          <cell r="G432" t="str">
            <v>першого відділу Дністровського районного</v>
          </cell>
          <cell r="H432" t="str">
            <v>Чернівецька</v>
          </cell>
        </row>
        <row r="433">
          <cell r="G433" t="str">
            <v>другого відділу Дністровського районного</v>
          </cell>
          <cell r="H433" t="str">
            <v>Чернівецька</v>
          </cell>
        </row>
        <row r="434">
          <cell r="G434" t="str">
            <v>шостого відділу Чернівецького районного</v>
          </cell>
          <cell r="H434" t="str">
            <v>Чернівецька</v>
          </cell>
        </row>
        <row r="435">
          <cell r="G435" t="str">
            <v>третього відділу Чернівецького районного</v>
          </cell>
          <cell r="H435" t="str">
            <v>Чернівецька</v>
          </cell>
        </row>
        <row r="436">
          <cell r="G436" t="str">
            <v>четвертого відділу Чернівецького районного</v>
          </cell>
          <cell r="H436" t="str">
            <v>Чернівецька</v>
          </cell>
        </row>
        <row r="437">
          <cell r="G437" t="str">
            <v>Вижницького районного</v>
          </cell>
          <cell r="H437" t="str">
            <v>Чернівецька</v>
          </cell>
        </row>
        <row r="438">
          <cell r="G438" t="str">
            <v>Дністровського районного</v>
          </cell>
          <cell r="H438" t="str">
            <v>Чернівецька</v>
          </cell>
        </row>
        <row r="439">
          <cell r="G439" t="str">
            <v>Чернівецького об'єднаного міського</v>
          </cell>
          <cell r="H439" t="str">
            <v>Чернівецька</v>
          </cell>
        </row>
        <row r="440">
          <cell r="G440" t="str">
            <v>Чернівецького міського</v>
          </cell>
          <cell r="H440" t="str">
            <v>Чернівецька</v>
          </cell>
        </row>
        <row r="441">
          <cell r="G441" t="str">
            <v>Чернівецького районного</v>
          </cell>
          <cell r="H441" t="str">
            <v>Чернівецька</v>
          </cell>
        </row>
        <row r="442">
          <cell r="G442" t="str">
            <v>Корюківського районного</v>
          </cell>
          <cell r="H442" t="str">
            <v>Чернігівська</v>
          </cell>
        </row>
        <row r="443">
          <cell r="G443" t="str">
            <v>першого відділу Корюківського районного</v>
          </cell>
          <cell r="H443" t="str">
            <v>Чернігівська</v>
          </cell>
        </row>
        <row r="444">
          <cell r="G444" t="str">
            <v>першого відділу Ніжинського районного</v>
          </cell>
          <cell r="H444" t="str">
            <v>Чернігівська</v>
          </cell>
        </row>
        <row r="445">
          <cell r="G445" t="str">
            <v>першого відділу Чернігівського районного</v>
          </cell>
          <cell r="H445" t="str">
            <v>Чернігівська</v>
          </cell>
        </row>
        <row r="446">
          <cell r="G446" t="str">
            <v>другого відділу Корюківського районного</v>
          </cell>
          <cell r="H446" t="str">
            <v>Чернігівська</v>
          </cell>
        </row>
        <row r="447">
          <cell r="G447" t="str">
            <v>другого відділу Ніжинського районного</v>
          </cell>
          <cell r="H447" t="str">
            <v>Чернігівська</v>
          </cell>
        </row>
        <row r="448">
          <cell r="G448" t="str">
            <v>першого відділу Прилуцького районного</v>
          </cell>
          <cell r="H448" t="str">
            <v>Чернігівська</v>
          </cell>
        </row>
        <row r="449">
          <cell r="G449" t="str">
            <v>третього відділу Прилуцького районного</v>
          </cell>
          <cell r="H449" t="str">
            <v>Чернігівська</v>
          </cell>
        </row>
        <row r="450">
          <cell r="G450" t="str">
            <v>другого відділу Прилуцького районного</v>
          </cell>
          <cell r="H450" t="str">
            <v>Чернігівська</v>
          </cell>
        </row>
        <row r="451">
          <cell r="G451" t="str">
            <v>другого відділу Чернігівського районного</v>
          </cell>
          <cell r="H451" t="str">
            <v>Чернігівська</v>
          </cell>
        </row>
        <row r="452">
          <cell r="G452" t="str">
            <v>другого відділу Новгород-Сіверського районного</v>
          </cell>
          <cell r="H452" t="str">
            <v>Чернігівська</v>
          </cell>
        </row>
        <row r="453">
          <cell r="G453" t="str">
            <v>третього відділу Корюківського районного</v>
          </cell>
          <cell r="H453" t="str">
            <v>Чернігівська</v>
          </cell>
        </row>
        <row r="454">
          <cell r="G454" t="str">
            <v>третього відділу Ніжинського районного</v>
          </cell>
          <cell r="H454" t="str">
            <v>Чернігівська</v>
          </cell>
        </row>
        <row r="455">
          <cell r="G455" t="str">
            <v>третього відділу Чернігівського районного</v>
          </cell>
          <cell r="H455" t="str">
            <v>Чернігівська</v>
          </cell>
        </row>
        <row r="456">
          <cell r="G456" t="str">
            <v>четвертого відділу Ніжинського районного</v>
          </cell>
          <cell r="H456" t="str">
            <v>Чернігівська</v>
          </cell>
        </row>
        <row r="457">
          <cell r="G457" t="str">
            <v>четвертого відділу Чернігівського районного</v>
          </cell>
          <cell r="H457" t="str">
            <v>Чернігівська</v>
          </cell>
        </row>
        <row r="458">
          <cell r="G458" t="str">
            <v>Ніжинського районного</v>
          </cell>
          <cell r="H458" t="str">
            <v>Чернігівська</v>
          </cell>
        </row>
        <row r="459">
          <cell r="G459" t="str">
            <v>першого відділу Новгород-Сіверського районного</v>
          </cell>
          <cell r="H459" t="str">
            <v>Чернігівська</v>
          </cell>
        </row>
        <row r="460">
          <cell r="G460" t="str">
            <v>Новгород-Сіверського районного</v>
          </cell>
          <cell r="H460" t="str">
            <v>Чернігівська</v>
          </cell>
        </row>
        <row r="461">
          <cell r="G461" t="str">
            <v>Прилуцького районного</v>
          </cell>
          <cell r="H461" t="str">
            <v>Чернігівська</v>
          </cell>
        </row>
        <row r="462">
          <cell r="G462" t="str">
            <v>Чернігівського міського</v>
          </cell>
          <cell r="H462" t="str">
            <v>Чернігівська</v>
          </cell>
        </row>
        <row r="463">
          <cell r="G463" t="str">
            <v>Чернігівського об'єднаного міського</v>
          </cell>
          <cell r="H463" t="str">
            <v>Чернігівська</v>
          </cell>
        </row>
        <row r="464">
          <cell r="G464" t="str">
            <v>Чернігівського районного</v>
          </cell>
          <cell r="H464" t="str">
            <v>Чернігівська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AI1048576"/>
  <sheetViews>
    <sheetView tabSelected="1" topLeftCell="A10" zoomScale="55" zoomScaleNormal="55" workbookViewId="0">
      <pane ySplit="2" topLeftCell="A153" activePane="bottomLeft" state="frozen"/>
      <selection pane="bottomLeft" activeCell="N154" sqref="N154"/>
    </sheetView>
  </sheetViews>
  <sheetFormatPr defaultColWidth="9.140625" defaultRowHeight="15.75" x14ac:dyDescent="0.25"/>
  <cols>
    <col min="1" max="1" width="15.28515625" style="35" customWidth="1"/>
    <col min="2" max="2" width="23.140625" style="36" customWidth="1"/>
    <col min="3" max="3" width="8.140625" style="36" customWidth="1"/>
    <col min="4" max="4" width="21.28515625" style="36" customWidth="1"/>
    <col min="5" max="5" width="52.28515625" style="36" customWidth="1"/>
    <col min="6" max="6" width="36.140625" style="37" customWidth="1"/>
    <col min="7" max="7" width="31" style="37" customWidth="1"/>
    <col min="8" max="8" width="36.42578125" style="37" customWidth="1"/>
    <col min="9" max="9" width="18.42578125" style="38" customWidth="1"/>
    <col min="10" max="10" width="22.28515625" style="35" customWidth="1"/>
    <col min="11" max="11" width="16.42578125" style="36" customWidth="1"/>
    <col min="12" max="12" width="21.85546875" style="39" bestFit="1" customWidth="1"/>
    <col min="13" max="13" width="27.85546875" style="36" customWidth="1"/>
    <col min="14" max="14" width="33.7109375" style="36" customWidth="1"/>
    <col min="15" max="15" width="15" style="36" customWidth="1"/>
    <col min="16" max="17" width="30.42578125" style="36" customWidth="1"/>
    <col min="18" max="18" width="31.28515625" style="36" customWidth="1"/>
    <col min="19" max="19" width="19.140625" style="39" customWidth="1"/>
    <col min="20" max="20" width="21" style="36" customWidth="1"/>
    <col min="21" max="21" width="19.42578125" style="36" customWidth="1"/>
    <col min="22" max="22" width="14.42578125" style="36" customWidth="1"/>
    <col min="23" max="23" width="12.7109375" style="35" customWidth="1"/>
    <col min="24" max="25" width="23.42578125" style="36" customWidth="1"/>
    <col min="26" max="28" width="22" style="36" customWidth="1"/>
    <col min="29" max="29" width="29.140625" style="39" customWidth="1"/>
    <col min="30" max="32" width="13.28515625" style="35" customWidth="1"/>
    <col min="33" max="34" width="12.28515625" style="37" customWidth="1"/>
    <col min="35" max="35" width="29.140625" style="37" bestFit="1" customWidth="1"/>
    <col min="36" max="16384" width="9.140625" style="36"/>
  </cols>
  <sheetData>
    <row r="1" spans="1:35" hidden="1" x14ac:dyDescent="0.25">
      <c r="K1" s="39"/>
      <c r="M1" s="39"/>
      <c r="N1" s="39"/>
      <c r="O1" s="39"/>
      <c r="P1" s="39"/>
      <c r="Q1" s="39"/>
      <c r="R1" s="39"/>
      <c r="Y1" s="211"/>
      <c r="Z1" s="211"/>
      <c r="AA1" s="211"/>
      <c r="AB1" s="211"/>
      <c r="AC1" s="211"/>
      <c r="AD1" s="211"/>
      <c r="AE1" s="211"/>
      <c r="AF1" s="211"/>
      <c r="AG1" s="211"/>
      <c r="AH1" s="211"/>
      <c r="AI1" s="211"/>
    </row>
    <row r="2" spans="1:35" hidden="1" x14ac:dyDescent="0.25">
      <c r="C2" s="37"/>
      <c r="D2" s="37"/>
      <c r="E2" s="37"/>
      <c r="K2" s="39"/>
      <c r="M2" s="39"/>
      <c r="N2" s="39"/>
      <c r="O2" s="39"/>
      <c r="P2" s="39"/>
      <c r="Q2" s="39"/>
      <c r="R2" s="39"/>
      <c r="T2" s="37"/>
      <c r="U2" s="37"/>
      <c r="V2" s="37"/>
      <c r="W2" s="39"/>
      <c r="Y2" s="211" t="s">
        <v>13</v>
      </c>
      <c r="Z2" s="211"/>
      <c r="AA2" s="211"/>
      <c r="AB2" s="211"/>
      <c r="AC2" s="211"/>
      <c r="AD2" s="211"/>
      <c r="AE2" s="211"/>
      <c r="AF2" s="211"/>
      <c r="AG2" s="211"/>
      <c r="AH2" s="211"/>
      <c r="AI2" s="211"/>
    </row>
    <row r="3" spans="1:35" hidden="1" x14ac:dyDescent="0.25">
      <c r="C3" s="37"/>
      <c r="D3" s="37"/>
      <c r="E3" s="37"/>
      <c r="K3" s="39"/>
      <c r="M3" s="39"/>
      <c r="N3" s="39"/>
      <c r="O3" s="39"/>
      <c r="P3" s="39"/>
      <c r="Q3" s="39"/>
      <c r="R3" s="39"/>
      <c r="T3" s="37"/>
      <c r="U3" s="37"/>
      <c r="V3" s="37"/>
      <c r="W3" s="39"/>
      <c r="X3" s="40"/>
      <c r="Y3" s="212" t="s">
        <v>11</v>
      </c>
      <c r="Z3" s="212"/>
      <c r="AA3" s="212"/>
      <c r="AB3" s="212"/>
      <c r="AC3" s="212"/>
      <c r="AD3" s="212"/>
      <c r="AE3" s="212"/>
      <c r="AF3" s="212"/>
      <c r="AG3" s="212"/>
      <c r="AH3" s="212"/>
      <c r="AI3" s="212"/>
    </row>
    <row r="4" spans="1:35" ht="15.6" hidden="1" customHeight="1" x14ac:dyDescent="0.25">
      <c r="C4" s="213" t="s">
        <v>0</v>
      </c>
      <c r="D4" s="213"/>
      <c r="E4" s="213"/>
      <c r="F4" s="213"/>
      <c r="G4" s="213"/>
      <c r="H4" s="213"/>
      <c r="I4" s="214"/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U4" s="213"/>
      <c r="V4" s="213"/>
      <c r="W4" s="213"/>
      <c r="X4" s="213"/>
      <c r="Y4" s="213"/>
      <c r="Z4" s="213"/>
      <c r="AA4" s="213"/>
      <c r="AB4" s="213"/>
      <c r="AC4" s="213"/>
      <c r="AD4" s="213"/>
      <c r="AE4" s="213"/>
      <c r="AF4" s="213"/>
      <c r="AG4" s="213"/>
      <c r="AH4" s="213"/>
      <c r="AI4" s="213"/>
    </row>
    <row r="5" spans="1:35" hidden="1" x14ac:dyDescent="0.25">
      <c r="C5" s="215" t="s">
        <v>8</v>
      </c>
      <c r="D5" s="215"/>
      <c r="E5" s="215"/>
      <c r="F5" s="215"/>
      <c r="G5" s="215"/>
      <c r="H5" s="215"/>
      <c r="I5" s="214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215"/>
      <c r="AC5" s="215"/>
      <c r="AD5" s="215"/>
      <c r="AE5" s="215"/>
      <c r="AF5" s="215"/>
      <c r="AG5" s="215"/>
      <c r="AH5" s="215"/>
      <c r="AI5" s="215"/>
    </row>
    <row r="6" spans="1:35" ht="15.6" hidden="1" customHeight="1" x14ac:dyDescent="0.25">
      <c r="C6" s="212" t="s">
        <v>12</v>
      </c>
      <c r="D6" s="212"/>
      <c r="E6" s="212"/>
      <c r="F6" s="212"/>
      <c r="G6" s="212"/>
      <c r="H6" s="212"/>
      <c r="I6" s="218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</row>
    <row r="7" spans="1:35" hidden="1" x14ac:dyDescent="0.25">
      <c r="C7" s="211" t="s">
        <v>9</v>
      </c>
      <c r="D7" s="211"/>
      <c r="E7" s="211"/>
      <c r="F7" s="211"/>
      <c r="G7" s="211"/>
      <c r="H7" s="211"/>
      <c r="I7" s="221"/>
      <c r="J7" s="211"/>
      <c r="K7" s="211"/>
      <c r="L7" s="211"/>
      <c r="M7" s="211"/>
      <c r="N7" s="211"/>
      <c r="O7" s="211"/>
      <c r="P7" s="211"/>
      <c r="Q7" s="211"/>
      <c r="R7" s="211"/>
      <c r="S7" s="211"/>
      <c r="T7" s="211"/>
      <c r="U7" s="211"/>
      <c r="V7" s="211"/>
      <c r="W7" s="211"/>
      <c r="X7" s="211"/>
      <c r="Y7" s="211"/>
      <c r="Z7" s="211"/>
      <c r="AA7" s="211"/>
      <c r="AB7" s="211"/>
      <c r="AC7" s="211"/>
      <c r="AD7" s="211"/>
      <c r="AE7" s="211"/>
      <c r="AF7" s="211"/>
      <c r="AG7" s="211"/>
      <c r="AH7" s="211"/>
      <c r="AI7" s="211"/>
    </row>
    <row r="8" spans="1:35" hidden="1" x14ac:dyDescent="0.25">
      <c r="C8" s="37"/>
      <c r="D8" s="37"/>
      <c r="E8" s="37"/>
      <c r="K8" s="37"/>
      <c r="M8" s="37"/>
      <c r="N8" s="37"/>
      <c r="O8" s="37"/>
      <c r="P8" s="37"/>
      <c r="Q8" s="37"/>
      <c r="R8" s="37"/>
      <c r="T8" s="37"/>
      <c r="U8" s="211"/>
      <c r="V8" s="211"/>
      <c r="W8" s="211"/>
      <c r="X8" s="211"/>
      <c r="Y8" s="211"/>
      <c r="Z8" s="37"/>
      <c r="AA8" s="37"/>
      <c r="AB8" s="37"/>
      <c r="AD8" s="39"/>
      <c r="AE8" s="39"/>
      <c r="AF8" s="39"/>
      <c r="AG8" s="41"/>
      <c r="AH8" s="41"/>
      <c r="AI8" s="41"/>
    </row>
    <row r="9" spans="1:35" s="44" customFormat="1" ht="16.5" hidden="1" x14ac:dyDescent="0.25">
      <c r="A9" s="42"/>
      <c r="B9" s="43"/>
      <c r="C9" s="222" t="s">
        <v>10</v>
      </c>
      <c r="D9" s="222"/>
      <c r="E9" s="222"/>
      <c r="F9" s="222"/>
      <c r="G9" s="222"/>
      <c r="H9" s="222"/>
      <c r="I9" s="223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</row>
    <row r="10" spans="1:35" s="47" customFormat="1" ht="34.5" customHeight="1" x14ac:dyDescent="0.25">
      <c r="A10" s="219" t="s">
        <v>111</v>
      </c>
      <c r="B10" s="220" t="s">
        <v>110</v>
      </c>
      <c r="C10" s="210" t="s">
        <v>1</v>
      </c>
      <c r="D10" s="210" t="s">
        <v>2</v>
      </c>
      <c r="E10" s="210" cm="1">
        <f t="array" ref="E10">SUMPRODUCT(--(TRIM(E12:E1000)&lt;&gt;""))</f>
        <v>188</v>
      </c>
      <c r="F10" s="210" t="s">
        <v>18</v>
      </c>
      <c r="G10" s="210" t="s">
        <v>112</v>
      </c>
      <c r="H10" s="210" t="s">
        <v>20</v>
      </c>
      <c r="I10" s="210" t="s">
        <v>19</v>
      </c>
      <c r="J10" s="219" t="s">
        <v>17</v>
      </c>
      <c r="K10" s="210" t="s">
        <v>14</v>
      </c>
      <c r="L10" s="219" t="s">
        <v>108</v>
      </c>
      <c r="M10" s="210" t="s">
        <v>25</v>
      </c>
      <c r="N10" s="210" t="s">
        <v>26</v>
      </c>
      <c r="O10" s="210" t="s">
        <v>143</v>
      </c>
      <c r="P10" s="210" t="s">
        <v>144</v>
      </c>
      <c r="Q10" s="208" t="s">
        <v>145</v>
      </c>
      <c r="R10" s="210" t="s">
        <v>27</v>
      </c>
      <c r="S10" s="219" t="s">
        <v>28</v>
      </c>
      <c r="T10" s="208" t="s">
        <v>16</v>
      </c>
      <c r="U10" s="210" t="s">
        <v>3</v>
      </c>
      <c r="V10" s="210"/>
      <c r="W10" s="210"/>
      <c r="X10" s="210" t="s">
        <v>146</v>
      </c>
      <c r="Y10" s="210" t="s">
        <v>147</v>
      </c>
      <c r="Z10" s="210" t="s">
        <v>15</v>
      </c>
      <c r="AA10" s="208" t="s">
        <v>564</v>
      </c>
      <c r="AB10" s="210" t="s">
        <v>568</v>
      </c>
      <c r="AC10" s="216" t="s">
        <v>4</v>
      </c>
      <c r="AD10" s="45">
        <f ca="1" xml:space="preserve"> COUNT(AD12:AD9962)</f>
        <v>60</v>
      </c>
      <c r="AE10" s="45">
        <f ca="1" xml:space="preserve"> COUNT(AE12:AE9962)</f>
        <v>48</v>
      </c>
      <c r="AF10" s="45">
        <f ca="1" xml:space="preserve"> COUNT(AF12:AF9962)</f>
        <v>49</v>
      </c>
      <c r="AG10" s="45">
        <f ca="1" xml:space="preserve"> COUNT(AG12:AG9962)</f>
        <v>24</v>
      </c>
      <c r="AH10" s="45">
        <f ca="1" xml:space="preserve"> COUNT(AH12:AH9962)</f>
        <v>6</v>
      </c>
      <c r="AI10" s="46">
        <f ca="1">IFERROR(AVERAGE(AD12:AG9962),0)</f>
        <v>33.944751381215468</v>
      </c>
    </row>
    <row r="11" spans="1:35" s="47" customFormat="1" ht="34.5" customHeight="1" x14ac:dyDescent="0.25">
      <c r="A11" s="219"/>
      <c r="B11" s="220"/>
      <c r="C11" s="210"/>
      <c r="D11" s="210"/>
      <c r="E11" s="210"/>
      <c r="F11" s="210"/>
      <c r="G11" s="210"/>
      <c r="H11" s="210"/>
      <c r="I11" s="210"/>
      <c r="J11" s="219"/>
      <c r="K11" s="210"/>
      <c r="L11" s="219"/>
      <c r="M11" s="210"/>
      <c r="N11" s="210"/>
      <c r="O11" s="210"/>
      <c r="P11" s="210"/>
      <c r="Q11" s="209"/>
      <c r="R11" s="210"/>
      <c r="S11" s="219"/>
      <c r="T11" s="209"/>
      <c r="U11" s="48" t="s">
        <v>5</v>
      </c>
      <c r="V11" s="48" t="s">
        <v>6</v>
      </c>
      <c r="W11" s="49" t="s">
        <v>7</v>
      </c>
      <c r="X11" s="210"/>
      <c r="Y11" s="210"/>
      <c r="Z11" s="210"/>
      <c r="AA11" s="209"/>
      <c r="AB11" s="210"/>
      <c r="AC11" s="217"/>
      <c r="AD11" s="49" t="s">
        <v>113</v>
      </c>
      <c r="AE11" s="49" t="s">
        <v>114</v>
      </c>
      <c r="AF11" s="49" t="s">
        <v>115</v>
      </c>
      <c r="AG11" s="48" t="s">
        <v>116</v>
      </c>
      <c r="AH11" s="48" t="s">
        <v>1119</v>
      </c>
      <c r="AI11" s="48" t="s">
        <v>24</v>
      </c>
    </row>
    <row r="12" spans="1:35" ht="157.5" x14ac:dyDescent="0.25">
      <c r="A12" s="59" t="s">
        <v>1283</v>
      </c>
      <c r="B12" s="60" t="s">
        <v>1131</v>
      </c>
      <c r="C12" s="95">
        <v>1</v>
      </c>
      <c r="D12" s="62" t="s">
        <v>23</v>
      </c>
      <c r="E12" s="62" t="s">
        <v>1284</v>
      </c>
      <c r="F12" s="62" t="s">
        <v>709</v>
      </c>
      <c r="G12" s="62"/>
      <c r="H12" s="62" t="e" cm="1">
        <f t="array" ref="H12">IF(
  ISBLANK(F12),
  "",
  IF(
    COUNTIF([1]Settings!G$1:G$609, F12) = 1,
    INDEX([1]Settings!H$1:H$609, MATCH(F12, [1]Settings!G$1:G$609, 0)),
    IFERROR(
      INDEX([1]Settings!H$1:H$609,
        MATCH(1,
          ([1]Settings!G$1:G$609=F12) * ([1]Settings!D$1:D$609=G12),
          0
        )
      ),
      ""
    )
  )
)</f>
        <v>#VALUE!</v>
      </c>
      <c r="I12" s="60">
        <v>33427</v>
      </c>
      <c r="J12" s="59" t="s">
        <v>1285</v>
      </c>
      <c r="K12" s="64" t="s">
        <v>1286</v>
      </c>
      <c r="L12" s="64" t="s">
        <v>1287</v>
      </c>
      <c r="M12" s="62" t="s">
        <v>1288</v>
      </c>
      <c r="N12" s="62" t="s">
        <v>1289</v>
      </c>
      <c r="O12" s="62" t="s">
        <v>562</v>
      </c>
      <c r="P12" s="62" t="s">
        <v>1290</v>
      </c>
      <c r="Q12" s="62" t="s">
        <v>1291</v>
      </c>
      <c r="R12" s="62" t="s">
        <v>1292</v>
      </c>
      <c r="S12" s="64" t="s">
        <v>1293</v>
      </c>
      <c r="T12" s="62"/>
      <c r="U12" s="62" t="s">
        <v>22</v>
      </c>
      <c r="V12" s="65">
        <v>100</v>
      </c>
      <c r="W12" s="66"/>
      <c r="X12" s="67">
        <v>45829</v>
      </c>
      <c r="Y12" s="67" t="s">
        <v>1294</v>
      </c>
      <c r="Z12" s="67" t="str">
        <f>IF(E12="","",IF(T12="","ні","так"))</f>
        <v>ні</v>
      </c>
      <c r="AA12" s="67">
        <v>45828</v>
      </c>
      <c r="AB12" s="67" t="s">
        <v>109</v>
      </c>
      <c r="AC12" s="68"/>
      <c r="AD12" s="69" t="str">
        <f ca="1">IF(INT(YEARFRAC(I12,TODAY()))&lt;=30,INT(YEARFRAC(I12,TODAY())),"")</f>
        <v/>
      </c>
      <c r="AE12" s="69">
        <f ca="1">IF(AND(INT(YEARFRAC(I12,TODAY()))&gt;=31,INT(YEARFRAC(I12,TODAY()))&lt;=35),INT(YEARFRAC(I12,TODAY())),"")</f>
        <v>34</v>
      </c>
      <c r="AF12" s="69" t="str">
        <f ca="1">IF(AND(INT(YEARFRAC(I12,TODAY()))&gt;=36,INT(YEARFRAC(I12,TODAY()))&lt;=40),INT(YEARFRAC(I12,TODAY())),"")</f>
        <v/>
      </c>
      <c r="AG12" s="70" t="str">
        <f ca="1">IF(AND(INT(YEARFRAC(I12,TODAY()))&gt;=41,INT(YEARFRAC(I12,TODAY()))&lt;=45),INT(YEARFRAC(I12,TODAY())),"")</f>
        <v/>
      </c>
      <c r="AH12" s="70" t="str">
        <f ca="1">IF(AND(INT(YEARFRAC(I12,TODAY()))&gt;=46,INT(YEARFRAC(I12,TODAY()))&lt;=48),INT(YEARFRAC(I12,TODAY())),"")</f>
        <v/>
      </c>
      <c r="AI12" s="61"/>
    </row>
    <row r="13" spans="1:35" s="53" customFormat="1" ht="173.25" x14ac:dyDescent="0.25">
      <c r="A13" s="148" t="s">
        <v>3012</v>
      </c>
      <c r="B13" s="149" t="s">
        <v>2748</v>
      </c>
      <c r="C13" s="95">
        <v>2</v>
      </c>
      <c r="D13" s="151" t="s">
        <v>1052</v>
      </c>
      <c r="E13" s="152" t="s">
        <v>3013</v>
      </c>
      <c r="F13" s="151" t="s">
        <v>136</v>
      </c>
      <c r="G13" s="151"/>
      <c r="H13" s="151" t="s">
        <v>137</v>
      </c>
      <c r="I13" s="149">
        <v>29205</v>
      </c>
      <c r="J13" s="148" t="s">
        <v>3014</v>
      </c>
      <c r="K13" s="153" t="s">
        <v>3015</v>
      </c>
      <c r="L13" s="153" t="s">
        <v>3016</v>
      </c>
      <c r="M13" s="151" t="s">
        <v>3017</v>
      </c>
      <c r="N13" s="151" t="s">
        <v>3018</v>
      </c>
      <c r="O13" s="151" t="s">
        <v>561</v>
      </c>
      <c r="P13" s="151" t="s">
        <v>3019</v>
      </c>
      <c r="Q13" s="151" t="s">
        <v>3020</v>
      </c>
      <c r="R13" s="151" t="s">
        <v>3021</v>
      </c>
      <c r="S13" s="154" t="s">
        <v>3022</v>
      </c>
      <c r="T13" s="151" t="s">
        <v>2571</v>
      </c>
      <c r="U13" s="151" t="s">
        <v>22</v>
      </c>
      <c r="V13" s="155">
        <v>100</v>
      </c>
      <c r="W13" s="156"/>
      <c r="X13" s="157">
        <v>45826</v>
      </c>
      <c r="Y13" s="157" t="s">
        <v>3023</v>
      </c>
      <c r="Z13" s="157" t="s">
        <v>1133</v>
      </c>
      <c r="AA13" s="157">
        <v>45826</v>
      </c>
      <c r="AB13" s="157" t="s">
        <v>109</v>
      </c>
      <c r="AC13" s="158"/>
      <c r="AD13" s="159" t="s">
        <v>1132</v>
      </c>
      <c r="AE13" s="159" t="s">
        <v>1132</v>
      </c>
      <c r="AF13" s="159" t="s">
        <v>1132</v>
      </c>
      <c r="AG13" s="160">
        <v>45</v>
      </c>
      <c r="AH13" s="160" t="s">
        <v>1132</v>
      </c>
      <c r="AI13" s="150"/>
    </row>
    <row r="14" spans="1:35" ht="94.5" x14ac:dyDescent="0.25">
      <c r="A14" s="108" t="s">
        <v>2082</v>
      </c>
      <c r="B14" s="109" t="s">
        <v>1296</v>
      </c>
      <c r="C14" s="95">
        <v>3</v>
      </c>
      <c r="D14" s="111" t="s">
        <v>23</v>
      </c>
      <c r="E14" s="112" t="s">
        <v>2083</v>
      </c>
      <c r="F14" s="111" t="s">
        <v>921</v>
      </c>
      <c r="G14" s="111"/>
      <c r="H14" s="111" t="e" cm="1">
        <f t="array" ref="H14">IF(
  ISBLANK(F14),
  "",
  IF(
    COUNTIF([2]Settings!G$1:G$609, F14) = 1,
    INDEX([2]Settings!H$1:H$609, MATCH(F14, [2]Settings!G$1:G$609, 0)),
    IFERROR(
      INDEX([2]Settings!H$1:H$609,
        MATCH(1,
          ([2]Settings!G$1:G$609=F14) * ([2]Settings!D$1:D$609=G14),
          0
        )
      ),
      ""
    )
  )
)</f>
        <v>#VALUE!</v>
      </c>
      <c r="I14" s="109">
        <v>31580</v>
      </c>
      <c r="J14" s="108" t="s">
        <v>2084</v>
      </c>
      <c r="K14" s="111" t="s">
        <v>2085</v>
      </c>
      <c r="L14" s="113" t="s">
        <v>2086</v>
      </c>
      <c r="M14" s="111" t="s">
        <v>2087</v>
      </c>
      <c r="N14" s="111" t="s">
        <v>2088</v>
      </c>
      <c r="O14" s="111" t="s">
        <v>563</v>
      </c>
      <c r="P14" s="111" t="s">
        <v>2089</v>
      </c>
      <c r="Q14" s="111" t="s">
        <v>2090</v>
      </c>
      <c r="R14" s="111" t="s">
        <v>2091</v>
      </c>
      <c r="S14" s="114" t="s">
        <v>2092</v>
      </c>
      <c r="T14" s="111"/>
      <c r="U14" s="111" t="s">
        <v>22</v>
      </c>
      <c r="V14" s="115">
        <v>100</v>
      </c>
      <c r="W14" s="114"/>
      <c r="X14" s="116">
        <v>45828</v>
      </c>
      <c r="Y14" s="116" t="s">
        <v>2093</v>
      </c>
      <c r="Z14" s="116" t="str">
        <f>IF(E13="","",IF(T14="","ні","так"))</f>
        <v>ні</v>
      </c>
      <c r="AA14" s="116">
        <v>45827</v>
      </c>
      <c r="AB14" s="116" t="s">
        <v>109</v>
      </c>
      <c r="AC14" s="117"/>
      <c r="AD14" s="118" t="str">
        <f t="shared" ref="AD14:AD52" ca="1" si="0">IF(INT(YEARFRAC(I14,TODAY()))&lt;=30,INT(YEARFRAC(I14,TODAY())),"")</f>
        <v/>
      </c>
      <c r="AE14" s="118" t="str">
        <f t="shared" ref="AE14:AE52" ca="1" si="1">IF(AND(INT(YEARFRAC(I14,TODAY()))&gt;=31,INT(YEARFRAC(I14,TODAY()))&lt;=35),INT(YEARFRAC(I14,TODAY())),"")</f>
        <v/>
      </c>
      <c r="AF14" s="118">
        <f t="shared" ref="AF14:AF52" ca="1" si="2">IF(AND(INT(YEARFRAC(I14,TODAY()))&gt;=36,INT(YEARFRAC(I14,TODAY()))&lt;=40),INT(YEARFRAC(I14,TODAY())),"")</f>
        <v>39</v>
      </c>
      <c r="AG14" s="119" t="str">
        <f t="shared" ref="AG14:AG52" ca="1" si="3">IF(AND(INT(YEARFRAC(I14,TODAY()))&gt;=41,INT(YEARFRAC(I14,TODAY()))&lt;=45),INT(YEARFRAC(I14,TODAY())),"")</f>
        <v/>
      </c>
      <c r="AH14" s="119" t="str">
        <f t="shared" ref="AH14:AH52" ca="1" si="4">IF(AND(INT(YEARFRAC(I14,TODAY()))&gt;=46,INT(YEARFRAC(I14,TODAY()))&lt;=48),INT(YEARFRAC(I14,TODAY())),"")</f>
        <v/>
      </c>
      <c r="AI14" s="110"/>
    </row>
    <row r="15" spans="1:35" s="57" customFormat="1" ht="63" x14ac:dyDescent="0.25">
      <c r="A15" s="108" t="s">
        <v>2094</v>
      </c>
      <c r="B15" s="109" t="s">
        <v>1296</v>
      </c>
      <c r="C15" s="95">
        <v>4</v>
      </c>
      <c r="D15" s="111" t="s">
        <v>23</v>
      </c>
      <c r="E15" s="120" t="s">
        <v>2095</v>
      </c>
      <c r="F15" s="111" t="s">
        <v>709</v>
      </c>
      <c r="G15" s="111"/>
      <c r="H15" s="111" t="e" cm="1">
        <f t="array" ref="H15">IF(
  ISBLANK(F15),
  "",
  IF(
    COUNTIF([2]Settings!G$1:G$609, F15) = 1,
    INDEX([2]Settings!H$1:H$609, MATCH(F15, [2]Settings!G$1:G$609, 0)),
    IFERROR(
      INDEX([2]Settings!H$1:H$609,
        MATCH(1,
          ([2]Settings!G$1:G$609=F15) * ([2]Settings!D$1:D$609=G15),
          0
        )
      ),
      ""
    )
  )
)</f>
        <v>#VALUE!</v>
      </c>
      <c r="I15" s="109">
        <v>33748</v>
      </c>
      <c r="J15" s="108" t="s">
        <v>2096</v>
      </c>
      <c r="K15" s="111" t="s">
        <v>2097</v>
      </c>
      <c r="L15" s="113" t="s">
        <v>2098</v>
      </c>
      <c r="M15" s="111" t="s">
        <v>1401</v>
      </c>
      <c r="N15" s="111" t="s">
        <v>2099</v>
      </c>
      <c r="O15" s="111" t="s">
        <v>142</v>
      </c>
      <c r="P15" s="111" t="s">
        <v>2100</v>
      </c>
      <c r="Q15" s="111" t="s">
        <v>2101</v>
      </c>
      <c r="R15" s="111" t="s">
        <v>2102</v>
      </c>
      <c r="S15" s="113" t="s">
        <v>2103</v>
      </c>
      <c r="T15" s="111"/>
      <c r="U15" s="111" t="s">
        <v>22</v>
      </c>
      <c r="V15" s="115">
        <v>100</v>
      </c>
      <c r="W15" s="114"/>
      <c r="X15" s="116">
        <v>45828</v>
      </c>
      <c r="Y15" s="116" t="s">
        <v>2093</v>
      </c>
      <c r="Z15" s="116" t="str">
        <f t="shared" ref="Z15:Z43" si="5">IF(E15="","",IF(T15="","ні","так"))</f>
        <v>ні</v>
      </c>
      <c r="AA15" s="116">
        <v>45827</v>
      </c>
      <c r="AB15" s="116" t="s">
        <v>109</v>
      </c>
      <c r="AC15" s="117" t="s">
        <v>2104</v>
      </c>
      <c r="AD15" s="118" t="str">
        <f t="shared" ca="1" si="0"/>
        <v/>
      </c>
      <c r="AE15" s="118">
        <f t="shared" ca="1" si="1"/>
        <v>33</v>
      </c>
      <c r="AF15" s="118" t="str">
        <f t="shared" ca="1" si="2"/>
        <v/>
      </c>
      <c r="AG15" s="119" t="str">
        <f t="shared" ca="1" si="3"/>
        <v/>
      </c>
      <c r="AH15" s="119" t="str">
        <f t="shared" ca="1" si="4"/>
        <v/>
      </c>
      <c r="AI15" s="110"/>
    </row>
    <row r="16" spans="1:35" ht="78.75" x14ac:dyDescent="0.25">
      <c r="A16" s="59" t="s">
        <v>1295</v>
      </c>
      <c r="B16" s="60" t="s">
        <v>1296</v>
      </c>
      <c r="C16" s="95">
        <v>5</v>
      </c>
      <c r="D16" s="62" t="s">
        <v>23</v>
      </c>
      <c r="E16" s="63" t="s">
        <v>1297</v>
      </c>
      <c r="F16" s="62" t="s">
        <v>712</v>
      </c>
      <c r="G16" s="62"/>
      <c r="H16" s="62" t="e" cm="1">
        <f t="array" ref="H16">IF(
  ISBLANK(F16),
  "",
  IF(
    COUNTIF([1]Settings!G$1:G$609, F16) = 1,
    INDEX([1]Settings!H$1:H$609, MATCH(F16, [1]Settings!G$1:G$609, 0)),
    IFERROR(
      INDEX([1]Settings!H$1:H$609,
        MATCH(1,
          ([1]Settings!G$1:G$609=F16) * ([1]Settings!D$1:D$609=G16),
          0
        )
      ),
      ""
    )
  )
)</f>
        <v>#VALUE!</v>
      </c>
      <c r="I16" s="60">
        <v>36066</v>
      </c>
      <c r="J16" s="59" t="s">
        <v>1298</v>
      </c>
      <c r="K16" s="62" t="s">
        <v>1299</v>
      </c>
      <c r="L16" s="64" t="s">
        <v>1300</v>
      </c>
      <c r="M16" s="62" t="s">
        <v>1301</v>
      </c>
      <c r="N16" s="62" t="s">
        <v>1302</v>
      </c>
      <c r="O16" s="62" t="s">
        <v>563</v>
      </c>
      <c r="P16" s="62" t="s">
        <v>1303</v>
      </c>
      <c r="Q16" s="62" t="s">
        <v>1304</v>
      </c>
      <c r="R16" s="62" t="s">
        <v>1305</v>
      </c>
      <c r="S16" s="64" t="s">
        <v>1306</v>
      </c>
      <c r="T16" s="62"/>
      <c r="U16" s="62" t="s">
        <v>22</v>
      </c>
      <c r="V16" s="65">
        <v>100</v>
      </c>
      <c r="W16" s="66"/>
      <c r="X16" s="67">
        <v>45829</v>
      </c>
      <c r="Y16" s="67" t="s">
        <v>1294</v>
      </c>
      <c r="Z16" s="67" t="str">
        <f t="shared" si="5"/>
        <v>ні</v>
      </c>
      <c r="AA16" s="67">
        <v>45828</v>
      </c>
      <c r="AB16" s="67" t="s">
        <v>109</v>
      </c>
      <c r="AC16" s="68"/>
      <c r="AD16" s="69">
        <f t="shared" ca="1" si="0"/>
        <v>26</v>
      </c>
      <c r="AE16" s="69" t="str">
        <f t="shared" ca="1" si="1"/>
        <v/>
      </c>
      <c r="AF16" s="69" t="str">
        <f t="shared" ca="1" si="2"/>
        <v/>
      </c>
      <c r="AG16" s="70" t="str">
        <f t="shared" ca="1" si="3"/>
        <v/>
      </c>
      <c r="AH16" s="70" t="str">
        <f t="shared" ca="1" si="4"/>
        <v/>
      </c>
      <c r="AI16" s="61"/>
    </row>
    <row r="17" spans="1:35" ht="63" x14ac:dyDescent="0.25">
      <c r="A17" s="108" t="s">
        <v>2105</v>
      </c>
      <c r="B17" s="109" t="s">
        <v>1296</v>
      </c>
      <c r="C17" s="95">
        <v>6</v>
      </c>
      <c r="D17" s="111" t="s">
        <v>23</v>
      </c>
      <c r="E17" s="112" t="s">
        <v>2106</v>
      </c>
      <c r="F17" s="111" t="s">
        <v>837</v>
      </c>
      <c r="G17" s="111"/>
      <c r="H17" s="111" t="e" cm="1">
        <f t="array" ref="H17">IF(
  ISBLANK(F17),
  "",
  IF(
    COUNTIF([2]Settings!G$1:G$609, F17) = 1,
    INDEX([2]Settings!H$1:H$609, MATCH(F17, [2]Settings!G$1:G$609, 0)),
    IFERROR(
      INDEX([2]Settings!H$1:H$609,
        MATCH(1,
          ([2]Settings!G$1:G$609=F17) * ([2]Settings!D$1:D$609=G17),
          0
        )
      ),
      ""
    )
  )
)</f>
        <v>#VALUE!</v>
      </c>
      <c r="I17" s="109">
        <v>35631</v>
      </c>
      <c r="J17" s="108" t="s">
        <v>2107</v>
      </c>
      <c r="K17" s="121" t="s">
        <v>2108</v>
      </c>
      <c r="L17" s="121" t="s">
        <v>2109</v>
      </c>
      <c r="M17" s="111" t="s">
        <v>1401</v>
      </c>
      <c r="N17" s="111" t="s">
        <v>2110</v>
      </c>
      <c r="O17" s="111" t="s">
        <v>563</v>
      </c>
      <c r="P17" s="111" t="s">
        <v>2111</v>
      </c>
      <c r="Q17" s="111" t="s">
        <v>2112</v>
      </c>
      <c r="R17" s="111" t="s">
        <v>2113</v>
      </c>
      <c r="S17" s="113" t="s">
        <v>2114</v>
      </c>
      <c r="T17" s="111"/>
      <c r="U17" s="111" t="s">
        <v>22</v>
      </c>
      <c r="V17" s="115">
        <v>100</v>
      </c>
      <c r="W17" s="114"/>
      <c r="X17" s="116">
        <v>45828</v>
      </c>
      <c r="Y17" s="116" t="s">
        <v>2093</v>
      </c>
      <c r="Z17" s="116" t="str">
        <f t="shared" si="5"/>
        <v>ні</v>
      </c>
      <c r="AA17" s="116">
        <v>45827</v>
      </c>
      <c r="AB17" s="116" t="s">
        <v>109</v>
      </c>
      <c r="AC17" s="117"/>
      <c r="AD17" s="118">
        <f t="shared" ca="1" si="0"/>
        <v>28</v>
      </c>
      <c r="AE17" s="118" t="str">
        <f t="shared" ca="1" si="1"/>
        <v/>
      </c>
      <c r="AF17" s="118" t="str">
        <f t="shared" ca="1" si="2"/>
        <v/>
      </c>
      <c r="AG17" s="119" t="str">
        <f t="shared" ca="1" si="3"/>
        <v/>
      </c>
      <c r="AH17" s="119" t="str">
        <f t="shared" ca="1" si="4"/>
        <v/>
      </c>
      <c r="AI17" s="110"/>
    </row>
    <row r="18" spans="1:35" ht="94.5" x14ac:dyDescent="0.25">
      <c r="A18" s="59" t="s">
        <v>1307</v>
      </c>
      <c r="B18" s="60" t="s">
        <v>1131</v>
      </c>
      <c r="C18" s="95">
        <v>7</v>
      </c>
      <c r="D18" s="62" t="s">
        <v>23</v>
      </c>
      <c r="E18" s="74" t="s">
        <v>1308</v>
      </c>
      <c r="F18" s="62" t="s">
        <v>576</v>
      </c>
      <c r="G18" s="62"/>
      <c r="H18" s="62" t="e" cm="1">
        <f t="array" ref="H18">IF(
  ISBLANK(F18),
  "",
  IF(
    COUNTIF([1]Settings!G$1:G$609, F18) = 1,
    INDEX([1]Settings!H$1:H$609, MATCH(F18, [1]Settings!G$1:G$609, 0)),
    IFERROR(
      INDEX([1]Settings!H$1:H$609,
        MATCH(1,
          ([1]Settings!G$1:G$609=F18) * ([1]Settings!D$1:D$609=G18),
          0
        )
      ),
      ""
    )
  )
)</f>
        <v>#VALUE!</v>
      </c>
      <c r="I18" s="60">
        <v>29381</v>
      </c>
      <c r="J18" s="59" t="s">
        <v>1309</v>
      </c>
      <c r="K18" s="71" t="s">
        <v>1310</v>
      </c>
      <c r="L18" s="64" t="s">
        <v>1311</v>
      </c>
      <c r="M18" s="62" t="s">
        <v>1312</v>
      </c>
      <c r="N18" s="62" t="s">
        <v>1313</v>
      </c>
      <c r="O18" s="62" t="s">
        <v>142</v>
      </c>
      <c r="P18" s="62" t="s">
        <v>1314</v>
      </c>
      <c r="Q18" s="62" t="s">
        <v>1315</v>
      </c>
      <c r="R18" s="62" t="s">
        <v>1316</v>
      </c>
      <c r="S18" s="64" t="s">
        <v>1317</v>
      </c>
      <c r="T18" s="62"/>
      <c r="U18" s="62" t="s">
        <v>22</v>
      </c>
      <c r="V18" s="65">
        <v>100</v>
      </c>
      <c r="W18" s="66"/>
      <c r="X18" s="67">
        <v>45829</v>
      </c>
      <c r="Y18" s="67" t="s">
        <v>1294</v>
      </c>
      <c r="Z18" s="67" t="str">
        <f t="shared" si="5"/>
        <v>ні</v>
      </c>
      <c r="AA18" s="67">
        <v>45828</v>
      </c>
      <c r="AB18" s="67" t="s">
        <v>109</v>
      </c>
      <c r="AC18" s="68" t="s">
        <v>1318</v>
      </c>
      <c r="AD18" s="69" t="str">
        <f t="shared" ca="1" si="0"/>
        <v/>
      </c>
      <c r="AE18" s="69" t="str">
        <f t="shared" ca="1" si="1"/>
        <v/>
      </c>
      <c r="AF18" s="69" t="str">
        <f t="shared" ca="1" si="2"/>
        <v/>
      </c>
      <c r="AG18" s="70">
        <f t="shared" ca="1" si="3"/>
        <v>45</v>
      </c>
      <c r="AH18" s="70" t="str">
        <f t="shared" ca="1" si="4"/>
        <v/>
      </c>
      <c r="AI18" s="61"/>
    </row>
    <row r="19" spans="1:35" ht="94.5" x14ac:dyDescent="0.25">
      <c r="A19" s="108" t="s">
        <v>2115</v>
      </c>
      <c r="B19" s="109" t="s">
        <v>2116</v>
      </c>
      <c r="C19" s="95">
        <v>8</v>
      </c>
      <c r="D19" s="111" t="s">
        <v>23</v>
      </c>
      <c r="E19" s="120" t="s">
        <v>2117</v>
      </c>
      <c r="F19" s="111" t="s">
        <v>138</v>
      </c>
      <c r="G19" s="111"/>
      <c r="H19" s="111" t="e" cm="1">
        <f t="array" ref="H19">IF(
  ISBLANK(F19),
  "",
  IF(
    COUNTIF([2]Settings!G$1:G$609, F19) = 1,
    INDEX([2]Settings!H$1:H$609, MATCH(F19, [2]Settings!G$1:G$609, 0)),
    IFERROR(
      INDEX([2]Settings!H$1:H$609,
        MATCH(1,
          ([2]Settings!G$1:G$609=F19) * ([2]Settings!D$1:D$609=G19),
          0
        )
      ),
      ""
    )
  )
)</f>
        <v>#VALUE!</v>
      </c>
      <c r="I19" s="109">
        <v>32076</v>
      </c>
      <c r="J19" s="108" t="s">
        <v>2118</v>
      </c>
      <c r="K19" s="112" t="s">
        <v>2119</v>
      </c>
      <c r="L19" s="121" t="s">
        <v>2120</v>
      </c>
      <c r="M19" s="111" t="s">
        <v>2121</v>
      </c>
      <c r="N19" s="111" t="s">
        <v>2122</v>
      </c>
      <c r="O19" s="111" t="s">
        <v>563</v>
      </c>
      <c r="P19" s="111" t="s">
        <v>2123</v>
      </c>
      <c r="Q19" s="111" t="s">
        <v>2124</v>
      </c>
      <c r="R19" s="111" t="s">
        <v>2125</v>
      </c>
      <c r="S19" s="113" t="s">
        <v>2126</v>
      </c>
      <c r="T19" s="111"/>
      <c r="U19" s="111" t="s">
        <v>22</v>
      </c>
      <c r="V19" s="115">
        <v>100</v>
      </c>
      <c r="W19" s="114"/>
      <c r="X19" s="116">
        <v>45828</v>
      </c>
      <c r="Y19" s="116" t="s">
        <v>2093</v>
      </c>
      <c r="Z19" s="116" t="str">
        <f t="shared" si="5"/>
        <v>ні</v>
      </c>
      <c r="AA19" s="116">
        <v>45827</v>
      </c>
      <c r="AB19" s="116" t="s">
        <v>109</v>
      </c>
      <c r="AC19" s="117"/>
      <c r="AD19" s="118" t="str">
        <f t="shared" ca="1" si="0"/>
        <v/>
      </c>
      <c r="AE19" s="118" t="str">
        <f t="shared" ca="1" si="1"/>
        <v/>
      </c>
      <c r="AF19" s="118">
        <f t="shared" ca="1" si="2"/>
        <v>37</v>
      </c>
      <c r="AG19" s="119" t="str">
        <f t="shared" ca="1" si="3"/>
        <v/>
      </c>
      <c r="AH19" s="119" t="str">
        <f t="shared" ca="1" si="4"/>
        <v/>
      </c>
      <c r="AI19" s="110"/>
    </row>
    <row r="20" spans="1:35" ht="94.5" x14ac:dyDescent="0.25">
      <c r="A20" s="59" t="s">
        <v>1319</v>
      </c>
      <c r="B20" s="60" t="s">
        <v>1296</v>
      </c>
      <c r="C20" s="95">
        <v>9</v>
      </c>
      <c r="D20" s="62" t="s">
        <v>23</v>
      </c>
      <c r="E20" s="62" t="s">
        <v>1320</v>
      </c>
      <c r="F20" s="62" t="s">
        <v>736</v>
      </c>
      <c r="G20" s="62"/>
      <c r="H20" s="62" t="e" cm="1">
        <f t="array" ref="H20">IF(
  ISBLANK(F20),
  "",
  IF(
    COUNTIF([1]Settings!G$1:G$609, F20) = 1,
    INDEX([1]Settings!H$1:H$609, MATCH(F20, [1]Settings!G$1:G$609, 0)),
    IFERROR(
      INDEX([1]Settings!H$1:H$609,
        MATCH(1,
          ([1]Settings!G$1:G$609=F20) * ([1]Settings!D$1:D$609=G20),
          0
        )
      ),
      ""
    )
  )
)</f>
        <v>#VALUE!</v>
      </c>
      <c r="I20" s="60">
        <v>34838</v>
      </c>
      <c r="J20" s="59" t="s">
        <v>1321</v>
      </c>
      <c r="K20" s="62" t="s">
        <v>1322</v>
      </c>
      <c r="L20" s="64" t="s">
        <v>1323</v>
      </c>
      <c r="M20" s="62" t="s">
        <v>1324</v>
      </c>
      <c r="N20" s="62" t="s">
        <v>1325</v>
      </c>
      <c r="O20" s="62" t="s">
        <v>563</v>
      </c>
      <c r="P20" s="62" t="s">
        <v>1326</v>
      </c>
      <c r="Q20" s="62" t="s">
        <v>1327</v>
      </c>
      <c r="R20" s="62" t="s">
        <v>1328</v>
      </c>
      <c r="S20" s="66" t="s">
        <v>1329</v>
      </c>
      <c r="T20" s="62"/>
      <c r="U20" s="62" t="s">
        <v>22</v>
      </c>
      <c r="V20" s="65">
        <v>100</v>
      </c>
      <c r="W20" s="66"/>
      <c r="X20" s="67">
        <v>45829</v>
      </c>
      <c r="Y20" s="67" t="s">
        <v>1294</v>
      </c>
      <c r="Z20" s="67" t="str">
        <f t="shared" si="5"/>
        <v>ні</v>
      </c>
      <c r="AA20" s="67">
        <v>45828</v>
      </c>
      <c r="AB20" s="67" t="s">
        <v>109</v>
      </c>
      <c r="AC20" s="68" t="s">
        <v>1330</v>
      </c>
      <c r="AD20" s="69">
        <f t="shared" ca="1" si="0"/>
        <v>30</v>
      </c>
      <c r="AE20" s="69" t="str">
        <f t="shared" ca="1" si="1"/>
        <v/>
      </c>
      <c r="AF20" s="69" t="str">
        <f t="shared" ca="1" si="2"/>
        <v/>
      </c>
      <c r="AG20" s="70" t="str">
        <f t="shared" ca="1" si="3"/>
        <v/>
      </c>
      <c r="AH20" s="70" t="str">
        <f t="shared" ca="1" si="4"/>
        <v/>
      </c>
      <c r="AI20" s="61"/>
    </row>
    <row r="21" spans="1:35" ht="94.5" x14ac:dyDescent="0.25">
      <c r="A21" s="93" t="s">
        <v>1147</v>
      </c>
      <c r="B21" s="94" t="s">
        <v>1131</v>
      </c>
      <c r="C21" s="95">
        <v>10</v>
      </c>
      <c r="D21" s="96" t="s">
        <v>23</v>
      </c>
      <c r="E21" s="97" t="s">
        <v>1140</v>
      </c>
      <c r="F21" s="96" t="s">
        <v>136</v>
      </c>
      <c r="G21" s="96"/>
      <c r="H21" s="96" t="str" cm="1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Житомирська</v>
      </c>
      <c r="I21" s="94">
        <v>35249</v>
      </c>
      <c r="J21" s="93" t="s">
        <v>1143</v>
      </c>
      <c r="K21" s="96" t="s">
        <v>1141</v>
      </c>
      <c r="L21" s="98" t="s">
        <v>1142</v>
      </c>
      <c r="M21" s="96" t="s">
        <v>1238</v>
      </c>
      <c r="N21" s="96" t="s">
        <v>1244</v>
      </c>
      <c r="O21" s="96" t="s">
        <v>563</v>
      </c>
      <c r="P21" s="96" t="s">
        <v>1245</v>
      </c>
      <c r="Q21" s="96" t="s">
        <v>1246</v>
      </c>
      <c r="R21" s="96" t="s">
        <v>1247</v>
      </c>
      <c r="S21" s="98" t="s">
        <v>1248</v>
      </c>
      <c r="T21" s="96"/>
      <c r="U21" s="96" t="s">
        <v>22</v>
      </c>
      <c r="V21" s="99">
        <v>100</v>
      </c>
      <c r="W21" s="100"/>
      <c r="X21" s="101">
        <v>45830</v>
      </c>
      <c r="Y21" s="101" t="s">
        <v>1135</v>
      </c>
      <c r="Z21" s="101" t="str">
        <f t="shared" si="5"/>
        <v>ні</v>
      </c>
      <c r="AA21" s="101">
        <v>45829</v>
      </c>
      <c r="AB21" s="101" t="s">
        <v>567</v>
      </c>
      <c r="AC21" s="102"/>
      <c r="AD21" s="103">
        <f t="shared" ca="1" si="0"/>
        <v>29</v>
      </c>
      <c r="AE21" s="103" t="str">
        <f t="shared" ca="1" si="1"/>
        <v/>
      </c>
      <c r="AF21" s="103" t="str">
        <f t="shared" ca="1" si="2"/>
        <v/>
      </c>
      <c r="AG21" s="104" t="str">
        <f t="shared" ca="1" si="3"/>
        <v/>
      </c>
      <c r="AH21" s="104" t="str">
        <f t="shared" ca="1" si="4"/>
        <v/>
      </c>
      <c r="AI21" s="95"/>
    </row>
    <row r="22" spans="1:35" ht="94.5" x14ac:dyDescent="0.25">
      <c r="A22" s="59" t="s">
        <v>1331</v>
      </c>
      <c r="B22" s="60" t="s">
        <v>1296</v>
      </c>
      <c r="C22" s="95">
        <v>11</v>
      </c>
      <c r="D22" s="62" t="s">
        <v>23</v>
      </c>
      <c r="E22" s="63" t="s">
        <v>1332</v>
      </c>
      <c r="F22" s="62" t="s">
        <v>819</v>
      </c>
      <c r="G22" s="62"/>
      <c r="H22" s="62" t="e" cm="1">
        <f t="array" ref="H22">IF(
  ISBLANK(F22),
  "",
  IF(
    COUNTIF([1]Settings!G$1:G$609, F22) = 1,
    INDEX([1]Settings!H$1:H$609, MATCH(F22, [1]Settings!G$1:G$609, 0)),
    IFERROR(
      INDEX([1]Settings!H$1:H$609,
        MATCH(1,
          ([1]Settings!G$1:G$609=F22) * ([1]Settings!D$1:D$609=G22),
          0
        )
      ),
      ""
    )
  )
)</f>
        <v>#VALUE!</v>
      </c>
      <c r="I22" s="60">
        <v>35723</v>
      </c>
      <c r="J22" s="59" t="s">
        <v>1333</v>
      </c>
      <c r="K22" s="71" t="s">
        <v>1334</v>
      </c>
      <c r="L22" s="64" t="s">
        <v>1335</v>
      </c>
      <c r="M22" s="62" t="s">
        <v>1336</v>
      </c>
      <c r="N22" s="62" t="s">
        <v>1337</v>
      </c>
      <c r="O22" s="62" t="s">
        <v>563</v>
      </c>
      <c r="P22" s="62" t="s">
        <v>1338</v>
      </c>
      <c r="Q22" s="62" t="s">
        <v>1339</v>
      </c>
      <c r="R22" s="62" t="s">
        <v>1340</v>
      </c>
      <c r="S22" s="64" t="s">
        <v>1341</v>
      </c>
      <c r="T22" s="62">
        <v>124058</v>
      </c>
      <c r="U22" s="62" t="s">
        <v>22</v>
      </c>
      <c r="V22" s="65">
        <v>100</v>
      </c>
      <c r="W22" s="66"/>
      <c r="X22" s="67">
        <v>45829</v>
      </c>
      <c r="Y22" s="67" t="s">
        <v>1294</v>
      </c>
      <c r="Z22" s="67" t="str">
        <f t="shared" si="5"/>
        <v>так</v>
      </c>
      <c r="AA22" s="67">
        <v>45828</v>
      </c>
      <c r="AB22" s="67" t="s">
        <v>109</v>
      </c>
      <c r="AC22" s="68"/>
      <c r="AD22" s="69">
        <f t="shared" ca="1" si="0"/>
        <v>27</v>
      </c>
      <c r="AE22" s="69" t="str">
        <f t="shared" ca="1" si="1"/>
        <v/>
      </c>
      <c r="AF22" s="69" t="str">
        <f t="shared" ca="1" si="2"/>
        <v/>
      </c>
      <c r="AG22" s="70" t="str">
        <f t="shared" ca="1" si="3"/>
        <v/>
      </c>
      <c r="AH22" s="70" t="str">
        <f t="shared" ca="1" si="4"/>
        <v/>
      </c>
      <c r="AI22" s="61"/>
    </row>
    <row r="23" spans="1:35" ht="78.75" x14ac:dyDescent="0.25">
      <c r="A23" s="59" t="s">
        <v>1342</v>
      </c>
      <c r="B23" s="60" t="s">
        <v>1296</v>
      </c>
      <c r="C23" s="95">
        <v>12</v>
      </c>
      <c r="D23" s="62" t="s">
        <v>23</v>
      </c>
      <c r="E23" s="62" t="s">
        <v>1343</v>
      </c>
      <c r="F23" s="62" t="s">
        <v>820</v>
      </c>
      <c r="G23" s="62"/>
      <c r="H23" s="62" t="e" cm="1">
        <f t="array" ref="H23">IF(
  ISBLANK(F23),
  "",
  IF(
    COUNTIF([1]Settings!G$1:G$609, F23) = 1,
    INDEX([1]Settings!H$1:H$609, MATCH(F23, [1]Settings!G$1:G$609, 0)),
    IFERROR(
      INDEX([1]Settings!H$1:H$609,
        MATCH(1,
          ([1]Settings!G$1:G$609=F23) * ([1]Settings!D$1:D$609=G23),
          0
        )
      ),
      ""
    )
  )
)</f>
        <v>#VALUE!</v>
      </c>
      <c r="I23" s="60">
        <v>36520</v>
      </c>
      <c r="J23" s="59" t="s">
        <v>1344</v>
      </c>
      <c r="K23" s="71" t="s">
        <v>1345</v>
      </c>
      <c r="L23" s="64" t="s">
        <v>1346</v>
      </c>
      <c r="M23" s="62" t="s">
        <v>1347</v>
      </c>
      <c r="N23" s="62" t="s">
        <v>1348</v>
      </c>
      <c r="O23" s="62" t="s">
        <v>563</v>
      </c>
      <c r="P23" s="62" t="s">
        <v>1349</v>
      </c>
      <c r="Q23" s="62" t="s">
        <v>1350</v>
      </c>
      <c r="R23" s="62" t="s">
        <v>1351</v>
      </c>
      <c r="S23" s="64" t="s">
        <v>1352</v>
      </c>
      <c r="T23" s="62"/>
      <c r="U23" s="62" t="s">
        <v>22</v>
      </c>
      <c r="V23" s="65">
        <v>100</v>
      </c>
      <c r="W23" s="66"/>
      <c r="X23" s="67">
        <v>45829</v>
      </c>
      <c r="Y23" s="67" t="s">
        <v>1294</v>
      </c>
      <c r="Z23" s="67" t="str">
        <f t="shared" si="5"/>
        <v>ні</v>
      </c>
      <c r="AA23" s="67">
        <v>45828</v>
      </c>
      <c r="AB23" s="67" t="s">
        <v>109</v>
      </c>
      <c r="AC23" s="68" t="s">
        <v>1353</v>
      </c>
      <c r="AD23" s="69">
        <f t="shared" ca="1" si="0"/>
        <v>25</v>
      </c>
      <c r="AE23" s="69" t="str">
        <f t="shared" ca="1" si="1"/>
        <v/>
      </c>
      <c r="AF23" s="69" t="str">
        <f t="shared" ca="1" si="2"/>
        <v/>
      </c>
      <c r="AG23" s="70" t="str">
        <f t="shared" ca="1" si="3"/>
        <v/>
      </c>
      <c r="AH23" s="70" t="str">
        <f t="shared" ca="1" si="4"/>
        <v/>
      </c>
      <c r="AI23" s="61"/>
    </row>
    <row r="24" spans="1:35" ht="126" x14ac:dyDescent="0.25">
      <c r="A24" s="59" t="s">
        <v>1283</v>
      </c>
      <c r="B24" s="60" t="s">
        <v>1131</v>
      </c>
      <c r="C24" s="95">
        <v>13</v>
      </c>
      <c r="D24" s="62" t="s">
        <v>23</v>
      </c>
      <c r="E24" s="63" t="s">
        <v>1354</v>
      </c>
      <c r="F24" s="62" t="s">
        <v>709</v>
      </c>
      <c r="G24" s="62"/>
      <c r="H24" s="62" t="e" cm="1">
        <f t="array" ref="H24">IF(
  ISBLANK(F24),
  "",
  IF(
    COUNTIF([1]Settings!G$1:G$609, F24) = 1,
    INDEX([1]Settings!H$1:H$609, MATCH(F24, [1]Settings!G$1:G$609, 0)),
    IFERROR(
      INDEX([1]Settings!H$1:H$609,
        MATCH(1,
          ([1]Settings!G$1:G$609=F24) * ([1]Settings!D$1:D$609=G24),
          0
        )
      ),
      ""
    )
  )
)</f>
        <v>#VALUE!</v>
      </c>
      <c r="I24" s="60">
        <v>33763</v>
      </c>
      <c r="J24" s="59" t="s">
        <v>1355</v>
      </c>
      <c r="K24" s="71" t="s">
        <v>1356</v>
      </c>
      <c r="L24" s="64" t="s">
        <v>1357</v>
      </c>
      <c r="M24" s="62" t="s">
        <v>1358</v>
      </c>
      <c r="N24" s="62" t="s">
        <v>1359</v>
      </c>
      <c r="O24" s="62" t="s">
        <v>142</v>
      </c>
      <c r="P24" s="62" t="s">
        <v>1360</v>
      </c>
      <c r="Q24" s="62" t="s">
        <v>1361</v>
      </c>
      <c r="R24" s="62" t="s">
        <v>1362</v>
      </c>
      <c r="S24" s="64" t="s">
        <v>1363</v>
      </c>
      <c r="T24" s="62"/>
      <c r="U24" s="62" t="s">
        <v>22</v>
      </c>
      <c r="V24" s="65">
        <v>100</v>
      </c>
      <c r="W24" s="66"/>
      <c r="X24" s="67">
        <v>45829</v>
      </c>
      <c r="Y24" s="67" t="s">
        <v>1294</v>
      </c>
      <c r="Z24" s="67" t="str">
        <f t="shared" si="5"/>
        <v>ні</v>
      </c>
      <c r="AA24" s="67">
        <v>45828</v>
      </c>
      <c r="AB24" s="67" t="s">
        <v>109</v>
      </c>
      <c r="AC24" s="68"/>
      <c r="AD24" s="69" t="str">
        <f t="shared" ca="1" si="0"/>
        <v/>
      </c>
      <c r="AE24" s="69">
        <f t="shared" ca="1" si="1"/>
        <v>33</v>
      </c>
      <c r="AF24" s="69" t="str">
        <f t="shared" ca="1" si="2"/>
        <v/>
      </c>
      <c r="AG24" s="70" t="str">
        <f t="shared" ca="1" si="3"/>
        <v/>
      </c>
      <c r="AH24" s="70" t="str">
        <f t="shared" ca="1" si="4"/>
        <v/>
      </c>
      <c r="AI24" s="61"/>
    </row>
    <row r="25" spans="1:35" ht="94.5" x14ac:dyDescent="0.25">
      <c r="A25" s="59" t="s">
        <v>1364</v>
      </c>
      <c r="B25" s="60" t="s">
        <v>1131</v>
      </c>
      <c r="C25" s="95">
        <v>14</v>
      </c>
      <c r="D25" s="62" t="s">
        <v>23</v>
      </c>
      <c r="E25" s="71" t="s">
        <v>1365</v>
      </c>
      <c r="F25" s="62" t="s">
        <v>735</v>
      </c>
      <c r="G25" s="62"/>
      <c r="H25" s="62" t="e" cm="1">
        <f t="array" ref="H25">IF(
  ISBLANK(F25),
  "",
  IF(
    COUNTIF([1]Settings!G$1:G$609, F25) = 1,
    INDEX([1]Settings!H$1:H$609, MATCH(F25, [1]Settings!G$1:G$609, 0)),
    IFERROR(
      INDEX([1]Settings!H$1:H$609,
        MATCH(1,
          ([1]Settings!G$1:G$609=F25) * ([1]Settings!D$1:D$609=G25),
          0
        )
      ),
      ""
    )
  )
)</f>
        <v>#VALUE!</v>
      </c>
      <c r="I25" s="60">
        <v>35047</v>
      </c>
      <c r="J25" s="59" t="s">
        <v>1366</v>
      </c>
      <c r="K25" s="67" t="s">
        <v>1367</v>
      </c>
      <c r="L25" s="64" t="s">
        <v>1368</v>
      </c>
      <c r="M25" s="62" t="s">
        <v>1369</v>
      </c>
      <c r="N25" s="62" t="s">
        <v>1370</v>
      </c>
      <c r="O25" s="62" t="s">
        <v>562</v>
      </c>
      <c r="P25" s="62" t="s">
        <v>1371</v>
      </c>
      <c r="Q25" s="62" t="s">
        <v>1372</v>
      </c>
      <c r="R25" s="62" t="s">
        <v>1373</v>
      </c>
      <c r="S25" s="64" t="s">
        <v>33</v>
      </c>
      <c r="T25" s="62"/>
      <c r="U25" s="62" t="s">
        <v>22</v>
      </c>
      <c r="V25" s="65">
        <v>100</v>
      </c>
      <c r="W25" s="66"/>
      <c r="X25" s="67">
        <v>45829</v>
      </c>
      <c r="Y25" s="67" t="s">
        <v>1294</v>
      </c>
      <c r="Z25" s="67" t="str">
        <f t="shared" si="5"/>
        <v>ні</v>
      </c>
      <c r="AA25" s="67">
        <v>45828</v>
      </c>
      <c r="AB25" s="67" t="s">
        <v>109</v>
      </c>
      <c r="AC25" s="68"/>
      <c r="AD25" s="69">
        <f t="shared" ca="1" si="0"/>
        <v>29</v>
      </c>
      <c r="AE25" s="69" t="str">
        <f t="shared" ca="1" si="1"/>
        <v/>
      </c>
      <c r="AF25" s="69" t="str">
        <f t="shared" ca="1" si="2"/>
        <v/>
      </c>
      <c r="AG25" s="70" t="str">
        <f t="shared" ca="1" si="3"/>
        <v/>
      </c>
      <c r="AH25" s="70" t="str">
        <f t="shared" ca="1" si="4"/>
        <v/>
      </c>
      <c r="AI25" s="61"/>
    </row>
    <row r="26" spans="1:35" ht="63" x14ac:dyDescent="0.25">
      <c r="A26" s="59" t="s">
        <v>1374</v>
      </c>
      <c r="B26" s="60" t="s">
        <v>1296</v>
      </c>
      <c r="C26" s="95">
        <v>15</v>
      </c>
      <c r="D26" s="62" t="s">
        <v>23</v>
      </c>
      <c r="E26" s="75" t="s">
        <v>1375</v>
      </c>
      <c r="F26" s="62" t="s">
        <v>983</v>
      </c>
      <c r="G26" s="62"/>
      <c r="H26" s="62" t="e" cm="1">
        <f t="array" ref="H26">IF(
  ISBLANK(F26),
  "",
  IF(
    COUNTIF([1]Settings!G$1:G$609, F26) = 1,
    INDEX([1]Settings!H$1:H$609, MATCH(F26, [1]Settings!G$1:G$609, 0)),
    IFERROR(
      INDEX([1]Settings!H$1:H$609,
        MATCH(1,
          ([1]Settings!G$1:G$609=F26) * ([1]Settings!D$1:D$609=G26),
          0
        )
      ),
      ""
    )
  )
)</f>
        <v>#VALUE!</v>
      </c>
      <c r="I26" s="60">
        <v>31161</v>
      </c>
      <c r="J26" s="59" t="s">
        <v>1376</v>
      </c>
      <c r="K26" s="62" t="s">
        <v>1377</v>
      </c>
      <c r="L26" s="64" t="s">
        <v>1378</v>
      </c>
      <c r="M26" s="62" t="s">
        <v>1379</v>
      </c>
      <c r="N26" s="62" t="s">
        <v>1380</v>
      </c>
      <c r="O26" s="62" t="s">
        <v>142</v>
      </c>
      <c r="P26" s="62" t="s">
        <v>1381</v>
      </c>
      <c r="Q26" s="62" t="s">
        <v>1382</v>
      </c>
      <c r="R26" s="62" t="s">
        <v>1383</v>
      </c>
      <c r="S26" s="66" t="s">
        <v>1384</v>
      </c>
      <c r="T26" s="62"/>
      <c r="U26" s="62" t="s">
        <v>22</v>
      </c>
      <c r="V26" s="65">
        <v>100</v>
      </c>
      <c r="W26" s="66"/>
      <c r="X26" s="67">
        <v>45829</v>
      </c>
      <c r="Y26" s="67" t="s">
        <v>1294</v>
      </c>
      <c r="Z26" s="67" t="str">
        <f t="shared" si="5"/>
        <v>ні</v>
      </c>
      <c r="AA26" s="67">
        <v>45828</v>
      </c>
      <c r="AB26" s="67" t="s">
        <v>109</v>
      </c>
      <c r="AC26" s="68"/>
      <c r="AD26" s="69" t="str">
        <f t="shared" ca="1" si="0"/>
        <v/>
      </c>
      <c r="AE26" s="69" t="str">
        <f t="shared" ca="1" si="1"/>
        <v/>
      </c>
      <c r="AF26" s="69">
        <f t="shared" ca="1" si="2"/>
        <v>40</v>
      </c>
      <c r="AG26" s="70" t="str">
        <f t="shared" ca="1" si="3"/>
        <v/>
      </c>
      <c r="AH26" s="70" t="str">
        <f t="shared" ca="1" si="4"/>
        <v/>
      </c>
      <c r="AI26" s="61"/>
    </row>
    <row r="27" spans="1:35" ht="78.75" x14ac:dyDescent="0.25">
      <c r="A27" s="108" t="s">
        <v>2094</v>
      </c>
      <c r="B27" s="109" t="s">
        <v>2116</v>
      </c>
      <c r="C27" s="95">
        <v>16</v>
      </c>
      <c r="D27" s="111" t="s">
        <v>23</v>
      </c>
      <c r="E27" s="120" t="s">
        <v>2127</v>
      </c>
      <c r="F27" s="111" t="s">
        <v>709</v>
      </c>
      <c r="G27" s="111"/>
      <c r="H27" s="111" t="e" cm="1">
        <f t="array" ref="H27">IF(
  ISBLANK(F27),
  "",
  IF(
    COUNTIF([2]Settings!G$1:G$609, F27) = 1,
    INDEX([2]Settings!H$1:H$609, MATCH(F27, [2]Settings!G$1:G$609, 0)),
    IFERROR(
      INDEX([2]Settings!H$1:H$609,
        MATCH(1,
          ([2]Settings!G$1:G$609=F27) * ([2]Settings!D$1:D$609=G27),
          0
        )
      ),
      ""
    )
  )
)</f>
        <v>#VALUE!</v>
      </c>
      <c r="I27" s="109">
        <v>36657</v>
      </c>
      <c r="J27" s="108" t="s">
        <v>2128</v>
      </c>
      <c r="K27" s="111" t="s">
        <v>2129</v>
      </c>
      <c r="L27" s="113" t="s">
        <v>2130</v>
      </c>
      <c r="M27" s="111" t="s">
        <v>1401</v>
      </c>
      <c r="N27" s="111" t="s">
        <v>2131</v>
      </c>
      <c r="O27" s="111" t="s">
        <v>562</v>
      </c>
      <c r="P27" s="111" t="s">
        <v>2132</v>
      </c>
      <c r="Q27" s="111" t="s">
        <v>2133</v>
      </c>
      <c r="R27" s="111" t="s">
        <v>2134</v>
      </c>
      <c r="S27" s="113" t="s">
        <v>2135</v>
      </c>
      <c r="T27" s="122"/>
      <c r="U27" s="111" t="s">
        <v>22</v>
      </c>
      <c r="V27" s="115">
        <v>100</v>
      </c>
      <c r="W27" s="114"/>
      <c r="X27" s="116">
        <v>45828</v>
      </c>
      <c r="Y27" s="116" t="s">
        <v>2093</v>
      </c>
      <c r="Z27" s="116" t="str">
        <f t="shared" si="5"/>
        <v>ні</v>
      </c>
      <c r="AA27" s="116">
        <v>45827</v>
      </c>
      <c r="AB27" s="116" t="s">
        <v>109</v>
      </c>
      <c r="AC27" s="117" t="s">
        <v>1407</v>
      </c>
      <c r="AD27" s="118">
        <f t="shared" ca="1" si="0"/>
        <v>25</v>
      </c>
      <c r="AE27" s="118" t="str">
        <f t="shared" ca="1" si="1"/>
        <v/>
      </c>
      <c r="AF27" s="118" t="str">
        <f t="shared" ca="1" si="2"/>
        <v/>
      </c>
      <c r="AG27" s="119" t="str">
        <f t="shared" ca="1" si="3"/>
        <v/>
      </c>
      <c r="AH27" s="119" t="str">
        <f t="shared" ca="1" si="4"/>
        <v/>
      </c>
      <c r="AI27" s="110"/>
    </row>
    <row r="28" spans="1:35" ht="141.75" x14ac:dyDescent="0.25">
      <c r="A28" s="59" t="s">
        <v>1385</v>
      </c>
      <c r="B28" s="60" t="s">
        <v>1296</v>
      </c>
      <c r="C28" s="95">
        <v>17</v>
      </c>
      <c r="D28" s="62" t="s">
        <v>23</v>
      </c>
      <c r="E28" s="63" t="s">
        <v>1386</v>
      </c>
      <c r="F28" s="62" t="s">
        <v>821</v>
      </c>
      <c r="G28" s="62"/>
      <c r="H28" s="62" t="e" cm="1">
        <f t="array" ref="H28">IF(
  ISBLANK(F28),
  "",
  IF(
    COUNTIF([1]Settings!G$1:G$609, F28) = 1,
    INDEX([1]Settings!H$1:H$609, MATCH(F28, [1]Settings!G$1:G$609, 0)),
    IFERROR(
      INDEX([1]Settings!H$1:H$609,
        MATCH(1,
          ([1]Settings!G$1:G$609=F28) * ([1]Settings!D$1:D$609=G28),
          0
        )
      ),
      ""
    )
  )
)</f>
        <v>#VALUE!</v>
      </c>
      <c r="I28" s="60">
        <v>30767</v>
      </c>
      <c r="J28" s="59" t="s">
        <v>1387</v>
      </c>
      <c r="K28" s="67" t="s">
        <v>1388</v>
      </c>
      <c r="L28" s="64" t="s">
        <v>1389</v>
      </c>
      <c r="M28" s="67" t="s">
        <v>1390</v>
      </c>
      <c r="N28" s="67" t="s">
        <v>1391</v>
      </c>
      <c r="O28" s="62" t="s">
        <v>563</v>
      </c>
      <c r="P28" s="67" t="s">
        <v>1392</v>
      </c>
      <c r="Q28" s="67" t="s">
        <v>1393</v>
      </c>
      <c r="R28" s="67" t="s">
        <v>1394</v>
      </c>
      <c r="S28" s="64" t="s">
        <v>1395</v>
      </c>
      <c r="T28" s="62"/>
      <c r="U28" s="62" t="s">
        <v>22</v>
      </c>
      <c r="V28" s="65">
        <v>100</v>
      </c>
      <c r="W28" s="66"/>
      <c r="X28" s="67">
        <v>45829</v>
      </c>
      <c r="Y28" s="67" t="s">
        <v>1294</v>
      </c>
      <c r="Z28" s="67" t="str">
        <f t="shared" si="5"/>
        <v>ні</v>
      </c>
      <c r="AA28" s="67">
        <v>45828</v>
      </c>
      <c r="AB28" s="67" t="s">
        <v>109</v>
      </c>
      <c r="AC28" s="68"/>
      <c r="AD28" s="69" t="str">
        <f t="shared" ca="1" si="0"/>
        <v/>
      </c>
      <c r="AE28" s="69" t="str">
        <f t="shared" ca="1" si="1"/>
        <v/>
      </c>
      <c r="AF28" s="69" t="str">
        <f t="shared" ca="1" si="2"/>
        <v/>
      </c>
      <c r="AG28" s="70">
        <f t="shared" ca="1" si="3"/>
        <v>41</v>
      </c>
      <c r="AH28" s="70" t="str">
        <f t="shared" ca="1" si="4"/>
        <v/>
      </c>
      <c r="AI28" s="61"/>
    </row>
    <row r="29" spans="1:35" ht="78.75" x14ac:dyDescent="0.25">
      <c r="A29" s="59" t="s">
        <v>1396</v>
      </c>
      <c r="B29" s="60" t="s">
        <v>1296</v>
      </c>
      <c r="C29" s="95">
        <v>18</v>
      </c>
      <c r="D29" s="62" t="s">
        <v>23</v>
      </c>
      <c r="E29" s="63" t="s">
        <v>1397</v>
      </c>
      <c r="F29" s="62" t="s">
        <v>708</v>
      </c>
      <c r="G29" s="62"/>
      <c r="H29" s="62" t="e" cm="1">
        <f t="array" ref="H29">IF(
  ISBLANK(F29),
  "",
  IF(
    COUNTIF([1]Settings!G$1:G$609, F29) = 1,
    INDEX([1]Settings!H$1:H$609, MATCH(F29, [1]Settings!G$1:G$609, 0)),
    IFERROR(
      INDEX([1]Settings!H$1:H$609,
        MATCH(1,
          ([1]Settings!G$1:G$609=F29) * ([1]Settings!D$1:D$609=G29),
          0
        )
      ),
      ""
    )
  )
)</f>
        <v>#VALUE!</v>
      </c>
      <c r="I29" s="60">
        <v>35532</v>
      </c>
      <c r="J29" s="59" t="s">
        <v>1398</v>
      </c>
      <c r="K29" s="62" t="s">
        <v>1399</v>
      </c>
      <c r="L29" s="64" t="s">
        <v>1400</v>
      </c>
      <c r="M29" s="62" t="s">
        <v>1401</v>
      </c>
      <c r="N29" s="62" t="s">
        <v>1402</v>
      </c>
      <c r="O29" s="62" t="s">
        <v>563</v>
      </c>
      <c r="P29" s="62" t="s">
        <v>1403</v>
      </c>
      <c r="Q29" s="62" t="s">
        <v>1404</v>
      </c>
      <c r="R29" s="62" t="s">
        <v>1405</v>
      </c>
      <c r="S29" s="64" t="s">
        <v>1406</v>
      </c>
      <c r="T29" s="62"/>
      <c r="U29" s="62" t="s">
        <v>22</v>
      </c>
      <c r="V29" s="65">
        <v>100</v>
      </c>
      <c r="W29" s="66"/>
      <c r="X29" s="67">
        <v>45829</v>
      </c>
      <c r="Y29" s="67" t="s">
        <v>1294</v>
      </c>
      <c r="Z29" s="67" t="str">
        <f t="shared" si="5"/>
        <v>ні</v>
      </c>
      <c r="AA29" s="67">
        <v>45828</v>
      </c>
      <c r="AB29" s="67" t="s">
        <v>567</v>
      </c>
      <c r="AC29" s="68" t="s">
        <v>1407</v>
      </c>
      <c r="AD29" s="69">
        <f t="shared" ca="1" si="0"/>
        <v>28</v>
      </c>
      <c r="AE29" s="69" t="str">
        <f t="shared" ca="1" si="1"/>
        <v/>
      </c>
      <c r="AF29" s="69" t="str">
        <f t="shared" ca="1" si="2"/>
        <v/>
      </c>
      <c r="AG29" s="70" t="str">
        <f t="shared" ca="1" si="3"/>
        <v/>
      </c>
      <c r="AH29" s="70" t="str">
        <f t="shared" ca="1" si="4"/>
        <v/>
      </c>
      <c r="AI29" s="61"/>
    </row>
    <row r="30" spans="1:35" ht="78.75" x14ac:dyDescent="0.25">
      <c r="A30" s="108" t="s">
        <v>2105</v>
      </c>
      <c r="B30" s="109" t="s">
        <v>2116</v>
      </c>
      <c r="C30" s="95">
        <v>19</v>
      </c>
      <c r="D30" s="111" t="s">
        <v>23</v>
      </c>
      <c r="E30" s="112" t="s">
        <v>2136</v>
      </c>
      <c r="F30" s="111" t="s">
        <v>837</v>
      </c>
      <c r="G30" s="111"/>
      <c r="H30" s="111" t="e" cm="1">
        <f t="array" ref="H30">IF(
  ISBLANK(F30),
  "",
  IF(
    COUNTIF([2]Settings!G$1:G$609, F30) = 1,
    INDEX([2]Settings!H$1:H$609, MATCH(F30, [2]Settings!G$1:G$609, 0)),
    IFERROR(
      INDEX([2]Settings!H$1:H$609,
        MATCH(1,
          ([2]Settings!G$1:G$609=F30) * ([2]Settings!D$1:D$609=G30),
          0
        )
      ),
      ""
    )
  )
)</f>
        <v>#VALUE!</v>
      </c>
      <c r="I30" s="109">
        <v>35299</v>
      </c>
      <c r="J30" s="108" t="s">
        <v>2137</v>
      </c>
      <c r="K30" s="111" t="s">
        <v>2138</v>
      </c>
      <c r="L30" s="113" t="s">
        <v>2139</v>
      </c>
      <c r="M30" s="111" t="s">
        <v>2140</v>
      </c>
      <c r="N30" s="111" t="s">
        <v>2141</v>
      </c>
      <c r="O30" s="111" t="s">
        <v>563</v>
      </c>
      <c r="P30" s="111" t="s">
        <v>2142</v>
      </c>
      <c r="Q30" s="111" t="s">
        <v>2143</v>
      </c>
      <c r="R30" s="111" t="s">
        <v>2144</v>
      </c>
      <c r="S30" s="114" t="s">
        <v>2145</v>
      </c>
      <c r="T30" s="111"/>
      <c r="U30" s="111" t="s">
        <v>22</v>
      </c>
      <c r="V30" s="115">
        <v>100</v>
      </c>
      <c r="W30" s="114"/>
      <c r="X30" s="116">
        <v>45828</v>
      </c>
      <c r="Y30" s="116" t="s">
        <v>2093</v>
      </c>
      <c r="Z30" s="116" t="str">
        <f t="shared" si="5"/>
        <v>ні</v>
      </c>
      <c r="AA30" s="116">
        <v>45827</v>
      </c>
      <c r="AB30" s="116" t="s">
        <v>109</v>
      </c>
      <c r="AC30" s="117"/>
      <c r="AD30" s="118">
        <f t="shared" ca="1" si="0"/>
        <v>29</v>
      </c>
      <c r="AE30" s="118" t="str">
        <f t="shared" ca="1" si="1"/>
        <v/>
      </c>
      <c r="AF30" s="118" t="str">
        <f t="shared" ca="1" si="2"/>
        <v/>
      </c>
      <c r="AG30" s="119" t="str">
        <f t="shared" ca="1" si="3"/>
        <v/>
      </c>
      <c r="AH30" s="119" t="str">
        <f t="shared" ca="1" si="4"/>
        <v/>
      </c>
      <c r="AI30" s="110"/>
    </row>
    <row r="31" spans="1:35" ht="94.5" x14ac:dyDescent="0.25">
      <c r="A31" s="59" t="s">
        <v>1408</v>
      </c>
      <c r="B31" s="60" t="s">
        <v>1296</v>
      </c>
      <c r="C31" s="95">
        <v>20</v>
      </c>
      <c r="D31" s="62" t="s">
        <v>23</v>
      </c>
      <c r="E31" s="71" t="s">
        <v>1409</v>
      </c>
      <c r="F31" s="62" t="s">
        <v>737</v>
      </c>
      <c r="G31" s="62"/>
      <c r="H31" s="62" t="e" cm="1">
        <f t="array" ref="H31">IF(
  ISBLANK(F31),
  "",
  IF(
    COUNTIF([1]Settings!G$1:G$609, F31) = 1,
    INDEX([1]Settings!H$1:H$609, MATCH(F31, [1]Settings!G$1:G$609, 0)),
    IFERROR(
      INDEX([1]Settings!H$1:H$609,
        MATCH(1,
          ([1]Settings!G$1:G$609=F31) * ([1]Settings!D$1:D$609=G31),
          0
        )
      ),
      ""
    )
  )
)</f>
        <v>#VALUE!</v>
      </c>
      <c r="I31" s="60">
        <v>32250</v>
      </c>
      <c r="J31" s="59" t="s">
        <v>1410</v>
      </c>
      <c r="K31" s="62" t="s">
        <v>1411</v>
      </c>
      <c r="L31" s="64" t="s">
        <v>1412</v>
      </c>
      <c r="M31" s="62" t="s">
        <v>1413</v>
      </c>
      <c r="N31" s="62" t="s">
        <v>1414</v>
      </c>
      <c r="O31" s="62" t="s">
        <v>563</v>
      </c>
      <c r="P31" s="62" t="s">
        <v>1415</v>
      </c>
      <c r="Q31" s="62" t="s">
        <v>1416</v>
      </c>
      <c r="R31" s="62" t="s">
        <v>1417</v>
      </c>
      <c r="S31" s="66" t="s">
        <v>1418</v>
      </c>
      <c r="T31" s="62"/>
      <c r="U31" s="62" t="s">
        <v>22</v>
      </c>
      <c r="V31" s="65">
        <v>100</v>
      </c>
      <c r="W31" s="66"/>
      <c r="X31" s="67">
        <v>45829</v>
      </c>
      <c r="Y31" s="67" t="s">
        <v>1294</v>
      </c>
      <c r="Z31" s="67" t="str">
        <f t="shared" si="5"/>
        <v>ні</v>
      </c>
      <c r="AA31" s="67">
        <v>45828</v>
      </c>
      <c r="AB31" s="67" t="s">
        <v>109</v>
      </c>
      <c r="AC31" s="68"/>
      <c r="AD31" s="69" t="str">
        <f t="shared" ca="1" si="0"/>
        <v/>
      </c>
      <c r="AE31" s="69" t="str">
        <f t="shared" ca="1" si="1"/>
        <v/>
      </c>
      <c r="AF31" s="69">
        <f t="shared" ca="1" si="2"/>
        <v>37</v>
      </c>
      <c r="AG31" s="70" t="str">
        <f t="shared" ca="1" si="3"/>
        <v/>
      </c>
      <c r="AH31" s="70" t="str">
        <f t="shared" ca="1" si="4"/>
        <v/>
      </c>
      <c r="AI31" s="61"/>
    </row>
    <row r="32" spans="1:35" ht="78.75" x14ac:dyDescent="0.25">
      <c r="A32" s="59" t="s">
        <v>1419</v>
      </c>
      <c r="B32" s="60" t="s">
        <v>1296</v>
      </c>
      <c r="C32" s="95">
        <v>21</v>
      </c>
      <c r="D32" s="62" t="s">
        <v>23</v>
      </c>
      <c r="E32" s="63" t="s">
        <v>1420</v>
      </c>
      <c r="F32" s="62" t="s">
        <v>572</v>
      </c>
      <c r="G32" s="62"/>
      <c r="H32" s="62" t="e" cm="1">
        <f t="array" ref="H32">IF(
  ISBLANK(F32),
  "",
  IF(
    COUNTIF([1]Settings!G$1:G$609, F32) = 1,
    INDEX([1]Settings!H$1:H$609, MATCH(F32, [1]Settings!G$1:G$609, 0)),
    IFERROR(
      INDEX([1]Settings!H$1:H$609,
        MATCH(1,
          ([1]Settings!G$1:G$609=F32) * ([1]Settings!D$1:D$609=G32),
          0
        )
      ),
      ""
    )
  )
)</f>
        <v>#VALUE!</v>
      </c>
      <c r="I32" s="60">
        <v>35184</v>
      </c>
      <c r="J32" s="59" t="s">
        <v>1421</v>
      </c>
      <c r="K32" s="62" t="s">
        <v>1422</v>
      </c>
      <c r="L32" s="64" t="s">
        <v>1423</v>
      </c>
      <c r="M32" s="62" t="s">
        <v>1424</v>
      </c>
      <c r="N32" s="62" t="s">
        <v>1425</v>
      </c>
      <c r="O32" s="62" t="s">
        <v>563</v>
      </c>
      <c r="P32" s="62" t="s">
        <v>1426</v>
      </c>
      <c r="Q32" s="62" t="s">
        <v>1427</v>
      </c>
      <c r="R32" s="62" t="s">
        <v>1428</v>
      </c>
      <c r="S32" s="66" t="s">
        <v>1429</v>
      </c>
      <c r="T32" s="62"/>
      <c r="U32" s="62" t="s">
        <v>22</v>
      </c>
      <c r="V32" s="65">
        <v>100</v>
      </c>
      <c r="W32" s="66"/>
      <c r="X32" s="67">
        <v>45829</v>
      </c>
      <c r="Y32" s="67" t="s">
        <v>1294</v>
      </c>
      <c r="Z32" s="67" t="str">
        <f t="shared" si="5"/>
        <v>ні</v>
      </c>
      <c r="AA32" s="67">
        <v>45828</v>
      </c>
      <c r="AB32" s="67" t="s">
        <v>109</v>
      </c>
      <c r="AC32" s="68"/>
      <c r="AD32" s="69">
        <f t="shared" ca="1" si="0"/>
        <v>29</v>
      </c>
      <c r="AE32" s="69" t="str">
        <f t="shared" ca="1" si="1"/>
        <v/>
      </c>
      <c r="AF32" s="69" t="str">
        <f t="shared" ca="1" si="2"/>
        <v/>
      </c>
      <c r="AG32" s="70" t="str">
        <f t="shared" ca="1" si="3"/>
        <v/>
      </c>
      <c r="AH32" s="70" t="str">
        <f t="shared" ca="1" si="4"/>
        <v/>
      </c>
      <c r="AI32" s="61"/>
    </row>
    <row r="33" spans="1:35" ht="94.5" x14ac:dyDescent="0.25">
      <c r="A33" s="108" t="s">
        <v>2146</v>
      </c>
      <c r="B33" s="109" t="s">
        <v>2116</v>
      </c>
      <c r="C33" s="95">
        <v>22</v>
      </c>
      <c r="D33" s="111" t="s">
        <v>23</v>
      </c>
      <c r="E33" s="123" t="s">
        <v>2147</v>
      </c>
      <c r="F33" s="111" t="s">
        <v>942</v>
      </c>
      <c r="G33" s="111"/>
      <c r="H33" s="111" t="e" cm="1">
        <f t="array" ref="H33">IF(
  ISBLANK(F33),
  "",
  IF(
    COUNTIF([2]Settings!G$1:G$609, F33) = 1,
    INDEX([2]Settings!H$1:H$609, MATCH(F33, [2]Settings!G$1:G$609, 0)),
    IFERROR(
      INDEX([2]Settings!H$1:H$609,
        MATCH(1,
          ([2]Settings!G$1:G$609=F33) * ([2]Settings!D$1:D$609=G33),
          0
        )
      ),
      ""
    )
  )
)</f>
        <v>#VALUE!</v>
      </c>
      <c r="I33" s="109">
        <v>33293</v>
      </c>
      <c r="J33" s="108" t="s">
        <v>2148</v>
      </c>
      <c r="K33" s="112" t="s">
        <v>2149</v>
      </c>
      <c r="L33" s="113" t="s">
        <v>2150</v>
      </c>
      <c r="M33" s="111" t="s">
        <v>2151</v>
      </c>
      <c r="N33" s="111" t="s">
        <v>2152</v>
      </c>
      <c r="O33" s="111" t="s">
        <v>562</v>
      </c>
      <c r="P33" s="111" t="s">
        <v>1134</v>
      </c>
      <c r="Q33" s="111" t="s">
        <v>2153</v>
      </c>
      <c r="R33" s="111" t="s">
        <v>2154</v>
      </c>
      <c r="S33" s="113" t="s">
        <v>2155</v>
      </c>
      <c r="T33" s="111" t="s">
        <v>2156</v>
      </c>
      <c r="U33" s="111" t="s">
        <v>22</v>
      </c>
      <c r="V33" s="115">
        <v>100</v>
      </c>
      <c r="W33" s="114"/>
      <c r="X33" s="116">
        <v>45828</v>
      </c>
      <c r="Y33" s="116" t="s">
        <v>2093</v>
      </c>
      <c r="Z33" s="116" t="str">
        <f t="shared" si="5"/>
        <v>так</v>
      </c>
      <c r="AA33" s="116">
        <v>45827</v>
      </c>
      <c r="AB33" s="116" t="s">
        <v>109</v>
      </c>
      <c r="AC33" s="117"/>
      <c r="AD33" s="118" t="str">
        <f t="shared" ca="1" si="0"/>
        <v/>
      </c>
      <c r="AE33" s="118">
        <f t="shared" ca="1" si="1"/>
        <v>34</v>
      </c>
      <c r="AF33" s="118" t="str">
        <f t="shared" ca="1" si="2"/>
        <v/>
      </c>
      <c r="AG33" s="119" t="str">
        <f t="shared" ca="1" si="3"/>
        <v/>
      </c>
      <c r="AH33" s="119" t="str">
        <f t="shared" ca="1" si="4"/>
        <v/>
      </c>
      <c r="AI33" s="110"/>
    </row>
    <row r="34" spans="1:35" ht="78.75" x14ac:dyDescent="0.25">
      <c r="A34" s="59" t="s">
        <v>1430</v>
      </c>
      <c r="B34" s="60" t="s">
        <v>1296</v>
      </c>
      <c r="C34" s="95">
        <v>23</v>
      </c>
      <c r="D34" s="62" t="s">
        <v>23</v>
      </c>
      <c r="E34" s="71" t="s">
        <v>1431</v>
      </c>
      <c r="F34" s="62" t="s">
        <v>817</v>
      </c>
      <c r="G34" s="62"/>
      <c r="H34" s="62" t="e" cm="1">
        <f t="array" ref="H34">IF(
  ISBLANK(F34),
  "",
  IF(
    COUNTIF([1]Settings!G$1:G$609, F34) = 1,
    INDEX([1]Settings!H$1:H$609, MATCH(F34, [1]Settings!G$1:G$609, 0)),
    IFERROR(
      INDEX([1]Settings!H$1:H$609,
        MATCH(1,
          ([1]Settings!G$1:G$609=F34) * ([1]Settings!D$1:D$609=G34),
          0
        )
      ),
      ""
    )
  )
)</f>
        <v>#VALUE!</v>
      </c>
      <c r="I34" s="60">
        <v>36295</v>
      </c>
      <c r="J34" s="59" t="s">
        <v>1432</v>
      </c>
      <c r="K34" s="62" t="s">
        <v>1433</v>
      </c>
      <c r="L34" s="64" t="s">
        <v>1434</v>
      </c>
      <c r="M34" s="62" t="s">
        <v>1435</v>
      </c>
      <c r="N34" s="62" t="s">
        <v>1436</v>
      </c>
      <c r="O34" s="62" t="s">
        <v>563</v>
      </c>
      <c r="P34" s="62" t="s">
        <v>1437</v>
      </c>
      <c r="Q34" s="62" t="s">
        <v>1438</v>
      </c>
      <c r="R34" s="62" t="s">
        <v>1439</v>
      </c>
      <c r="S34" s="66" t="s">
        <v>1440</v>
      </c>
      <c r="T34" s="62"/>
      <c r="U34" s="62" t="s">
        <v>22</v>
      </c>
      <c r="V34" s="65">
        <v>100</v>
      </c>
      <c r="W34" s="66"/>
      <c r="X34" s="67">
        <v>45829</v>
      </c>
      <c r="Y34" s="67" t="s">
        <v>1294</v>
      </c>
      <c r="Z34" s="67" t="str">
        <f t="shared" si="5"/>
        <v>ні</v>
      </c>
      <c r="AA34" s="67">
        <v>45828</v>
      </c>
      <c r="AB34" s="67" t="s">
        <v>109</v>
      </c>
      <c r="AC34" s="68" t="s">
        <v>1441</v>
      </c>
      <c r="AD34" s="69">
        <f t="shared" ca="1" si="0"/>
        <v>26</v>
      </c>
      <c r="AE34" s="69" t="str">
        <f t="shared" ca="1" si="1"/>
        <v/>
      </c>
      <c r="AF34" s="69" t="str">
        <f t="shared" ca="1" si="2"/>
        <v/>
      </c>
      <c r="AG34" s="70" t="str">
        <f t="shared" ca="1" si="3"/>
        <v/>
      </c>
      <c r="AH34" s="70" t="str">
        <f t="shared" ca="1" si="4"/>
        <v/>
      </c>
      <c r="AI34" s="61"/>
    </row>
    <row r="35" spans="1:35" ht="110.25" x14ac:dyDescent="0.25">
      <c r="A35" s="93" t="s">
        <v>1206</v>
      </c>
      <c r="B35" s="94" t="s">
        <v>1131</v>
      </c>
      <c r="C35" s="95">
        <v>24</v>
      </c>
      <c r="D35" s="96" t="s">
        <v>23</v>
      </c>
      <c r="E35" s="97" t="s">
        <v>1164</v>
      </c>
      <c r="F35" s="96" t="s">
        <v>820</v>
      </c>
      <c r="G35" s="96"/>
      <c r="H35" s="96" t="str" cm="1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>Полтавська</v>
      </c>
      <c r="I35" s="94">
        <v>35808</v>
      </c>
      <c r="J35" s="93" t="s">
        <v>1167</v>
      </c>
      <c r="K35" s="105" t="s">
        <v>1165</v>
      </c>
      <c r="L35" s="98" t="s">
        <v>1166</v>
      </c>
      <c r="M35" s="96" t="s">
        <v>1272</v>
      </c>
      <c r="N35" s="96" t="s">
        <v>1273</v>
      </c>
      <c r="O35" s="96" t="s">
        <v>563</v>
      </c>
      <c r="P35" s="96" t="s">
        <v>1274</v>
      </c>
      <c r="Q35" s="96" t="s">
        <v>1275</v>
      </c>
      <c r="R35" s="96" t="s">
        <v>1276</v>
      </c>
      <c r="S35" s="98" t="s">
        <v>1277</v>
      </c>
      <c r="T35" s="96"/>
      <c r="U35" s="96" t="s">
        <v>22</v>
      </c>
      <c r="V35" s="99">
        <v>100</v>
      </c>
      <c r="W35" s="100"/>
      <c r="X35" s="101">
        <v>45830</v>
      </c>
      <c r="Y35" s="101" t="s">
        <v>1135</v>
      </c>
      <c r="Z35" s="101" t="str">
        <f t="shared" si="5"/>
        <v>ні</v>
      </c>
      <c r="AA35" s="101">
        <v>45829</v>
      </c>
      <c r="AB35" s="101" t="s">
        <v>109</v>
      </c>
      <c r="AC35" s="102"/>
      <c r="AD35" s="103">
        <f t="shared" ca="1" si="0"/>
        <v>27</v>
      </c>
      <c r="AE35" s="103" t="str">
        <f t="shared" ca="1" si="1"/>
        <v/>
      </c>
      <c r="AF35" s="103" t="str">
        <f t="shared" ca="1" si="2"/>
        <v/>
      </c>
      <c r="AG35" s="104" t="str">
        <f t="shared" ca="1" si="3"/>
        <v/>
      </c>
      <c r="AH35" s="104" t="str">
        <f t="shared" ca="1" si="4"/>
        <v/>
      </c>
      <c r="AI35" s="95"/>
    </row>
    <row r="36" spans="1:35" ht="94.5" x14ac:dyDescent="0.25">
      <c r="A36" s="59" t="s">
        <v>1442</v>
      </c>
      <c r="B36" s="60" t="s">
        <v>1131</v>
      </c>
      <c r="C36" s="95">
        <v>25</v>
      </c>
      <c r="D36" s="62" t="s">
        <v>23</v>
      </c>
      <c r="E36" s="71" t="s">
        <v>1443</v>
      </c>
      <c r="F36" s="62" t="s">
        <v>735</v>
      </c>
      <c r="G36" s="62"/>
      <c r="H36" s="62" t="e" cm="1">
        <f t="array" ref="H36">IF(
  ISBLANK(F36),
  "",
  IF(
    COUNTIF([1]Settings!G$1:G$609, F36) = 1,
    INDEX([1]Settings!H$1:H$609, MATCH(F36, [1]Settings!G$1:G$609, 0)),
    IFERROR(
      INDEX([1]Settings!H$1:H$609,
        MATCH(1,
          ([1]Settings!G$1:G$609=F36) * ([1]Settings!D$1:D$609=G36),
          0
        )
      ),
      ""
    )
  )
)</f>
        <v>#VALUE!</v>
      </c>
      <c r="I36" s="60">
        <v>34818</v>
      </c>
      <c r="J36" s="59" t="s">
        <v>1444</v>
      </c>
      <c r="K36" s="76" t="s">
        <v>1445</v>
      </c>
      <c r="L36" s="76" t="s">
        <v>1446</v>
      </c>
      <c r="M36" s="62" t="s">
        <v>1447</v>
      </c>
      <c r="N36" s="62" t="s">
        <v>1448</v>
      </c>
      <c r="O36" s="62" t="s">
        <v>142</v>
      </c>
      <c r="P36" s="62" t="s">
        <v>1449</v>
      </c>
      <c r="Q36" s="62" t="s">
        <v>1450</v>
      </c>
      <c r="R36" s="62" t="s">
        <v>1451</v>
      </c>
      <c r="S36" s="64" t="s">
        <v>33</v>
      </c>
      <c r="T36" s="62"/>
      <c r="U36" s="62" t="s">
        <v>22</v>
      </c>
      <c r="V36" s="65">
        <v>100</v>
      </c>
      <c r="W36" s="66"/>
      <c r="X36" s="67">
        <v>45829</v>
      </c>
      <c r="Y36" s="67" t="s">
        <v>1294</v>
      </c>
      <c r="Z36" s="67" t="str">
        <f t="shared" si="5"/>
        <v>ні</v>
      </c>
      <c r="AA36" s="67">
        <v>45828</v>
      </c>
      <c r="AB36" s="67" t="s">
        <v>109</v>
      </c>
      <c r="AC36" s="68"/>
      <c r="AD36" s="69">
        <f t="shared" ca="1" si="0"/>
        <v>30</v>
      </c>
      <c r="AE36" s="69" t="str">
        <f t="shared" ca="1" si="1"/>
        <v/>
      </c>
      <c r="AF36" s="69" t="str">
        <f t="shared" ca="1" si="2"/>
        <v/>
      </c>
      <c r="AG36" s="70" t="str">
        <f t="shared" ca="1" si="3"/>
        <v/>
      </c>
      <c r="AH36" s="70" t="str">
        <f t="shared" ca="1" si="4"/>
        <v/>
      </c>
      <c r="AI36" s="61"/>
    </row>
    <row r="37" spans="1:35" ht="63" x14ac:dyDescent="0.25">
      <c r="A37" s="108" t="s">
        <v>2157</v>
      </c>
      <c r="B37" s="109" t="s">
        <v>2116</v>
      </c>
      <c r="C37" s="95">
        <v>26</v>
      </c>
      <c r="D37" s="111" t="s">
        <v>23</v>
      </c>
      <c r="E37" s="120" t="s">
        <v>2158</v>
      </c>
      <c r="F37" s="111" t="s">
        <v>820</v>
      </c>
      <c r="G37" s="111"/>
      <c r="H37" s="111" t="e" cm="1">
        <f t="array" ref="H37">IF(
  ISBLANK(F37),
  "",
  IF(
    COUNTIF([2]Settings!G$1:G$609, F37) = 1,
    INDEX([2]Settings!H$1:H$609, MATCH(F37, [2]Settings!G$1:G$609, 0)),
    IFERROR(
      INDEX([2]Settings!H$1:H$609,
        MATCH(1,
          ([2]Settings!G$1:G$609=F37) * ([2]Settings!D$1:D$609=G37),
          0
        )
      ),
      ""
    )
  )
)</f>
        <v>#VALUE!</v>
      </c>
      <c r="I37" s="109">
        <v>34841</v>
      </c>
      <c r="J37" s="108" t="s">
        <v>2159</v>
      </c>
      <c r="K37" s="112" t="s">
        <v>2160</v>
      </c>
      <c r="L37" s="113" t="s">
        <v>2161</v>
      </c>
      <c r="M37" s="111" t="s">
        <v>2162</v>
      </c>
      <c r="N37" s="111" t="s">
        <v>2163</v>
      </c>
      <c r="O37" s="111" t="s">
        <v>563</v>
      </c>
      <c r="P37" s="111" t="s">
        <v>2164</v>
      </c>
      <c r="Q37" s="111" t="s">
        <v>2165</v>
      </c>
      <c r="R37" s="111" t="s">
        <v>1417</v>
      </c>
      <c r="S37" s="113" t="s">
        <v>2166</v>
      </c>
      <c r="T37" s="111"/>
      <c r="U37" s="111" t="s">
        <v>22</v>
      </c>
      <c r="V37" s="115">
        <v>100</v>
      </c>
      <c r="W37" s="114"/>
      <c r="X37" s="116">
        <v>45828</v>
      </c>
      <c r="Y37" s="116" t="s">
        <v>2093</v>
      </c>
      <c r="Z37" s="116" t="str">
        <f t="shared" si="5"/>
        <v>ні</v>
      </c>
      <c r="AA37" s="116">
        <v>45827</v>
      </c>
      <c r="AB37" s="116" t="s">
        <v>109</v>
      </c>
      <c r="AC37" s="117" t="s">
        <v>1353</v>
      </c>
      <c r="AD37" s="118">
        <f t="shared" ca="1" si="0"/>
        <v>30</v>
      </c>
      <c r="AE37" s="118" t="str">
        <f t="shared" ca="1" si="1"/>
        <v/>
      </c>
      <c r="AF37" s="118" t="str">
        <f t="shared" ca="1" si="2"/>
        <v/>
      </c>
      <c r="AG37" s="119" t="str">
        <f t="shared" ca="1" si="3"/>
        <v/>
      </c>
      <c r="AH37" s="119" t="str">
        <f t="shared" ca="1" si="4"/>
        <v/>
      </c>
      <c r="AI37" s="110"/>
    </row>
    <row r="38" spans="1:35" ht="110.25" x14ac:dyDescent="0.25">
      <c r="A38" s="108" t="s">
        <v>2167</v>
      </c>
      <c r="B38" s="109" t="s">
        <v>2116</v>
      </c>
      <c r="C38" s="95">
        <v>27</v>
      </c>
      <c r="D38" s="111" t="s">
        <v>23</v>
      </c>
      <c r="E38" s="120" t="s">
        <v>2168</v>
      </c>
      <c r="F38" s="111" t="s">
        <v>818</v>
      </c>
      <c r="G38" s="111"/>
      <c r="H38" s="111" t="e" cm="1">
        <f t="array" ref="H38">IF(
  ISBLANK(F38),
  "",
  IF(
    COUNTIF([2]Settings!G$1:G$609, F38) = 1,
    INDEX([2]Settings!H$1:H$609, MATCH(F38, [2]Settings!G$1:G$609, 0)),
    IFERROR(
      INDEX([2]Settings!H$1:H$609,
        MATCH(1,
          ([2]Settings!G$1:G$609=F38) * ([2]Settings!D$1:D$609=G38),
          0
        )
      ),
      ""
    )
  )
)</f>
        <v>#VALUE!</v>
      </c>
      <c r="I38" s="109">
        <v>31640</v>
      </c>
      <c r="J38" s="108" t="s">
        <v>2169</v>
      </c>
      <c r="K38" s="111" t="s">
        <v>2170</v>
      </c>
      <c r="L38" s="113" t="s">
        <v>2171</v>
      </c>
      <c r="M38" s="111" t="s">
        <v>2172</v>
      </c>
      <c r="N38" s="111" t="s">
        <v>2173</v>
      </c>
      <c r="O38" s="111" t="s">
        <v>563</v>
      </c>
      <c r="P38" s="111" t="s">
        <v>2174</v>
      </c>
      <c r="Q38" s="111" t="s">
        <v>2175</v>
      </c>
      <c r="R38" s="111" t="s">
        <v>2176</v>
      </c>
      <c r="S38" s="113" t="s">
        <v>2177</v>
      </c>
      <c r="T38" s="111"/>
      <c r="U38" s="111" t="s">
        <v>22</v>
      </c>
      <c r="V38" s="115">
        <v>100</v>
      </c>
      <c r="W38" s="114"/>
      <c r="X38" s="116">
        <v>45828</v>
      </c>
      <c r="Y38" s="116" t="s">
        <v>2093</v>
      </c>
      <c r="Z38" s="116" t="str">
        <f t="shared" si="5"/>
        <v>ні</v>
      </c>
      <c r="AA38" s="116">
        <v>45827</v>
      </c>
      <c r="AB38" s="116" t="s">
        <v>109</v>
      </c>
      <c r="AC38" s="117" t="s">
        <v>1330</v>
      </c>
      <c r="AD38" s="118" t="str">
        <f t="shared" ca="1" si="0"/>
        <v/>
      </c>
      <c r="AE38" s="118" t="str">
        <f t="shared" ca="1" si="1"/>
        <v/>
      </c>
      <c r="AF38" s="118">
        <f t="shared" ca="1" si="2"/>
        <v>39</v>
      </c>
      <c r="AG38" s="119" t="str">
        <f t="shared" ca="1" si="3"/>
        <v/>
      </c>
      <c r="AH38" s="119" t="str">
        <f t="shared" ca="1" si="4"/>
        <v/>
      </c>
      <c r="AI38" s="110"/>
    </row>
    <row r="39" spans="1:35" ht="78.75" x14ac:dyDescent="0.25">
      <c r="A39" s="59" t="s">
        <v>1452</v>
      </c>
      <c r="B39" s="60" t="s">
        <v>1296</v>
      </c>
      <c r="C39" s="95">
        <v>28</v>
      </c>
      <c r="D39" s="62" t="s">
        <v>23</v>
      </c>
      <c r="E39" s="63" t="s">
        <v>1453</v>
      </c>
      <c r="F39" s="62" t="s">
        <v>737</v>
      </c>
      <c r="G39" s="62"/>
      <c r="H39" s="62" t="e" cm="1">
        <f t="array" ref="H39">IF(
  ISBLANK(F39),
  "",
  IF(
    COUNTIF([1]Settings!G$1:G$609, F39) = 1,
    INDEX([1]Settings!H$1:H$609, MATCH(F39, [1]Settings!G$1:G$609, 0)),
    IFERROR(
      INDEX([1]Settings!H$1:H$609,
        MATCH(1,
          ([1]Settings!G$1:G$609=F39) * ([1]Settings!D$1:D$609=G39),
          0
        )
      ),
      ""
    )
  )
)</f>
        <v>#VALUE!</v>
      </c>
      <c r="I39" s="60">
        <v>34839</v>
      </c>
      <c r="J39" s="59" t="s">
        <v>1454</v>
      </c>
      <c r="K39" s="71" t="s">
        <v>1455</v>
      </c>
      <c r="L39" s="64" t="s">
        <v>1456</v>
      </c>
      <c r="M39" s="62" t="s">
        <v>1457</v>
      </c>
      <c r="N39" s="62" t="s">
        <v>1458</v>
      </c>
      <c r="O39" s="62" t="s">
        <v>562</v>
      </c>
      <c r="P39" s="62" t="s">
        <v>1459</v>
      </c>
      <c r="Q39" s="62" t="s">
        <v>1460</v>
      </c>
      <c r="R39" s="62" t="s">
        <v>1461</v>
      </c>
      <c r="S39" s="64" t="s">
        <v>1462</v>
      </c>
      <c r="T39" s="62"/>
      <c r="U39" s="62" t="s">
        <v>22</v>
      </c>
      <c r="V39" s="65">
        <v>100</v>
      </c>
      <c r="W39" s="66"/>
      <c r="X39" s="67">
        <v>45829</v>
      </c>
      <c r="Y39" s="67" t="s">
        <v>1294</v>
      </c>
      <c r="Z39" s="67" t="str">
        <f t="shared" si="5"/>
        <v>ні</v>
      </c>
      <c r="AA39" s="67">
        <v>45828</v>
      </c>
      <c r="AB39" s="67" t="s">
        <v>109</v>
      </c>
      <c r="AC39" s="68"/>
      <c r="AD39" s="69">
        <f t="shared" ca="1" si="0"/>
        <v>30</v>
      </c>
      <c r="AE39" s="69" t="str">
        <f t="shared" ca="1" si="1"/>
        <v/>
      </c>
      <c r="AF39" s="69" t="str">
        <f t="shared" ca="1" si="2"/>
        <v/>
      </c>
      <c r="AG39" s="70" t="str">
        <f t="shared" ca="1" si="3"/>
        <v/>
      </c>
      <c r="AH39" s="70" t="str">
        <f t="shared" ca="1" si="4"/>
        <v/>
      </c>
      <c r="AI39" s="61"/>
    </row>
    <row r="40" spans="1:35" ht="94.5" x14ac:dyDescent="0.25">
      <c r="A40" s="108" t="s">
        <v>2178</v>
      </c>
      <c r="B40" s="109" t="s">
        <v>2116</v>
      </c>
      <c r="C40" s="95">
        <v>29</v>
      </c>
      <c r="D40" s="111" t="s">
        <v>23</v>
      </c>
      <c r="E40" s="111" t="s">
        <v>2179</v>
      </c>
      <c r="F40" s="111" t="s">
        <v>917</v>
      </c>
      <c r="G40" s="111"/>
      <c r="H40" s="111" t="e" cm="1">
        <f t="array" ref="H40">IF(
  ISBLANK(F40),
  "",
  IF(
    COUNTIF([2]Settings!G$1:G$609, F40) = 1,
    INDEX([2]Settings!H$1:H$609, MATCH(F40, [2]Settings!G$1:G$609, 0)),
    IFERROR(
      INDEX([2]Settings!H$1:H$609,
        MATCH(1,
          ([2]Settings!G$1:G$609=F40) * ([2]Settings!D$1:D$609=G40),
          0
        )
      ),
      ""
    )
  )
)</f>
        <v>#VALUE!</v>
      </c>
      <c r="I40" s="109">
        <v>32916</v>
      </c>
      <c r="J40" s="108" t="s">
        <v>2180</v>
      </c>
      <c r="K40" s="112" t="s">
        <v>2181</v>
      </c>
      <c r="L40" s="113" t="s">
        <v>2182</v>
      </c>
      <c r="M40" s="111" t="s">
        <v>2183</v>
      </c>
      <c r="N40" s="111" t="s">
        <v>2184</v>
      </c>
      <c r="O40" s="111" t="s">
        <v>563</v>
      </c>
      <c r="P40" s="111" t="s">
        <v>2185</v>
      </c>
      <c r="Q40" s="111" t="s">
        <v>2186</v>
      </c>
      <c r="R40" s="111" t="s">
        <v>2187</v>
      </c>
      <c r="S40" s="113" t="s">
        <v>2188</v>
      </c>
      <c r="T40" s="111"/>
      <c r="U40" s="111" t="s">
        <v>22</v>
      </c>
      <c r="V40" s="115">
        <v>100</v>
      </c>
      <c r="W40" s="114"/>
      <c r="X40" s="116">
        <v>45828</v>
      </c>
      <c r="Y40" s="116" t="s">
        <v>2093</v>
      </c>
      <c r="Z40" s="116" t="str">
        <f t="shared" si="5"/>
        <v>ні</v>
      </c>
      <c r="AA40" s="116">
        <v>45827</v>
      </c>
      <c r="AB40" s="116" t="s">
        <v>109</v>
      </c>
      <c r="AC40" s="117"/>
      <c r="AD40" s="118" t="str">
        <f t="shared" ca="1" si="0"/>
        <v/>
      </c>
      <c r="AE40" s="118">
        <f t="shared" ca="1" si="1"/>
        <v>35</v>
      </c>
      <c r="AF40" s="118" t="str">
        <f t="shared" ca="1" si="2"/>
        <v/>
      </c>
      <c r="AG40" s="119" t="str">
        <f t="shared" ca="1" si="3"/>
        <v/>
      </c>
      <c r="AH40" s="119" t="str">
        <f t="shared" ca="1" si="4"/>
        <v/>
      </c>
      <c r="AI40" s="110"/>
    </row>
    <row r="41" spans="1:35" ht="78.75" x14ac:dyDescent="0.25">
      <c r="A41" s="59" t="s">
        <v>1463</v>
      </c>
      <c r="B41" s="60" t="s">
        <v>1131</v>
      </c>
      <c r="C41" s="95">
        <v>30</v>
      </c>
      <c r="D41" s="62" t="s">
        <v>23</v>
      </c>
      <c r="E41" s="74" t="s">
        <v>1464</v>
      </c>
      <c r="F41" s="62" t="s">
        <v>735</v>
      </c>
      <c r="G41" s="62"/>
      <c r="H41" s="62" t="e" cm="1">
        <f t="array" ref="H41">IF(
  ISBLANK(F41),
  "",
  IF(
    COUNTIF([1]Settings!G$1:G$609, F41) = 1,
    INDEX([1]Settings!H$1:H$609, MATCH(F41, [1]Settings!G$1:G$609, 0)),
    IFERROR(
      INDEX([1]Settings!H$1:H$609,
        MATCH(1,
          ([1]Settings!G$1:G$609=F41) * ([1]Settings!D$1:D$609=G41),
          0
        )
      ),
      ""
    )
  )
)</f>
        <v>#VALUE!</v>
      </c>
      <c r="I41" s="60">
        <v>35203</v>
      </c>
      <c r="J41" s="59" t="s">
        <v>1465</v>
      </c>
      <c r="K41" s="71" t="s">
        <v>1466</v>
      </c>
      <c r="L41" s="64" t="s">
        <v>1467</v>
      </c>
      <c r="M41" s="62" t="s">
        <v>1401</v>
      </c>
      <c r="N41" s="62" t="s">
        <v>1468</v>
      </c>
      <c r="O41" s="62" t="s">
        <v>562</v>
      </c>
      <c r="P41" s="62" t="s">
        <v>1469</v>
      </c>
      <c r="Q41" s="62" t="s">
        <v>1470</v>
      </c>
      <c r="R41" s="62" t="s">
        <v>1471</v>
      </c>
      <c r="S41" s="64" t="s">
        <v>1472</v>
      </c>
      <c r="T41" s="62"/>
      <c r="U41" s="62" t="s">
        <v>22</v>
      </c>
      <c r="V41" s="65">
        <v>100</v>
      </c>
      <c r="W41" s="66"/>
      <c r="X41" s="67">
        <v>45829</v>
      </c>
      <c r="Y41" s="67" t="s">
        <v>1294</v>
      </c>
      <c r="Z41" s="67" t="str">
        <f t="shared" si="5"/>
        <v>ні</v>
      </c>
      <c r="AA41" s="67">
        <v>45828</v>
      </c>
      <c r="AB41" s="67" t="s">
        <v>109</v>
      </c>
      <c r="AC41" s="68"/>
      <c r="AD41" s="69">
        <f t="shared" ca="1" si="0"/>
        <v>29</v>
      </c>
      <c r="AE41" s="69" t="str">
        <f t="shared" ca="1" si="1"/>
        <v/>
      </c>
      <c r="AF41" s="69" t="str">
        <f t="shared" ca="1" si="2"/>
        <v/>
      </c>
      <c r="AG41" s="70" t="str">
        <f t="shared" ca="1" si="3"/>
        <v/>
      </c>
      <c r="AH41" s="70" t="str">
        <f t="shared" ca="1" si="4"/>
        <v/>
      </c>
      <c r="AI41" s="61"/>
    </row>
    <row r="42" spans="1:35" ht="78.75" x14ac:dyDescent="0.25">
      <c r="A42" s="59" t="s">
        <v>1473</v>
      </c>
      <c r="B42" s="60" t="s">
        <v>1296</v>
      </c>
      <c r="C42" s="95">
        <v>31</v>
      </c>
      <c r="D42" s="62" t="s">
        <v>23</v>
      </c>
      <c r="E42" s="71" t="s">
        <v>1474</v>
      </c>
      <c r="F42" s="62" t="s">
        <v>712</v>
      </c>
      <c r="G42" s="62"/>
      <c r="H42" s="62" t="e" cm="1">
        <f t="array" ref="H42">IF(
  ISBLANK(F42),
  "",
  IF(
    COUNTIF([1]Settings!G$1:G$609, F42) = 1,
    INDEX([1]Settings!H$1:H$609, MATCH(F42, [1]Settings!G$1:G$609, 0)),
    IFERROR(
      INDEX([1]Settings!H$1:H$609,
        MATCH(1,
          ([1]Settings!G$1:G$609=F42) * ([1]Settings!D$1:D$609=G42),
          0
        )
      ),
      ""
    )
  )
)</f>
        <v>#VALUE!</v>
      </c>
      <c r="I42" s="60">
        <v>36691</v>
      </c>
      <c r="J42" s="59" t="s">
        <v>1475</v>
      </c>
      <c r="K42" s="62" t="s">
        <v>1476</v>
      </c>
      <c r="L42" s="64" t="s">
        <v>1477</v>
      </c>
      <c r="M42" s="62" t="s">
        <v>1478</v>
      </c>
      <c r="N42" s="62" t="s">
        <v>1479</v>
      </c>
      <c r="O42" s="62" t="s">
        <v>142</v>
      </c>
      <c r="P42" s="62" t="s">
        <v>1480</v>
      </c>
      <c r="Q42" s="62" t="s">
        <v>1481</v>
      </c>
      <c r="R42" s="62" t="s">
        <v>1482</v>
      </c>
      <c r="S42" s="66" t="s">
        <v>1483</v>
      </c>
      <c r="T42" s="62"/>
      <c r="U42" s="62" t="s">
        <v>22</v>
      </c>
      <c r="V42" s="65">
        <v>100</v>
      </c>
      <c r="W42" s="66"/>
      <c r="X42" s="67">
        <v>45829</v>
      </c>
      <c r="Y42" s="67" t="s">
        <v>1294</v>
      </c>
      <c r="Z42" s="67" t="str">
        <f t="shared" si="5"/>
        <v>ні</v>
      </c>
      <c r="AA42" s="67">
        <v>45828</v>
      </c>
      <c r="AB42" s="67" t="s">
        <v>109</v>
      </c>
      <c r="AC42" s="68" t="s">
        <v>1353</v>
      </c>
      <c r="AD42" s="69">
        <f t="shared" ca="1" si="0"/>
        <v>25</v>
      </c>
      <c r="AE42" s="69" t="str">
        <f t="shared" ca="1" si="1"/>
        <v/>
      </c>
      <c r="AF42" s="69" t="str">
        <f t="shared" ca="1" si="2"/>
        <v/>
      </c>
      <c r="AG42" s="70" t="str">
        <f t="shared" ca="1" si="3"/>
        <v/>
      </c>
      <c r="AH42" s="70" t="str">
        <f t="shared" ca="1" si="4"/>
        <v/>
      </c>
      <c r="AI42" s="61"/>
    </row>
    <row r="43" spans="1:35" ht="78.75" x14ac:dyDescent="0.25">
      <c r="A43" s="59" t="s">
        <v>1319</v>
      </c>
      <c r="B43" s="60" t="s">
        <v>1296</v>
      </c>
      <c r="C43" s="95">
        <v>32</v>
      </c>
      <c r="D43" s="62" t="s">
        <v>23</v>
      </c>
      <c r="E43" s="63" t="s">
        <v>1484</v>
      </c>
      <c r="F43" s="62" t="s">
        <v>736</v>
      </c>
      <c r="G43" s="62"/>
      <c r="H43" s="62" t="e" cm="1">
        <f t="array" ref="H43">IF(
  ISBLANK(F43),
  "",
  IF(
    COUNTIF([1]Settings!G$1:G$609, F43) = 1,
    INDEX([1]Settings!H$1:H$609, MATCH(F43, [1]Settings!G$1:G$609, 0)),
    IFERROR(
      INDEX([1]Settings!H$1:H$609,
        MATCH(1,
          ([1]Settings!G$1:G$609=F43) * ([1]Settings!D$1:D$609=G43),
          0
        )
      ),
      ""
    )
  )
)</f>
        <v>#VALUE!</v>
      </c>
      <c r="I43" s="60">
        <v>35841</v>
      </c>
      <c r="J43" s="59" t="s">
        <v>1485</v>
      </c>
      <c r="K43" s="62" t="s">
        <v>1486</v>
      </c>
      <c r="L43" s="64" t="s">
        <v>1487</v>
      </c>
      <c r="M43" s="77" t="s">
        <v>1488</v>
      </c>
      <c r="N43" s="78" t="s">
        <v>1489</v>
      </c>
      <c r="O43" s="62" t="s">
        <v>563</v>
      </c>
      <c r="P43" s="78" t="s">
        <v>1490</v>
      </c>
      <c r="Q43" s="78" t="s">
        <v>1491</v>
      </c>
      <c r="R43" s="78" t="s">
        <v>1492</v>
      </c>
      <c r="S43" s="79" t="s">
        <v>1493</v>
      </c>
      <c r="T43" s="62"/>
      <c r="U43" s="62" t="s">
        <v>22</v>
      </c>
      <c r="V43" s="65">
        <v>100</v>
      </c>
      <c r="W43" s="66"/>
      <c r="X43" s="67">
        <v>45829</v>
      </c>
      <c r="Y43" s="67" t="s">
        <v>1294</v>
      </c>
      <c r="Z43" s="67" t="str">
        <f t="shared" si="5"/>
        <v>ні</v>
      </c>
      <c r="AA43" s="67">
        <v>45828</v>
      </c>
      <c r="AB43" s="67" t="s">
        <v>109</v>
      </c>
      <c r="AC43" s="68" t="s">
        <v>1330</v>
      </c>
      <c r="AD43" s="69">
        <f t="shared" ca="1" si="0"/>
        <v>27</v>
      </c>
      <c r="AE43" s="69" t="str">
        <f t="shared" ca="1" si="1"/>
        <v/>
      </c>
      <c r="AF43" s="69" t="str">
        <f t="shared" ca="1" si="2"/>
        <v/>
      </c>
      <c r="AG43" s="70" t="str">
        <f t="shared" ca="1" si="3"/>
        <v/>
      </c>
      <c r="AH43" s="70" t="str">
        <f t="shared" ca="1" si="4"/>
        <v/>
      </c>
      <c r="AI43" s="61"/>
    </row>
    <row r="44" spans="1:35" ht="173.25" x14ac:dyDescent="0.25">
      <c r="A44" s="59" t="s">
        <v>1494</v>
      </c>
      <c r="B44" s="60" t="s">
        <v>1296</v>
      </c>
      <c r="C44" s="95">
        <v>33</v>
      </c>
      <c r="D44" s="62" t="s">
        <v>23</v>
      </c>
      <c r="E44" s="63" t="s">
        <v>1495</v>
      </c>
      <c r="F44" s="62" t="s">
        <v>136</v>
      </c>
      <c r="G44" s="62"/>
      <c r="H44" s="62" t="e" cm="1">
        <f t="array" ref="H44">IF(
  ISBLANK(F44),
  "",
  IF(
    COUNTIF([1]Settings!G$1:G$609, F44) = 1,
    INDEX([1]Settings!H$1:H$609, MATCH(F44, [1]Settings!G$1:G$609, 0)),
    IFERROR(
      INDEX([1]Settings!H$1:H$609,
        MATCH(1,
          ([1]Settings!G$1:G$609=F44) * ([1]Settings!D$1:D$609=G44),
          0
        )
      ),
      ""
    )
  )
)</f>
        <v>#VALUE!</v>
      </c>
      <c r="I44" s="60">
        <v>33011</v>
      </c>
      <c r="J44" s="59" t="s">
        <v>1496</v>
      </c>
      <c r="K44" s="62" t="s">
        <v>1497</v>
      </c>
      <c r="L44" s="64" t="s">
        <v>1498</v>
      </c>
      <c r="M44" s="62" t="s">
        <v>1499</v>
      </c>
      <c r="N44" s="62" t="s">
        <v>1500</v>
      </c>
      <c r="O44" s="62" t="s">
        <v>563</v>
      </c>
      <c r="P44" s="62" t="s">
        <v>1501</v>
      </c>
      <c r="Q44" s="62" t="s">
        <v>1502</v>
      </c>
      <c r="R44" s="62" t="s">
        <v>1503</v>
      </c>
      <c r="S44" s="66" t="s">
        <v>1504</v>
      </c>
      <c r="T44" s="62"/>
      <c r="U44" s="62" t="s">
        <v>22</v>
      </c>
      <c r="V44" s="65">
        <v>100</v>
      </c>
      <c r="W44" s="66"/>
      <c r="X44" s="67">
        <v>45829</v>
      </c>
      <c r="Y44" s="67" t="s">
        <v>1294</v>
      </c>
      <c r="Z44" s="67" t="s">
        <v>1132</v>
      </c>
      <c r="AA44" s="67">
        <v>45828</v>
      </c>
      <c r="AB44" s="67" t="s">
        <v>109</v>
      </c>
      <c r="AC44" s="68"/>
      <c r="AD44" s="69" t="str">
        <f t="shared" ca="1" si="0"/>
        <v/>
      </c>
      <c r="AE44" s="69">
        <f t="shared" ca="1" si="1"/>
        <v>35</v>
      </c>
      <c r="AF44" s="69" t="str">
        <f t="shared" ca="1" si="2"/>
        <v/>
      </c>
      <c r="AG44" s="70" t="str">
        <f t="shared" ca="1" si="3"/>
        <v/>
      </c>
      <c r="AH44" s="70" t="str">
        <f t="shared" ca="1" si="4"/>
        <v/>
      </c>
      <c r="AI44" s="61"/>
    </row>
    <row r="45" spans="1:35" ht="78.75" x14ac:dyDescent="0.25">
      <c r="A45" s="108" t="s">
        <v>2189</v>
      </c>
      <c r="B45" s="109" t="s">
        <v>2116</v>
      </c>
      <c r="C45" s="95">
        <v>34</v>
      </c>
      <c r="D45" s="111" t="s">
        <v>23</v>
      </c>
      <c r="E45" s="120" t="s">
        <v>2190</v>
      </c>
      <c r="F45" s="111" t="s">
        <v>706</v>
      </c>
      <c r="G45" s="111"/>
      <c r="H45" s="111" t="e" cm="1">
        <f t="array" ref="H45">IF(
  ISBLANK(F45),
  "",
  IF(
    COUNTIF([2]Settings!G$1:G$609, F45) = 1,
    INDEX([2]Settings!H$1:H$609, MATCH(F45, [2]Settings!G$1:G$609, 0)),
    IFERROR(
      INDEX([2]Settings!H$1:H$609,
        MATCH(1,
          ([2]Settings!G$1:G$609=F45) * ([2]Settings!D$1:D$609=G45),
          0
        )
      ),
      ""
    )
  )
)</f>
        <v>#VALUE!</v>
      </c>
      <c r="I45" s="109">
        <v>34775</v>
      </c>
      <c r="J45" s="108" t="s">
        <v>2191</v>
      </c>
      <c r="K45" s="112" t="s">
        <v>2192</v>
      </c>
      <c r="L45" s="121" t="s">
        <v>2193</v>
      </c>
      <c r="M45" s="111" t="s">
        <v>1401</v>
      </c>
      <c r="N45" s="111" t="s">
        <v>2194</v>
      </c>
      <c r="O45" s="111" t="s">
        <v>142</v>
      </c>
      <c r="P45" s="111" t="s">
        <v>2195</v>
      </c>
      <c r="Q45" s="111" t="s">
        <v>2196</v>
      </c>
      <c r="R45" s="111" t="s">
        <v>2197</v>
      </c>
      <c r="S45" s="113" t="s">
        <v>2198</v>
      </c>
      <c r="T45" s="111" t="s">
        <v>2199</v>
      </c>
      <c r="U45" s="111" t="s">
        <v>22</v>
      </c>
      <c r="V45" s="115">
        <v>100</v>
      </c>
      <c r="W45" s="114"/>
      <c r="X45" s="116">
        <v>45828</v>
      </c>
      <c r="Y45" s="116" t="s">
        <v>2093</v>
      </c>
      <c r="Z45" s="116" t="str">
        <f t="shared" ref="Z45:Z52" si="6">IF(E45="","",IF(T45="","ні","так"))</f>
        <v>так</v>
      </c>
      <c r="AA45" s="116">
        <v>45827</v>
      </c>
      <c r="AB45" s="116" t="s">
        <v>109</v>
      </c>
      <c r="AC45" s="117" t="s">
        <v>1353</v>
      </c>
      <c r="AD45" s="118">
        <f t="shared" ca="1" si="0"/>
        <v>30</v>
      </c>
      <c r="AE45" s="118" t="str">
        <f t="shared" ca="1" si="1"/>
        <v/>
      </c>
      <c r="AF45" s="118" t="str">
        <f t="shared" ca="1" si="2"/>
        <v/>
      </c>
      <c r="AG45" s="119" t="str">
        <f t="shared" ca="1" si="3"/>
        <v/>
      </c>
      <c r="AH45" s="119" t="str">
        <f t="shared" ca="1" si="4"/>
        <v/>
      </c>
      <c r="AI45" s="110"/>
    </row>
    <row r="46" spans="1:35" ht="47.25" x14ac:dyDescent="0.25">
      <c r="A46" s="93" t="s">
        <v>1154</v>
      </c>
      <c r="B46" s="94" t="s">
        <v>1131</v>
      </c>
      <c r="C46" s="95">
        <v>35</v>
      </c>
      <c r="D46" s="96" t="s">
        <v>23</v>
      </c>
      <c r="E46" s="97" t="s">
        <v>1155</v>
      </c>
      <c r="F46" s="96" t="s">
        <v>983</v>
      </c>
      <c r="G46" s="96"/>
      <c r="H46" s="96" t="str" cm="1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>Чернігівська</v>
      </c>
      <c r="I46" s="94">
        <v>30429</v>
      </c>
      <c r="J46" s="93" t="s">
        <v>1158</v>
      </c>
      <c r="K46" s="105" t="s">
        <v>1156</v>
      </c>
      <c r="L46" s="98" t="s">
        <v>1157</v>
      </c>
      <c r="M46" s="96" t="s">
        <v>1234</v>
      </c>
      <c r="N46" s="96"/>
      <c r="O46" s="96" t="s">
        <v>562</v>
      </c>
      <c r="P46" s="96" t="s">
        <v>1134</v>
      </c>
      <c r="Q46" s="96"/>
      <c r="R46" s="96"/>
      <c r="S46" s="98"/>
      <c r="T46" s="96" t="s">
        <v>1159</v>
      </c>
      <c r="U46" s="96" t="s">
        <v>22</v>
      </c>
      <c r="V46" s="99">
        <v>100</v>
      </c>
      <c r="W46" s="100"/>
      <c r="X46" s="101">
        <v>45830</v>
      </c>
      <c r="Y46" s="101" t="s">
        <v>1135</v>
      </c>
      <c r="Z46" s="101" t="str">
        <f t="shared" si="6"/>
        <v>так</v>
      </c>
      <c r="AA46" s="101">
        <v>45829</v>
      </c>
      <c r="AB46" s="101" t="s">
        <v>109</v>
      </c>
      <c r="AC46" s="102"/>
      <c r="AD46" s="103" t="str">
        <f t="shared" ca="1" si="0"/>
        <v/>
      </c>
      <c r="AE46" s="103" t="str">
        <f t="shared" ca="1" si="1"/>
        <v/>
      </c>
      <c r="AF46" s="103" t="str">
        <f t="shared" ca="1" si="2"/>
        <v/>
      </c>
      <c r="AG46" s="104">
        <f t="shared" ca="1" si="3"/>
        <v>42</v>
      </c>
      <c r="AH46" s="104" t="str">
        <f t="shared" ca="1" si="4"/>
        <v/>
      </c>
      <c r="AI46" s="95"/>
    </row>
    <row r="47" spans="1:35" ht="78.75" x14ac:dyDescent="0.25">
      <c r="A47" s="59" t="s">
        <v>1505</v>
      </c>
      <c r="B47" s="60" t="s">
        <v>1296</v>
      </c>
      <c r="C47" s="95">
        <v>36</v>
      </c>
      <c r="D47" s="62" t="s">
        <v>23</v>
      </c>
      <c r="E47" s="63" t="s">
        <v>1506</v>
      </c>
      <c r="F47" s="62" t="s">
        <v>711</v>
      </c>
      <c r="G47" s="62"/>
      <c r="H47" s="62" t="e" cm="1">
        <f t="array" ref="H47">IF(
  ISBLANK(F47),
  "",
  IF(
    COUNTIF([1]Settings!G$1:G$609, F47) = 1,
    INDEX([1]Settings!H$1:H$609, MATCH(F47, [1]Settings!G$1:G$609, 0)),
    IFERROR(
      INDEX([1]Settings!H$1:H$609,
        MATCH(1,
          ([1]Settings!G$1:G$609=F47) * ([1]Settings!D$1:D$609=G47),
          0
        )
      ),
      ""
    )
  )
)</f>
        <v>#VALUE!</v>
      </c>
      <c r="I47" s="60">
        <v>32178</v>
      </c>
      <c r="J47" s="59" t="s">
        <v>1507</v>
      </c>
      <c r="K47" s="71" t="s">
        <v>1508</v>
      </c>
      <c r="L47" s="64" t="s">
        <v>1509</v>
      </c>
      <c r="M47" s="62" t="s">
        <v>1510</v>
      </c>
      <c r="N47" s="62" t="s">
        <v>1511</v>
      </c>
      <c r="O47" s="62" t="s">
        <v>142</v>
      </c>
      <c r="P47" s="62" t="s">
        <v>1512</v>
      </c>
      <c r="Q47" s="62" t="s">
        <v>1513</v>
      </c>
      <c r="R47" s="62" t="s">
        <v>1514</v>
      </c>
      <c r="S47" s="64" t="s">
        <v>1515</v>
      </c>
      <c r="T47" s="62"/>
      <c r="U47" s="62" t="s">
        <v>22</v>
      </c>
      <c r="V47" s="65">
        <v>100</v>
      </c>
      <c r="W47" s="66"/>
      <c r="X47" s="67">
        <v>45829</v>
      </c>
      <c r="Y47" s="67" t="s">
        <v>1294</v>
      </c>
      <c r="Z47" s="67" t="str">
        <f t="shared" si="6"/>
        <v>ні</v>
      </c>
      <c r="AA47" s="67">
        <v>45827</v>
      </c>
      <c r="AB47" s="67" t="s">
        <v>109</v>
      </c>
      <c r="AC47" s="68" t="s">
        <v>1516</v>
      </c>
      <c r="AD47" s="69" t="str">
        <f t="shared" ca="1" si="0"/>
        <v/>
      </c>
      <c r="AE47" s="69" t="str">
        <f t="shared" ca="1" si="1"/>
        <v/>
      </c>
      <c r="AF47" s="69">
        <f t="shared" ca="1" si="2"/>
        <v>37</v>
      </c>
      <c r="AG47" s="70" t="str">
        <f t="shared" ca="1" si="3"/>
        <v/>
      </c>
      <c r="AH47" s="70" t="str">
        <f t="shared" ca="1" si="4"/>
        <v/>
      </c>
      <c r="AI47" s="61"/>
    </row>
    <row r="48" spans="1:35" s="55" customFormat="1" ht="95.25" thickBot="1" x14ac:dyDescent="0.3">
      <c r="A48" s="59" t="s">
        <v>1517</v>
      </c>
      <c r="B48" s="60" t="s">
        <v>1296</v>
      </c>
      <c r="C48" s="95">
        <v>37</v>
      </c>
      <c r="D48" s="62" t="s">
        <v>23</v>
      </c>
      <c r="E48" s="63" t="s">
        <v>1518</v>
      </c>
      <c r="F48" s="62" t="s">
        <v>712</v>
      </c>
      <c r="G48" s="62"/>
      <c r="H48" s="62" t="e" cm="1">
        <f t="array" ref="H48">IF(
  ISBLANK(F48),
  "",
  IF(
    COUNTIF([1]Settings!G$1:G$609, F48) = 1,
    INDEX([1]Settings!H$1:H$609, MATCH(F48, [1]Settings!G$1:G$609, 0)),
    IFERROR(
      INDEX([1]Settings!H$1:H$609,
        MATCH(1,
          ([1]Settings!G$1:G$609=F48) * ([1]Settings!D$1:D$609=G48),
          0
        )
      ),
      ""
    )
  )
)</f>
        <v>#VALUE!</v>
      </c>
      <c r="I48" s="60">
        <v>32931</v>
      </c>
      <c r="J48" s="59" t="s">
        <v>1519</v>
      </c>
      <c r="K48" s="62" t="s">
        <v>1520</v>
      </c>
      <c r="L48" s="64" t="s">
        <v>1521</v>
      </c>
      <c r="M48" s="62" t="s">
        <v>1401</v>
      </c>
      <c r="N48" s="62" t="s">
        <v>1522</v>
      </c>
      <c r="O48" s="62" t="s">
        <v>142</v>
      </c>
      <c r="P48" s="62" t="s">
        <v>1523</v>
      </c>
      <c r="Q48" s="62" t="s">
        <v>1524</v>
      </c>
      <c r="R48" s="62" t="s">
        <v>1525</v>
      </c>
      <c r="S48" s="66" t="s">
        <v>1526</v>
      </c>
      <c r="T48" s="62"/>
      <c r="U48" s="62" t="s">
        <v>22</v>
      </c>
      <c r="V48" s="65">
        <v>100</v>
      </c>
      <c r="W48" s="66"/>
      <c r="X48" s="67">
        <v>45829</v>
      </c>
      <c r="Y48" s="67" t="s">
        <v>1294</v>
      </c>
      <c r="Z48" s="67" t="str">
        <f t="shared" si="6"/>
        <v>ні</v>
      </c>
      <c r="AA48" s="67">
        <v>45828</v>
      </c>
      <c r="AB48" s="67" t="s">
        <v>109</v>
      </c>
      <c r="AC48" s="68"/>
      <c r="AD48" s="69" t="str">
        <f t="shared" ca="1" si="0"/>
        <v/>
      </c>
      <c r="AE48" s="69">
        <f t="shared" ca="1" si="1"/>
        <v>35</v>
      </c>
      <c r="AF48" s="69" t="str">
        <f t="shared" ca="1" si="2"/>
        <v/>
      </c>
      <c r="AG48" s="70" t="str">
        <f t="shared" ca="1" si="3"/>
        <v/>
      </c>
      <c r="AH48" s="70" t="str">
        <f t="shared" ca="1" si="4"/>
        <v/>
      </c>
      <c r="AI48" s="61"/>
    </row>
    <row r="49" spans="1:35" s="56" customFormat="1" ht="79.5" thickTop="1" x14ac:dyDescent="0.25">
      <c r="A49" s="59" t="s">
        <v>1527</v>
      </c>
      <c r="B49" s="60" t="s">
        <v>1296</v>
      </c>
      <c r="C49" s="95">
        <v>38</v>
      </c>
      <c r="D49" s="62" t="s">
        <v>23</v>
      </c>
      <c r="E49" s="74" t="s">
        <v>1528</v>
      </c>
      <c r="F49" s="62" t="s">
        <v>138</v>
      </c>
      <c r="G49" s="62"/>
      <c r="H49" s="62" t="e" cm="1">
        <f t="array" ref="H49">IF(
  ISBLANK(F49),
  "",
  IF(
    COUNTIF([1]Settings!G$1:G$609, F49) = 1,
    INDEX([1]Settings!H$1:H$609, MATCH(F49, [1]Settings!G$1:G$609, 0)),
    IFERROR(
      INDEX([1]Settings!H$1:H$609,
        MATCH(1,
          ([1]Settings!G$1:G$609=F49) * ([1]Settings!D$1:D$609=G49),
          0
        )
      ),
      ""
    )
  )
)</f>
        <v>#VALUE!</v>
      </c>
      <c r="I49" s="60">
        <v>32564</v>
      </c>
      <c r="J49" s="59" t="s">
        <v>1529</v>
      </c>
      <c r="K49" s="62" t="s">
        <v>1530</v>
      </c>
      <c r="L49" s="64" t="s">
        <v>1531</v>
      </c>
      <c r="M49" s="62" t="s">
        <v>1532</v>
      </c>
      <c r="N49" s="62" t="s">
        <v>1533</v>
      </c>
      <c r="O49" s="62" t="s">
        <v>563</v>
      </c>
      <c r="P49" s="62" t="s">
        <v>1534</v>
      </c>
      <c r="Q49" s="62" t="s">
        <v>1535</v>
      </c>
      <c r="R49" s="62" t="s">
        <v>1536</v>
      </c>
      <c r="S49" s="66" t="s">
        <v>1537</v>
      </c>
      <c r="T49" s="62"/>
      <c r="U49" s="62" t="s">
        <v>22</v>
      </c>
      <c r="V49" s="65">
        <v>100</v>
      </c>
      <c r="W49" s="66"/>
      <c r="X49" s="67">
        <v>45829</v>
      </c>
      <c r="Y49" s="67" t="s">
        <v>1294</v>
      </c>
      <c r="Z49" s="67" t="str">
        <f t="shared" si="6"/>
        <v>ні</v>
      </c>
      <c r="AA49" s="67">
        <v>45828</v>
      </c>
      <c r="AB49" s="67" t="s">
        <v>567</v>
      </c>
      <c r="AC49" s="68"/>
      <c r="AD49" s="69" t="str">
        <f t="shared" ca="1" si="0"/>
        <v/>
      </c>
      <c r="AE49" s="69" t="str">
        <f t="shared" ca="1" si="1"/>
        <v/>
      </c>
      <c r="AF49" s="69">
        <f t="shared" ca="1" si="2"/>
        <v>36</v>
      </c>
      <c r="AG49" s="70" t="str">
        <f t="shared" ca="1" si="3"/>
        <v/>
      </c>
      <c r="AH49" s="70" t="str">
        <f t="shared" ca="1" si="4"/>
        <v/>
      </c>
      <c r="AI49" s="61"/>
    </row>
    <row r="50" spans="1:35" ht="141.75" x14ac:dyDescent="0.25">
      <c r="A50" s="108" t="s">
        <v>2167</v>
      </c>
      <c r="B50" s="109" t="s">
        <v>2116</v>
      </c>
      <c r="C50" s="95">
        <v>39</v>
      </c>
      <c r="D50" s="111" t="s">
        <v>23</v>
      </c>
      <c r="E50" s="120" t="s">
        <v>2200</v>
      </c>
      <c r="F50" s="111" t="s">
        <v>818</v>
      </c>
      <c r="G50" s="124"/>
      <c r="H50" s="111" t="e" cm="1">
        <f t="array" ref="H50">IF(
  ISBLANK(F50),
  "",
  IF(
    COUNTIF([2]Settings!G$1:G$609, F50) = 1,
    INDEX([2]Settings!H$1:H$609, MATCH(F50, [2]Settings!G$1:G$609, 0)),
    IFERROR(
      INDEX([2]Settings!H$1:H$609,
        MATCH(1,
          ([2]Settings!G$1:G$609=F50) * ([2]Settings!D$1:D$609=G50),
          0
        )
      ),
      ""
    )
  )
)</f>
        <v>#VALUE!</v>
      </c>
      <c r="I50" s="109">
        <v>32833</v>
      </c>
      <c r="J50" s="108" t="s">
        <v>2201</v>
      </c>
      <c r="K50" s="112" t="s">
        <v>2202</v>
      </c>
      <c r="L50" s="113" t="s">
        <v>2203</v>
      </c>
      <c r="M50" s="111" t="s">
        <v>2204</v>
      </c>
      <c r="N50" s="111" t="s">
        <v>2205</v>
      </c>
      <c r="O50" s="111" t="s">
        <v>563</v>
      </c>
      <c r="P50" s="111" t="s">
        <v>2206</v>
      </c>
      <c r="Q50" s="111" t="s">
        <v>2207</v>
      </c>
      <c r="R50" s="111" t="s">
        <v>2208</v>
      </c>
      <c r="S50" s="113" t="s">
        <v>2209</v>
      </c>
      <c r="T50" s="111" t="s">
        <v>1682</v>
      </c>
      <c r="U50" s="111" t="s">
        <v>22</v>
      </c>
      <c r="V50" s="115">
        <v>100</v>
      </c>
      <c r="W50" s="114"/>
      <c r="X50" s="116">
        <v>45828</v>
      </c>
      <c r="Y50" s="116" t="s">
        <v>2093</v>
      </c>
      <c r="Z50" s="116" t="str">
        <f t="shared" si="6"/>
        <v>так</v>
      </c>
      <c r="AA50" s="116">
        <v>45827</v>
      </c>
      <c r="AB50" s="116" t="s">
        <v>109</v>
      </c>
      <c r="AC50" s="117"/>
      <c r="AD50" s="118" t="str">
        <f t="shared" ca="1" si="0"/>
        <v/>
      </c>
      <c r="AE50" s="118">
        <f t="shared" ca="1" si="1"/>
        <v>35</v>
      </c>
      <c r="AF50" s="118" t="str">
        <f t="shared" ca="1" si="2"/>
        <v/>
      </c>
      <c r="AG50" s="119" t="str">
        <f t="shared" ca="1" si="3"/>
        <v/>
      </c>
      <c r="AH50" s="119" t="str">
        <f t="shared" ca="1" si="4"/>
        <v/>
      </c>
      <c r="AI50" s="110"/>
    </row>
    <row r="51" spans="1:35" ht="78.75" x14ac:dyDescent="0.25">
      <c r="A51" s="59" t="s">
        <v>1494</v>
      </c>
      <c r="B51" s="60" t="s">
        <v>1131</v>
      </c>
      <c r="C51" s="95">
        <v>40</v>
      </c>
      <c r="D51" s="62" t="s">
        <v>23</v>
      </c>
      <c r="E51" s="63" t="s">
        <v>1538</v>
      </c>
      <c r="F51" s="62" t="s">
        <v>136</v>
      </c>
      <c r="G51" s="74"/>
      <c r="H51" s="62" t="e" cm="1">
        <f t="array" ref="H51">IF(
  ISBLANK(F51),
  "",
  IF(
    COUNTIF([1]Settings!G$1:G$609, F51) = 1,
    INDEX([1]Settings!H$1:H$609, MATCH(F51, [1]Settings!G$1:G$609, 0)),
    IFERROR(
      INDEX([1]Settings!H$1:H$609,
        MATCH(1,
          ([1]Settings!G$1:G$609=F51) * ([1]Settings!D$1:D$609=G51),
          0
        )
      ),
      ""
    )
  )
)</f>
        <v>#VALUE!</v>
      </c>
      <c r="I51" s="60">
        <v>30267</v>
      </c>
      <c r="J51" s="59" t="s">
        <v>1539</v>
      </c>
      <c r="K51" s="62" t="s">
        <v>1540</v>
      </c>
      <c r="L51" s="64" t="s">
        <v>1541</v>
      </c>
      <c r="M51" s="62" t="s">
        <v>1542</v>
      </c>
      <c r="N51" s="62" t="s">
        <v>1543</v>
      </c>
      <c r="O51" s="62" t="s">
        <v>142</v>
      </c>
      <c r="P51" s="62" t="s">
        <v>1544</v>
      </c>
      <c r="Q51" s="62" t="s">
        <v>1545</v>
      </c>
      <c r="R51" s="62" t="s">
        <v>1546</v>
      </c>
      <c r="S51" s="64" t="s">
        <v>1547</v>
      </c>
      <c r="T51" s="72"/>
      <c r="U51" s="62" t="s">
        <v>22</v>
      </c>
      <c r="V51" s="65">
        <v>100</v>
      </c>
      <c r="W51" s="66"/>
      <c r="X51" s="67">
        <v>45829</v>
      </c>
      <c r="Y51" s="67" t="s">
        <v>1294</v>
      </c>
      <c r="Z51" s="67" t="str">
        <f t="shared" si="6"/>
        <v>ні</v>
      </c>
      <c r="AA51" s="67">
        <v>45828</v>
      </c>
      <c r="AB51" s="67" t="s">
        <v>109</v>
      </c>
      <c r="AC51" s="68"/>
      <c r="AD51" s="69" t="str">
        <f t="shared" ca="1" si="0"/>
        <v/>
      </c>
      <c r="AE51" s="69" t="str">
        <f t="shared" ca="1" si="1"/>
        <v/>
      </c>
      <c r="AF51" s="69" t="str">
        <f t="shared" ca="1" si="2"/>
        <v/>
      </c>
      <c r="AG51" s="70">
        <f t="shared" ca="1" si="3"/>
        <v>42</v>
      </c>
      <c r="AH51" s="70" t="str">
        <f t="shared" ca="1" si="4"/>
        <v/>
      </c>
      <c r="AI51" s="61"/>
    </row>
    <row r="52" spans="1:35" ht="63" x14ac:dyDescent="0.25">
      <c r="A52" s="59" t="s">
        <v>1548</v>
      </c>
      <c r="B52" s="60" t="s">
        <v>1296</v>
      </c>
      <c r="C52" s="95">
        <v>41</v>
      </c>
      <c r="D52" s="62" t="s">
        <v>23</v>
      </c>
      <c r="E52" s="63" t="s">
        <v>1549</v>
      </c>
      <c r="F52" s="62" t="s">
        <v>737</v>
      </c>
      <c r="G52" s="74"/>
      <c r="H52" s="62" t="e" cm="1">
        <f t="array" ref="H52">IF(
  ISBLANK(F52),
  "",
  IF(
    COUNTIF([1]Settings!G$1:G$609, F52) = 1,
    INDEX([1]Settings!H$1:H$609, MATCH(F52, [1]Settings!G$1:G$609, 0)),
    IFERROR(
      INDEX([1]Settings!H$1:H$609,
        MATCH(1,
          ([1]Settings!G$1:G$609=F52) * ([1]Settings!D$1:D$609=G52),
          0
        )
      ),
      ""
    )
  )
)</f>
        <v>#VALUE!</v>
      </c>
      <c r="I52" s="60">
        <v>29611</v>
      </c>
      <c r="J52" s="59" t="s">
        <v>1550</v>
      </c>
      <c r="K52" s="62" t="s">
        <v>1551</v>
      </c>
      <c r="L52" s="64" t="s">
        <v>1552</v>
      </c>
      <c r="M52" s="62" t="s">
        <v>1553</v>
      </c>
      <c r="N52" s="62" t="s">
        <v>1554</v>
      </c>
      <c r="O52" s="62" t="s">
        <v>563</v>
      </c>
      <c r="P52" s="62" t="s">
        <v>1555</v>
      </c>
      <c r="Q52" s="62" t="s">
        <v>1556</v>
      </c>
      <c r="R52" s="62" t="s">
        <v>1557</v>
      </c>
      <c r="S52" s="64" t="s">
        <v>1558</v>
      </c>
      <c r="T52" s="62"/>
      <c r="U52" s="62" t="s">
        <v>22</v>
      </c>
      <c r="V52" s="65">
        <v>100</v>
      </c>
      <c r="W52" s="66"/>
      <c r="X52" s="67">
        <v>45829</v>
      </c>
      <c r="Y52" s="67" t="s">
        <v>1294</v>
      </c>
      <c r="Z52" s="67" t="str">
        <f t="shared" si="6"/>
        <v>ні</v>
      </c>
      <c r="AA52" s="67">
        <v>45828</v>
      </c>
      <c r="AB52" s="67" t="s">
        <v>109</v>
      </c>
      <c r="AC52" s="68"/>
      <c r="AD52" s="69" t="str">
        <f t="shared" ca="1" si="0"/>
        <v/>
      </c>
      <c r="AE52" s="69" t="str">
        <f t="shared" ca="1" si="1"/>
        <v/>
      </c>
      <c r="AF52" s="69" t="str">
        <f t="shared" ca="1" si="2"/>
        <v/>
      </c>
      <c r="AG52" s="70">
        <f t="shared" ca="1" si="3"/>
        <v>44</v>
      </c>
      <c r="AH52" s="70" t="str">
        <f t="shared" ca="1" si="4"/>
        <v/>
      </c>
      <c r="AI52" s="61"/>
    </row>
    <row r="53" spans="1:35" ht="141.75" x14ac:dyDescent="0.25">
      <c r="A53" s="161" t="s">
        <v>3033</v>
      </c>
      <c r="B53" s="162" t="s">
        <v>3034</v>
      </c>
      <c r="C53" s="95">
        <v>42</v>
      </c>
      <c r="D53" s="164" t="s">
        <v>23</v>
      </c>
      <c r="E53" s="165" t="s">
        <v>3035</v>
      </c>
      <c r="F53" s="164" t="s">
        <v>613</v>
      </c>
      <c r="G53" s="180" t="s">
        <v>1053</v>
      </c>
      <c r="H53" s="164" t="s">
        <v>156</v>
      </c>
      <c r="I53" s="162">
        <v>34872</v>
      </c>
      <c r="J53" s="161" t="s">
        <v>3036</v>
      </c>
      <c r="K53" s="164" t="s">
        <v>3037</v>
      </c>
      <c r="L53" s="166" t="s">
        <v>3038</v>
      </c>
      <c r="M53" s="164" t="s">
        <v>1358</v>
      </c>
      <c r="N53" s="164" t="s">
        <v>3039</v>
      </c>
      <c r="O53" s="164" t="s">
        <v>142</v>
      </c>
      <c r="P53" s="164" t="s">
        <v>3040</v>
      </c>
      <c r="Q53" s="164" t="s">
        <v>3041</v>
      </c>
      <c r="R53" s="164" t="s">
        <v>3042</v>
      </c>
      <c r="S53" s="167" t="s">
        <v>3043</v>
      </c>
      <c r="T53" s="164"/>
      <c r="U53" s="164" t="s">
        <v>22</v>
      </c>
      <c r="V53" s="168">
        <v>100</v>
      </c>
      <c r="W53" s="167"/>
      <c r="X53" s="169">
        <v>45825</v>
      </c>
      <c r="Y53" s="169" t="s">
        <v>3044</v>
      </c>
      <c r="Z53" s="169" t="s">
        <v>2760</v>
      </c>
      <c r="AA53" s="169">
        <v>45824</v>
      </c>
      <c r="AB53" s="169" t="s">
        <v>109</v>
      </c>
      <c r="AC53" s="170"/>
      <c r="AD53" s="171">
        <v>30</v>
      </c>
      <c r="AE53" s="171" t="s">
        <v>1132</v>
      </c>
      <c r="AF53" s="171" t="s">
        <v>1132</v>
      </c>
      <c r="AG53" s="172" t="s">
        <v>1132</v>
      </c>
      <c r="AH53" s="172" t="s">
        <v>1132</v>
      </c>
      <c r="AI53" s="163"/>
    </row>
    <row r="54" spans="1:35" ht="94.5" x14ac:dyDescent="0.25">
      <c r="A54" s="108" t="s">
        <v>2210</v>
      </c>
      <c r="B54" s="109" t="s">
        <v>2116</v>
      </c>
      <c r="C54" s="95">
        <v>43</v>
      </c>
      <c r="D54" s="111" t="s">
        <v>23</v>
      </c>
      <c r="E54" s="120" t="s">
        <v>2211</v>
      </c>
      <c r="F54" s="111" t="s">
        <v>576</v>
      </c>
      <c r="G54" s="124"/>
      <c r="H54" s="111" t="e" cm="1">
        <f t="array" ref="H54">IF(
  ISBLANK(F54),
  "",
  IF(
    COUNTIF([2]Settings!G$1:G$609, F54) = 1,
    INDEX([2]Settings!H$1:H$609, MATCH(F54, [2]Settings!G$1:G$609, 0)),
    IFERROR(
      INDEX([2]Settings!H$1:H$609,
        MATCH(1,
          ([2]Settings!G$1:G$609=F54) * ([2]Settings!D$1:D$609=G54),
          0
        )
      ),
      ""
    )
  )
)</f>
        <v>#VALUE!</v>
      </c>
      <c r="I54" s="109">
        <v>34880</v>
      </c>
      <c r="J54" s="108" t="s">
        <v>2212</v>
      </c>
      <c r="K54" s="112" t="s">
        <v>2213</v>
      </c>
      <c r="L54" s="121" t="s">
        <v>2214</v>
      </c>
      <c r="M54" s="111" t="s">
        <v>1312</v>
      </c>
      <c r="N54" s="111" t="s">
        <v>2215</v>
      </c>
      <c r="O54" s="111" t="s">
        <v>142</v>
      </c>
      <c r="P54" s="111" t="s">
        <v>2216</v>
      </c>
      <c r="Q54" s="111" t="s">
        <v>2217</v>
      </c>
      <c r="R54" s="111" t="s">
        <v>2218</v>
      </c>
      <c r="S54" s="113" t="s">
        <v>2219</v>
      </c>
      <c r="T54" s="111"/>
      <c r="U54" s="111" t="s">
        <v>22</v>
      </c>
      <c r="V54" s="115">
        <v>100</v>
      </c>
      <c r="W54" s="114"/>
      <c r="X54" s="116">
        <v>45828</v>
      </c>
      <c r="Y54" s="116" t="s">
        <v>2093</v>
      </c>
      <c r="Z54" s="116" t="str">
        <f t="shared" ref="Z54:Z66" si="7">IF(E54="","",IF(T54="","ні","так"))</f>
        <v>ні</v>
      </c>
      <c r="AA54" s="116">
        <v>45827</v>
      </c>
      <c r="AB54" s="116" t="s">
        <v>109</v>
      </c>
      <c r="AC54" s="117"/>
      <c r="AD54" s="118">
        <f t="shared" ref="AD54:AD66" ca="1" si="8">IF(INT(YEARFRAC(I54,TODAY()))&lt;=30,INT(YEARFRAC(I54,TODAY())),"")</f>
        <v>30</v>
      </c>
      <c r="AE54" s="118" t="str">
        <f t="shared" ref="AE54:AE66" ca="1" si="9">IF(AND(INT(YEARFRAC(I54,TODAY()))&gt;=31,INT(YEARFRAC(I54,TODAY()))&lt;=35),INT(YEARFRAC(I54,TODAY())),"")</f>
        <v/>
      </c>
      <c r="AF54" s="118" t="str">
        <f t="shared" ref="AF54:AF66" ca="1" si="10">IF(AND(INT(YEARFRAC(I54,TODAY()))&gt;=36,INT(YEARFRAC(I54,TODAY()))&lt;=40),INT(YEARFRAC(I54,TODAY())),"")</f>
        <v/>
      </c>
      <c r="AG54" s="119" t="str">
        <f t="shared" ref="AG54:AG66" ca="1" si="11">IF(AND(INT(YEARFRAC(I54,TODAY()))&gt;=41,INT(YEARFRAC(I54,TODAY()))&lt;=45),INT(YEARFRAC(I54,TODAY())),"")</f>
        <v/>
      </c>
      <c r="AH54" s="119" t="str">
        <f t="shared" ref="AH54:AH66" ca="1" si="12">IF(AND(INT(YEARFRAC(I54,TODAY()))&gt;=46,INT(YEARFRAC(I54,TODAY()))&lt;=48),INT(YEARFRAC(I54,TODAY())),"")</f>
        <v/>
      </c>
      <c r="AI54" s="110"/>
    </row>
    <row r="55" spans="1:35" ht="78.75" x14ac:dyDescent="0.25">
      <c r="A55" s="59" t="s">
        <v>1559</v>
      </c>
      <c r="B55" s="60" t="s">
        <v>1296</v>
      </c>
      <c r="C55" s="95">
        <v>44</v>
      </c>
      <c r="D55" s="62" t="s">
        <v>23</v>
      </c>
      <c r="E55" s="63" t="s">
        <v>1560</v>
      </c>
      <c r="F55" s="62" t="s">
        <v>707</v>
      </c>
      <c r="G55" s="74"/>
      <c r="H55" s="62" t="e" cm="1">
        <f t="array" ref="H55">IF(
  ISBLANK(F55),
  "",
  IF(
    COUNTIF([1]Settings!G$1:G$609, F55) = 1,
    INDEX([1]Settings!H$1:H$609, MATCH(F55, [1]Settings!G$1:G$609, 0)),
    IFERROR(
      INDEX([1]Settings!H$1:H$609,
        MATCH(1,
          ([1]Settings!G$1:G$609=F55) * ([1]Settings!D$1:D$609=G55),
          0
        )
      ),
      ""
    )
  )
)</f>
        <v>#VALUE!</v>
      </c>
      <c r="I55" s="60">
        <v>33224</v>
      </c>
      <c r="J55" s="59" t="s">
        <v>1561</v>
      </c>
      <c r="K55" s="71" t="s">
        <v>1562</v>
      </c>
      <c r="L55" s="64" t="s">
        <v>1563</v>
      </c>
      <c r="M55" s="62" t="s">
        <v>1401</v>
      </c>
      <c r="N55" s="62" t="s">
        <v>1564</v>
      </c>
      <c r="O55" s="62" t="s">
        <v>563</v>
      </c>
      <c r="P55" s="62" t="s">
        <v>1565</v>
      </c>
      <c r="Q55" s="62" t="s">
        <v>1566</v>
      </c>
      <c r="R55" s="62" t="s">
        <v>1567</v>
      </c>
      <c r="S55" s="64" t="s">
        <v>1568</v>
      </c>
      <c r="T55" s="62" t="s">
        <v>1569</v>
      </c>
      <c r="U55" s="62" t="s">
        <v>22</v>
      </c>
      <c r="V55" s="65">
        <v>100</v>
      </c>
      <c r="W55" s="66"/>
      <c r="X55" s="67">
        <v>45829</v>
      </c>
      <c r="Y55" s="67" t="s">
        <v>1294</v>
      </c>
      <c r="Z55" s="67" t="str">
        <f t="shared" si="7"/>
        <v>так</v>
      </c>
      <c r="AA55" s="67">
        <v>45828</v>
      </c>
      <c r="AB55" s="67" t="s">
        <v>109</v>
      </c>
      <c r="AC55" s="68"/>
      <c r="AD55" s="69" t="str">
        <f t="shared" ca="1" si="8"/>
        <v/>
      </c>
      <c r="AE55" s="69">
        <f t="shared" ca="1" si="9"/>
        <v>34</v>
      </c>
      <c r="AF55" s="69" t="str">
        <f t="shared" ca="1" si="10"/>
        <v/>
      </c>
      <c r="AG55" s="70" t="str">
        <f t="shared" ca="1" si="11"/>
        <v/>
      </c>
      <c r="AH55" s="70" t="str">
        <f t="shared" ca="1" si="12"/>
        <v/>
      </c>
      <c r="AI55" s="61"/>
    </row>
    <row r="56" spans="1:35" ht="78.75" x14ac:dyDescent="0.25">
      <c r="A56" s="108" t="s">
        <v>2220</v>
      </c>
      <c r="B56" s="109" t="s">
        <v>2116</v>
      </c>
      <c r="C56" s="95">
        <v>45</v>
      </c>
      <c r="D56" s="111" t="s">
        <v>23</v>
      </c>
      <c r="E56" s="112" t="s">
        <v>2221</v>
      </c>
      <c r="F56" s="111" t="s">
        <v>817</v>
      </c>
      <c r="G56" s="124"/>
      <c r="H56" s="111" t="e" cm="1">
        <f t="array" ref="H56">IF(
  ISBLANK(F56),
  "",
  IF(
    COUNTIF([2]Settings!G$1:G$609, F56) = 1,
    INDEX([2]Settings!H$1:H$609, MATCH(F56, [2]Settings!G$1:G$609, 0)),
    IFERROR(
      INDEX([2]Settings!H$1:H$609,
        MATCH(1,
          ([2]Settings!G$1:G$609=F56) * ([2]Settings!D$1:D$609=G56),
          0
        )
      ),
      ""
    )
  )
)</f>
        <v>#VALUE!</v>
      </c>
      <c r="I56" s="109">
        <v>28944</v>
      </c>
      <c r="J56" s="108" t="s">
        <v>2222</v>
      </c>
      <c r="K56" s="111" t="s">
        <v>2223</v>
      </c>
      <c r="L56" s="113" t="s">
        <v>2224</v>
      </c>
      <c r="M56" s="111" t="s">
        <v>2225</v>
      </c>
      <c r="N56" s="111" t="s">
        <v>2226</v>
      </c>
      <c r="O56" s="111" t="s">
        <v>142</v>
      </c>
      <c r="P56" s="111" t="s">
        <v>2227</v>
      </c>
      <c r="Q56" s="111" t="s">
        <v>2228</v>
      </c>
      <c r="R56" s="111" t="s">
        <v>2229</v>
      </c>
      <c r="S56" s="114" t="s">
        <v>2230</v>
      </c>
      <c r="T56" s="111"/>
      <c r="U56" s="111" t="s">
        <v>22</v>
      </c>
      <c r="V56" s="115">
        <v>100</v>
      </c>
      <c r="W56" s="114"/>
      <c r="X56" s="116">
        <v>45828</v>
      </c>
      <c r="Y56" s="116" t="s">
        <v>2093</v>
      </c>
      <c r="Z56" s="116" t="str">
        <f t="shared" si="7"/>
        <v>ні</v>
      </c>
      <c r="AA56" s="116">
        <v>45827</v>
      </c>
      <c r="AB56" s="116" t="s">
        <v>109</v>
      </c>
      <c r="AC56" s="117"/>
      <c r="AD56" s="118" t="str">
        <f t="shared" ca="1" si="8"/>
        <v/>
      </c>
      <c r="AE56" s="118" t="str">
        <f t="shared" ca="1" si="9"/>
        <v/>
      </c>
      <c r="AF56" s="118" t="str">
        <f t="shared" ca="1" si="10"/>
        <v/>
      </c>
      <c r="AG56" s="119" t="str">
        <f t="shared" ca="1" si="11"/>
        <v/>
      </c>
      <c r="AH56" s="119">
        <f t="shared" ca="1" si="12"/>
        <v>46</v>
      </c>
      <c r="AI56" s="110"/>
    </row>
    <row r="57" spans="1:35" ht="110.25" x14ac:dyDescent="0.25">
      <c r="A57" s="59" t="s">
        <v>1364</v>
      </c>
      <c r="B57" s="60" t="s">
        <v>1131</v>
      </c>
      <c r="C57" s="95">
        <v>46</v>
      </c>
      <c r="D57" s="62" t="s">
        <v>23</v>
      </c>
      <c r="E57" s="63" t="s">
        <v>1570</v>
      </c>
      <c r="F57" s="62" t="s">
        <v>735</v>
      </c>
      <c r="G57" s="74"/>
      <c r="H57" s="62" t="e" cm="1">
        <f t="array" ref="H57">IF(
  ISBLANK(F57),
  "",
  IF(
    COUNTIF([1]Settings!G$1:G$609, F57) = 1,
    INDEX([1]Settings!H$1:H$609, MATCH(F57, [1]Settings!G$1:G$609, 0)),
    IFERROR(
      INDEX([1]Settings!H$1:H$609,
        MATCH(1,
          ([1]Settings!G$1:G$609=F57) * ([1]Settings!D$1:D$609=G57),
          0
        )
      ),
      ""
    )
  )
)</f>
        <v>#VALUE!</v>
      </c>
      <c r="I57" s="60">
        <v>33375</v>
      </c>
      <c r="J57" s="59" t="s">
        <v>1571</v>
      </c>
      <c r="K57" s="67" t="s">
        <v>1572</v>
      </c>
      <c r="L57" s="64" t="s">
        <v>1573</v>
      </c>
      <c r="M57" s="67" t="s">
        <v>1358</v>
      </c>
      <c r="N57" s="67" t="s">
        <v>1574</v>
      </c>
      <c r="O57" s="62" t="s">
        <v>142</v>
      </c>
      <c r="P57" s="67" t="s">
        <v>1575</v>
      </c>
      <c r="Q57" s="67" t="s">
        <v>1576</v>
      </c>
      <c r="R57" s="67" t="s">
        <v>1577</v>
      </c>
      <c r="S57" s="64" t="s">
        <v>1578</v>
      </c>
      <c r="T57" s="62"/>
      <c r="U57" s="62" t="s">
        <v>22</v>
      </c>
      <c r="V57" s="65">
        <v>100</v>
      </c>
      <c r="W57" s="66"/>
      <c r="X57" s="67">
        <v>45829</v>
      </c>
      <c r="Y57" s="67" t="s">
        <v>1294</v>
      </c>
      <c r="Z57" s="67" t="str">
        <f t="shared" si="7"/>
        <v>ні</v>
      </c>
      <c r="AA57" s="67">
        <v>45828</v>
      </c>
      <c r="AB57" s="67" t="s">
        <v>109</v>
      </c>
      <c r="AC57" s="68"/>
      <c r="AD57" s="69" t="str">
        <f t="shared" ca="1" si="8"/>
        <v/>
      </c>
      <c r="AE57" s="69">
        <f t="shared" ca="1" si="9"/>
        <v>34</v>
      </c>
      <c r="AF57" s="69" t="str">
        <f t="shared" ca="1" si="10"/>
        <v/>
      </c>
      <c r="AG57" s="70" t="str">
        <f t="shared" ca="1" si="11"/>
        <v/>
      </c>
      <c r="AH57" s="70" t="str">
        <f t="shared" ca="1" si="12"/>
        <v/>
      </c>
      <c r="AI57" s="61"/>
    </row>
    <row r="58" spans="1:35" ht="94.5" x14ac:dyDescent="0.25">
      <c r="A58" s="93" t="s">
        <v>1147</v>
      </c>
      <c r="B58" s="94" t="s">
        <v>1173</v>
      </c>
      <c r="C58" s="95">
        <v>47</v>
      </c>
      <c r="D58" s="96" t="s">
        <v>1054</v>
      </c>
      <c r="E58" s="97" t="s">
        <v>1175</v>
      </c>
      <c r="F58" s="96" t="s">
        <v>136</v>
      </c>
      <c r="G58" s="107"/>
      <c r="H58" s="96" t="str" cm="1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>Житомирська</v>
      </c>
      <c r="I58" s="94">
        <v>30144</v>
      </c>
      <c r="J58" s="93" t="s">
        <v>1186</v>
      </c>
      <c r="K58" s="96" t="s">
        <v>1187</v>
      </c>
      <c r="L58" s="98" t="s">
        <v>1188</v>
      </c>
      <c r="M58" s="96" t="s">
        <v>1207</v>
      </c>
      <c r="N58" s="96" t="s">
        <v>1212</v>
      </c>
      <c r="O58" s="96" t="s">
        <v>563</v>
      </c>
      <c r="P58" s="96" t="s">
        <v>1213</v>
      </c>
      <c r="Q58" s="96" t="s">
        <v>1214</v>
      </c>
      <c r="R58" s="96" t="s">
        <v>1215</v>
      </c>
      <c r="S58" s="100" t="s">
        <v>1216</v>
      </c>
      <c r="T58" s="96" t="s">
        <v>1189</v>
      </c>
      <c r="U58" s="96" t="s">
        <v>22</v>
      </c>
      <c r="V58" s="99">
        <v>100</v>
      </c>
      <c r="W58" s="100"/>
      <c r="X58" s="101">
        <v>45830</v>
      </c>
      <c r="Y58" s="101" t="s">
        <v>1135</v>
      </c>
      <c r="Z58" s="101" t="str">
        <f t="shared" si="7"/>
        <v>так</v>
      </c>
      <c r="AA58" s="101">
        <v>45829</v>
      </c>
      <c r="AB58" s="101" t="s">
        <v>567</v>
      </c>
      <c r="AC58" s="102"/>
      <c r="AD58" s="103" t="str">
        <f t="shared" ca="1" si="8"/>
        <v/>
      </c>
      <c r="AE58" s="103" t="str">
        <f t="shared" ca="1" si="9"/>
        <v/>
      </c>
      <c r="AF58" s="103" t="str">
        <f t="shared" ca="1" si="10"/>
        <v/>
      </c>
      <c r="AG58" s="104">
        <f t="shared" ca="1" si="11"/>
        <v>43</v>
      </c>
      <c r="AH58" s="104" t="str">
        <f t="shared" ca="1" si="12"/>
        <v/>
      </c>
      <c r="AI58" s="95"/>
    </row>
    <row r="59" spans="1:35" ht="94.5" x14ac:dyDescent="0.25">
      <c r="A59" s="108" t="s">
        <v>2220</v>
      </c>
      <c r="B59" s="109" t="s">
        <v>2116</v>
      </c>
      <c r="C59" s="95">
        <v>48</v>
      </c>
      <c r="D59" s="111" t="s">
        <v>23</v>
      </c>
      <c r="E59" s="123" t="s">
        <v>2231</v>
      </c>
      <c r="F59" s="111" t="s">
        <v>817</v>
      </c>
      <c r="G59" s="124"/>
      <c r="H59" s="111" t="e" cm="1">
        <f t="array" ref="H59">IF(
  ISBLANK(F59),
  "",
  IF(
    COUNTIF([2]Settings!G$1:G$609, F59) = 1,
    INDEX([2]Settings!H$1:H$609, MATCH(F59, [2]Settings!G$1:G$609, 0)),
    IFERROR(
      INDEX([2]Settings!H$1:H$609,
        MATCH(1,
          ([2]Settings!G$1:G$609=F59) * ([2]Settings!D$1:D$609=G59),
          0
        )
      ),
      ""
    )
  )
)</f>
        <v>#VALUE!</v>
      </c>
      <c r="I59" s="109">
        <v>33423</v>
      </c>
      <c r="J59" s="108" t="s">
        <v>2232</v>
      </c>
      <c r="K59" s="111" t="s">
        <v>2233</v>
      </c>
      <c r="L59" s="113" t="s">
        <v>2234</v>
      </c>
      <c r="M59" s="111" t="s">
        <v>2235</v>
      </c>
      <c r="N59" s="111" t="s">
        <v>2236</v>
      </c>
      <c r="O59" s="111" t="s">
        <v>563</v>
      </c>
      <c r="P59" s="111" t="s">
        <v>2237</v>
      </c>
      <c r="Q59" s="111" t="s">
        <v>2238</v>
      </c>
      <c r="R59" s="111" t="s">
        <v>2239</v>
      </c>
      <c r="S59" s="114" t="s">
        <v>2240</v>
      </c>
      <c r="T59" s="111"/>
      <c r="U59" s="111" t="s">
        <v>22</v>
      </c>
      <c r="V59" s="115">
        <v>100</v>
      </c>
      <c r="W59" s="114"/>
      <c r="X59" s="116">
        <v>45828</v>
      </c>
      <c r="Y59" s="116" t="s">
        <v>2093</v>
      </c>
      <c r="Z59" s="116" t="str">
        <f t="shared" si="7"/>
        <v>ні</v>
      </c>
      <c r="AA59" s="116">
        <v>45827</v>
      </c>
      <c r="AB59" s="116" t="s">
        <v>109</v>
      </c>
      <c r="AC59" s="117"/>
      <c r="AD59" s="118" t="str">
        <f t="shared" ca="1" si="8"/>
        <v/>
      </c>
      <c r="AE59" s="118">
        <f t="shared" ca="1" si="9"/>
        <v>34</v>
      </c>
      <c r="AF59" s="118" t="str">
        <f t="shared" ca="1" si="10"/>
        <v/>
      </c>
      <c r="AG59" s="119" t="str">
        <f t="shared" ca="1" si="11"/>
        <v/>
      </c>
      <c r="AH59" s="119" t="str">
        <f t="shared" ca="1" si="12"/>
        <v/>
      </c>
      <c r="AI59" s="110"/>
    </row>
    <row r="60" spans="1:35" ht="110.25" x14ac:dyDescent="0.25">
      <c r="A60" s="108" t="s">
        <v>2241</v>
      </c>
      <c r="B60" s="109" t="s">
        <v>2116</v>
      </c>
      <c r="C60" s="95">
        <v>49</v>
      </c>
      <c r="D60" s="111" t="s">
        <v>1062</v>
      </c>
      <c r="E60" s="111" t="s">
        <v>2242</v>
      </c>
      <c r="F60" s="111" t="s">
        <v>731</v>
      </c>
      <c r="G60" s="124"/>
      <c r="H60" s="111" t="e" cm="1">
        <f t="array" ref="H60">IF(
  ISBLANK(F60),
  "",
  IF(
    COUNTIF([2]Settings!G$1:G$609, F60) = 1,
    INDEX([2]Settings!H$1:H$609, MATCH(F60, [2]Settings!G$1:G$609, 0)),
    IFERROR(
      INDEX([2]Settings!H$1:H$609,
        MATCH(1,
          ([2]Settings!G$1:G$609=F60) * ([2]Settings!D$1:D$609=G60),
          0
        )
      ),
      ""
    )
  )
)</f>
        <v>#VALUE!</v>
      </c>
      <c r="I60" s="109">
        <v>36256</v>
      </c>
      <c r="J60" s="108" t="s">
        <v>2243</v>
      </c>
      <c r="K60" s="112" t="s">
        <v>2244</v>
      </c>
      <c r="L60" s="113" t="s">
        <v>2245</v>
      </c>
      <c r="M60" s="111" t="s">
        <v>2246</v>
      </c>
      <c r="N60" s="111" t="s">
        <v>2247</v>
      </c>
      <c r="O60" s="111" t="s">
        <v>142</v>
      </c>
      <c r="P60" s="111" t="s">
        <v>2248</v>
      </c>
      <c r="Q60" s="111" t="s">
        <v>2249</v>
      </c>
      <c r="R60" s="111" t="s">
        <v>2250</v>
      </c>
      <c r="S60" s="113" t="s">
        <v>2251</v>
      </c>
      <c r="T60" s="111">
        <v>790791</v>
      </c>
      <c r="U60" s="111" t="s">
        <v>22</v>
      </c>
      <c r="V60" s="115">
        <v>100</v>
      </c>
      <c r="W60" s="114"/>
      <c r="X60" s="116">
        <v>45828</v>
      </c>
      <c r="Y60" s="116" t="s">
        <v>2093</v>
      </c>
      <c r="Z60" s="116" t="str">
        <f t="shared" si="7"/>
        <v>так</v>
      </c>
      <c r="AA60" s="116">
        <v>45824</v>
      </c>
      <c r="AB60" s="116" t="s">
        <v>109</v>
      </c>
      <c r="AC60" s="117"/>
      <c r="AD60" s="118">
        <f t="shared" ca="1" si="8"/>
        <v>26</v>
      </c>
      <c r="AE60" s="118" t="str">
        <f t="shared" ca="1" si="9"/>
        <v/>
      </c>
      <c r="AF60" s="118" t="str">
        <f t="shared" ca="1" si="10"/>
        <v/>
      </c>
      <c r="AG60" s="119" t="str">
        <f t="shared" ca="1" si="11"/>
        <v/>
      </c>
      <c r="AH60" s="119" t="str">
        <f t="shared" ca="1" si="12"/>
        <v/>
      </c>
      <c r="AI60" s="110"/>
    </row>
    <row r="61" spans="1:35" ht="78.75" x14ac:dyDescent="0.25">
      <c r="A61" s="59" t="s">
        <v>1579</v>
      </c>
      <c r="B61" s="60" t="s">
        <v>1296</v>
      </c>
      <c r="C61" s="95">
        <v>50</v>
      </c>
      <c r="D61" s="62" t="s">
        <v>23</v>
      </c>
      <c r="E61" s="63" t="s">
        <v>1580</v>
      </c>
      <c r="F61" s="62" t="s">
        <v>818</v>
      </c>
      <c r="G61" s="74"/>
      <c r="H61" s="62" t="e" cm="1">
        <f t="array" ref="H61">IF(
  ISBLANK(F61),
  "",
  IF(
    COUNTIF([1]Settings!G$1:G$609, F61) = 1,
    INDEX([1]Settings!H$1:H$609, MATCH(F61, [1]Settings!G$1:G$609, 0)),
    IFERROR(
      INDEX([1]Settings!H$1:H$609,
        MATCH(1,
          ([1]Settings!G$1:G$609=F61) * ([1]Settings!D$1:D$609=G61),
          0
        )
      ),
      ""
    )
  )
)</f>
        <v>#VALUE!</v>
      </c>
      <c r="I61" s="60">
        <v>36500</v>
      </c>
      <c r="J61" s="59" t="s">
        <v>1581</v>
      </c>
      <c r="K61" s="71" t="s">
        <v>1582</v>
      </c>
      <c r="L61" s="64" t="s">
        <v>1583</v>
      </c>
      <c r="M61" s="62" t="s">
        <v>1584</v>
      </c>
      <c r="N61" s="62" t="s">
        <v>1585</v>
      </c>
      <c r="O61" s="62" t="s">
        <v>563</v>
      </c>
      <c r="P61" s="62" t="s">
        <v>1586</v>
      </c>
      <c r="Q61" s="62" t="s">
        <v>1587</v>
      </c>
      <c r="R61" s="62" t="s">
        <v>1588</v>
      </c>
      <c r="S61" s="64" t="s">
        <v>1589</v>
      </c>
      <c r="T61" s="62"/>
      <c r="U61" s="62" t="s">
        <v>22</v>
      </c>
      <c r="V61" s="65">
        <v>100</v>
      </c>
      <c r="W61" s="66"/>
      <c r="X61" s="67">
        <v>45829</v>
      </c>
      <c r="Y61" s="67" t="s">
        <v>1294</v>
      </c>
      <c r="Z61" s="67" t="str">
        <f t="shared" si="7"/>
        <v>ні</v>
      </c>
      <c r="AA61" s="67">
        <v>45828</v>
      </c>
      <c r="AB61" s="67" t="s">
        <v>109</v>
      </c>
      <c r="AC61" s="68" t="s">
        <v>1330</v>
      </c>
      <c r="AD61" s="69">
        <f t="shared" ca="1" si="8"/>
        <v>25</v>
      </c>
      <c r="AE61" s="69" t="str">
        <f t="shared" ca="1" si="9"/>
        <v/>
      </c>
      <c r="AF61" s="69" t="str">
        <f t="shared" ca="1" si="10"/>
        <v/>
      </c>
      <c r="AG61" s="70" t="str">
        <f t="shared" ca="1" si="11"/>
        <v/>
      </c>
      <c r="AH61" s="70" t="str">
        <f t="shared" ca="1" si="12"/>
        <v/>
      </c>
      <c r="AI61" s="61"/>
    </row>
    <row r="62" spans="1:35" ht="157.5" x14ac:dyDescent="0.25">
      <c r="A62" s="59" t="s">
        <v>1430</v>
      </c>
      <c r="B62" s="60" t="s">
        <v>1296</v>
      </c>
      <c r="C62" s="95">
        <v>51</v>
      </c>
      <c r="D62" s="62" t="s">
        <v>23</v>
      </c>
      <c r="E62" s="63" t="s">
        <v>1590</v>
      </c>
      <c r="F62" s="62" t="s">
        <v>817</v>
      </c>
      <c r="G62" s="74"/>
      <c r="H62" s="62" t="e" cm="1">
        <f t="array" ref="H62">IF(
  ISBLANK(F62),
  "",
  IF(
    COUNTIF([1]Settings!G$1:G$609, F62) = 1,
    INDEX([1]Settings!H$1:H$609, MATCH(F62, [1]Settings!G$1:G$609, 0)),
    IFERROR(
      INDEX([1]Settings!H$1:H$609,
        MATCH(1,
          ([1]Settings!G$1:G$609=F62) * ([1]Settings!D$1:D$609=G62),
          0
        )
      ),
      ""
    )
  )
)</f>
        <v>#VALUE!</v>
      </c>
      <c r="I62" s="60">
        <v>32432</v>
      </c>
      <c r="J62" s="59" t="s">
        <v>1591</v>
      </c>
      <c r="K62" s="62" t="s">
        <v>1592</v>
      </c>
      <c r="L62" s="64" t="s">
        <v>1593</v>
      </c>
      <c r="M62" s="62" t="s">
        <v>1594</v>
      </c>
      <c r="N62" s="62" t="s">
        <v>1595</v>
      </c>
      <c r="O62" s="62" t="s">
        <v>563</v>
      </c>
      <c r="P62" s="62" t="s">
        <v>1596</v>
      </c>
      <c r="Q62" s="62" t="s">
        <v>1597</v>
      </c>
      <c r="R62" s="62" t="s">
        <v>1598</v>
      </c>
      <c r="S62" s="66" t="s">
        <v>1599</v>
      </c>
      <c r="T62" s="62"/>
      <c r="U62" s="62" t="s">
        <v>22</v>
      </c>
      <c r="V62" s="65">
        <v>100</v>
      </c>
      <c r="W62" s="66"/>
      <c r="X62" s="67">
        <v>45829</v>
      </c>
      <c r="Y62" s="67" t="s">
        <v>1294</v>
      </c>
      <c r="Z62" s="67" t="str">
        <f t="shared" si="7"/>
        <v>ні</v>
      </c>
      <c r="AA62" s="67">
        <v>45828</v>
      </c>
      <c r="AB62" s="67" t="s">
        <v>109</v>
      </c>
      <c r="AC62" s="68"/>
      <c r="AD62" s="69" t="str">
        <f t="shared" ca="1" si="8"/>
        <v/>
      </c>
      <c r="AE62" s="69" t="str">
        <f t="shared" ca="1" si="9"/>
        <v/>
      </c>
      <c r="AF62" s="69">
        <f t="shared" ca="1" si="10"/>
        <v>36</v>
      </c>
      <c r="AG62" s="70" t="str">
        <f t="shared" ca="1" si="11"/>
        <v/>
      </c>
      <c r="AH62" s="70" t="str">
        <f t="shared" ca="1" si="12"/>
        <v/>
      </c>
      <c r="AI62" s="61"/>
    </row>
    <row r="63" spans="1:35" ht="79.5" thickBot="1" x14ac:dyDescent="0.3">
      <c r="A63" s="80" t="s">
        <v>1600</v>
      </c>
      <c r="B63" s="81" t="s">
        <v>1296</v>
      </c>
      <c r="C63" s="95">
        <v>52</v>
      </c>
      <c r="D63" s="82" t="s">
        <v>23</v>
      </c>
      <c r="E63" s="178" t="s">
        <v>1601</v>
      </c>
      <c r="F63" s="82" t="s">
        <v>623</v>
      </c>
      <c r="G63" s="82" t="s">
        <v>1053</v>
      </c>
      <c r="H63" s="82" t="e" cm="1">
        <f t="array" ref="H63">IF(
  ISBLANK(F63),
  "",
  IF(
    COUNTIF([1]Settings!G$1:G$609, F63) = 1,
    INDEX([1]Settings!H$1:H$609, MATCH(F63, [1]Settings!G$1:G$609, 0)),
    IFERROR(
      INDEX([1]Settings!H$1:H$609,
        MATCH(1,
          ([1]Settings!G$1:G$609=F63) * ([1]Settings!D$1:D$609=G63),
          0
        )
      ),
      ""
    )
  )
)</f>
        <v>#VALUE!</v>
      </c>
      <c r="I63" s="81">
        <v>31693</v>
      </c>
      <c r="J63" s="80" t="s">
        <v>1602</v>
      </c>
      <c r="K63" s="82" t="s">
        <v>1603</v>
      </c>
      <c r="L63" s="83" t="s">
        <v>1604</v>
      </c>
      <c r="M63" s="82" t="s">
        <v>1605</v>
      </c>
      <c r="N63" s="82" t="s">
        <v>1606</v>
      </c>
      <c r="O63" s="82" t="s">
        <v>563</v>
      </c>
      <c r="P63" s="82" t="s">
        <v>1607</v>
      </c>
      <c r="Q63" s="82" t="s">
        <v>1608</v>
      </c>
      <c r="R63" s="82" t="s">
        <v>1609</v>
      </c>
      <c r="S63" s="83" t="s">
        <v>1610</v>
      </c>
      <c r="T63" s="184"/>
      <c r="U63" s="82" t="s">
        <v>22</v>
      </c>
      <c r="V63" s="84">
        <v>100</v>
      </c>
      <c r="W63" s="85"/>
      <c r="X63" s="86">
        <v>45829</v>
      </c>
      <c r="Y63" s="86" t="s">
        <v>1294</v>
      </c>
      <c r="Z63" s="86" t="str">
        <f t="shared" si="7"/>
        <v>ні</v>
      </c>
      <c r="AA63" s="86">
        <v>45828</v>
      </c>
      <c r="AB63" s="86" t="s">
        <v>567</v>
      </c>
      <c r="AC63" s="87"/>
      <c r="AD63" s="88" t="str">
        <f t="shared" ca="1" si="8"/>
        <v/>
      </c>
      <c r="AE63" s="88" t="str">
        <f t="shared" ca="1" si="9"/>
        <v/>
      </c>
      <c r="AF63" s="88">
        <f t="shared" ca="1" si="10"/>
        <v>38</v>
      </c>
      <c r="AG63" s="89" t="str">
        <f t="shared" ca="1" si="11"/>
        <v/>
      </c>
      <c r="AH63" s="89" t="str">
        <f t="shared" ca="1" si="12"/>
        <v/>
      </c>
      <c r="AI63" s="90"/>
    </row>
    <row r="64" spans="1:35" ht="142.5" thickTop="1" x14ac:dyDescent="0.25">
      <c r="A64" s="175" t="s">
        <v>2252</v>
      </c>
      <c r="B64" s="176" t="s">
        <v>2116</v>
      </c>
      <c r="C64" s="95">
        <v>53</v>
      </c>
      <c r="D64" s="177" t="s">
        <v>23</v>
      </c>
      <c r="E64" s="177" t="s">
        <v>2253</v>
      </c>
      <c r="F64" s="177" t="s">
        <v>659</v>
      </c>
      <c r="G64" s="177"/>
      <c r="H64" s="177" t="e" cm="1">
        <f t="array" ref="H64">IF(
  ISBLANK(F64),
  "",
  IF(
    COUNTIF([2]Settings!G$1:G$609, F64) = 1,
    INDEX([2]Settings!H$1:H$609, MATCH(F64, [2]Settings!G$1:G$609, 0)),
    IFERROR(
      INDEX([2]Settings!H$1:H$609,
        MATCH(1,
          ([2]Settings!G$1:G$609=F64) * ([2]Settings!D$1:D$609=G64),
          0
        )
      ),
      ""
    )
  )
)</f>
        <v>#VALUE!</v>
      </c>
      <c r="I64" s="176">
        <v>36691</v>
      </c>
      <c r="J64" s="175" t="s">
        <v>2254</v>
      </c>
      <c r="K64" s="182" t="s">
        <v>2255</v>
      </c>
      <c r="L64" s="183" t="s">
        <v>2256</v>
      </c>
      <c r="M64" s="177" t="s">
        <v>2257</v>
      </c>
      <c r="N64" s="177" t="s">
        <v>2258</v>
      </c>
      <c r="O64" s="177" t="s">
        <v>562</v>
      </c>
      <c r="P64" s="177" t="s">
        <v>1134</v>
      </c>
      <c r="Q64" s="177" t="s">
        <v>2259</v>
      </c>
      <c r="R64" s="177" t="s">
        <v>2260</v>
      </c>
      <c r="S64" s="183" t="s">
        <v>2261</v>
      </c>
      <c r="T64" s="177"/>
      <c r="U64" s="177" t="s">
        <v>22</v>
      </c>
      <c r="V64" s="185">
        <v>100</v>
      </c>
      <c r="W64" s="186"/>
      <c r="X64" s="187">
        <v>45828</v>
      </c>
      <c r="Y64" s="187" t="s">
        <v>2093</v>
      </c>
      <c r="Z64" s="187" t="str">
        <f t="shared" si="7"/>
        <v>ні</v>
      </c>
      <c r="AA64" s="187">
        <v>45827</v>
      </c>
      <c r="AB64" s="187" t="s">
        <v>567</v>
      </c>
      <c r="AC64" s="188"/>
      <c r="AD64" s="189">
        <f t="shared" ca="1" si="8"/>
        <v>25</v>
      </c>
      <c r="AE64" s="189" t="str">
        <f t="shared" ca="1" si="9"/>
        <v/>
      </c>
      <c r="AF64" s="189" t="str">
        <f t="shared" ca="1" si="10"/>
        <v/>
      </c>
      <c r="AG64" s="190" t="str">
        <f t="shared" ca="1" si="11"/>
        <v/>
      </c>
      <c r="AH64" s="190" t="str">
        <f t="shared" ca="1" si="12"/>
        <v/>
      </c>
      <c r="AI64" s="191"/>
    </row>
    <row r="65" spans="1:35" ht="141.75" x14ac:dyDescent="0.25">
      <c r="A65" s="108" t="s">
        <v>2252</v>
      </c>
      <c r="B65" s="109" t="s">
        <v>2116</v>
      </c>
      <c r="C65" s="95">
        <v>54</v>
      </c>
      <c r="D65" s="111" t="s">
        <v>23</v>
      </c>
      <c r="E65" s="120" t="s">
        <v>2262</v>
      </c>
      <c r="F65" s="111" t="s">
        <v>659</v>
      </c>
      <c r="G65" s="124"/>
      <c r="H65" s="111" t="e" cm="1">
        <f t="array" ref="H65">IF(
  ISBLANK(F65),
  "",
  IF(
    COUNTIF([2]Settings!G$1:G$609, F65) = 1,
    INDEX([2]Settings!H$1:H$609, MATCH(F65, [2]Settings!G$1:G$609, 0)),
    IFERROR(
      INDEX([2]Settings!H$1:H$609,
        MATCH(1,
          ([2]Settings!G$1:G$609=F65) * ([2]Settings!D$1:D$609=G65),
          0
        )
      ),
      ""
    )
  )
)</f>
        <v>#VALUE!</v>
      </c>
      <c r="I65" s="109">
        <v>32116</v>
      </c>
      <c r="J65" s="108" t="s">
        <v>2263</v>
      </c>
      <c r="K65" s="111" t="s">
        <v>2264</v>
      </c>
      <c r="L65" s="113" t="s">
        <v>2265</v>
      </c>
      <c r="M65" s="111" t="s">
        <v>2266</v>
      </c>
      <c r="N65" s="111" t="s">
        <v>2267</v>
      </c>
      <c r="O65" s="111" t="s">
        <v>563</v>
      </c>
      <c r="P65" s="111" t="s">
        <v>2268</v>
      </c>
      <c r="Q65" s="111" t="s">
        <v>2269</v>
      </c>
      <c r="R65" s="111" t="s">
        <v>2270</v>
      </c>
      <c r="S65" s="114" t="s">
        <v>2271</v>
      </c>
      <c r="T65" s="111"/>
      <c r="U65" s="111" t="s">
        <v>22</v>
      </c>
      <c r="V65" s="115">
        <v>100</v>
      </c>
      <c r="W65" s="114"/>
      <c r="X65" s="116">
        <v>45828</v>
      </c>
      <c r="Y65" s="116" t="s">
        <v>2093</v>
      </c>
      <c r="Z65" s="116" t="str">
        <f t="shared" si="7"/>
        <v>ні</v>
      </c>
      <c r="AA65" s="116">
        <v>45827</v>
      </c>
      <c r="AB65" s="116" t="s">
        <v>567</v>
      </c>
      <c r="AC65" s="117"/>
      <c r="AD65" s="118" t="str">
        <f t="shared" ca="1" si="8"/>
        <v/>
      </c>
      <c r="AE65" s="118" t="str">
        <f t="shared" ca="1" si="9"/>
        <v/>
      </c>
      <c r="AF65" s="118">
        <f t="shared" ca="1" si="10"/>
        <v>37</v>
      </c>
      <c r="AG65" s="119" t="str">
        <f t="shared" ca="1" si="11"/>
        <v/>
      </c>
      <c r="AH65" s="119" t="str">
        <f t="shared" ca="1" si="12"/>
        <v/>
      </c>
      <c r="AI65" s="110"/>
    </row>
    <row r="66" spans="1:35" ht="94.5" x14ac:dyDescent="0.25">
      <c r="A66" s="93" t="s">
        <v>1154</v>
      </c>
      <c r="B66" s="94" t="s">
        <v>1131</v>
      </c>
      <c r="C66" s="95">
        <v>55</v>
      </c>
      <c r="D66" s="96" t="s">
        <v>23</v>
      </c>
      <c r="E66" s="97" t="s">
        <v>1178</v>
      </c>
      <c r="F66" s="96" t="s">
        <v>983</v>
      </c>
      <c r="G66" s="107"/>
      <c r="H66" s="96" t="str" cm="1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>Чернігівська</v>
      </c>
      <c r="I66" s="94">
        <v>32241</v>
      </c>
      <c r="J66" s="93" t="s">
        <v>1197</v>
      </c>
      <c r="K66" s="101" t="s">
        <v>1198</v>
      </c>
      <c r="L66" s="98" t="s">
        <v>1199</v>
      </c>
      <c r="M66" s="101" t="s">
        <v>1260</v>
      </c>
      <c r="N66" s="101" t="s">
        <v>1261</v>
      </c>
      <c r="O66" s="96" t="s">
        <v>563</v>
      </c>
      <c r="P66" s="101" t="s">
        <v>1262</v>
      </c>
      <c r="Q66" s="101" t="s">
        <v>1263</v>
      </c>
      <c r="R66" s="101" t="s">
        <v>1264</v>
      </c>
      <c r="S66" s="98" t="s">
        <v>1265</v>
      </c>
      <c r="T66" s="96"/>
      <c r="U66" s="96" t="s">
        <v>22</v>
      </c>
      <c r="V66" s="99">
        <v>100</v>
      </c>
      <c r="W66" s="100"/>
      <c r="X66" s="101">
        <v>45830</v>
      </c>
      <c r="Y66" s="101" t="s">
        <v>1135</v>
      </c>
      <c r="Z66" s="101" t="str">
        <f t="shared" si="7"/>
        <v>ні</v>
      </c>
      <c r="AA66" s="101">
        <v>45829</v>
      </c>
      <c r="AB66" s="101" t="s">
        <v>109</v>
      </c>
      <c r="AC66" s="102"/>
      <c r="AD66" s="103" t="str">
        <f t="shared" ca="1" si="8"/>
        <v/>
      </c>
      <c r="AE66" s="103" t="str">
        <f t="shared" ca="1" si="9"/>
        <v/>
      </c>
      <c r="AF66" s="103">
        <f t="shared" ca="1" si="10"/>
        <v>37</v>
      </c>
      <c r="AG66" s="104" t="str">
        <f t="shared" ca="1" si="11"/>
        <v/>
      </c>
      <c r="AH66" s="104" t="str">
        <f t="shared" ca="1" si="12"/>
        <v/>
      </c>
      <c r="AI66" s="95"/>
    </row>
    <row r="67" spans="1:35" ht="78.75" x14ac:dyDescent="0.25">
      <c r="A67" s="148" t="s">
        <v>3024</v>
      </c>
      <c r="B67" s="149" t="s">
        <v>2748</v>
      </c>
      <c r="C67" s="95">
        <v>56</v>
      </c>
      <c r="D67" s="151" t="s">
        <v>23</v>
      </c>
      <c r="E67" s="179" t="s">
        <v>3025</v>
      </c>
      <c r="F67" s="151" t="s">
        <v>709</v>
      </c>
      <c r="G67" s="181"/>
      <c r="H67" s="151" t="s">
        <v>156</v>
      </c>
      <c r="I67" s="149">
        <v>31191</v>
      </c>
      <c r="J67" s="148" t="s">
        <v>3026</v>
      </c>
      <c r="K67" s="157" t="s">
        <v>3027</v>
      </c>
      <c r="L67" s="154" t="s">
        <v>3028</v>
      </c>
      <c r="M67" s="157" t="s">
        <v>2413</v>
      </c>
      <c r="N67" s="157" t="s">
        <v>3029</v>
      </c>
      <c r="O67" s="151" t="s">
        <v>563</v>
      </c>
      <c r="P67" s="157" t="s">
        <v>3030</v>
      </c>
      <c r="Q67" s="157" t="s">
        <v>3031</v>
      </c>
      <c r="R67" s="157" t="s">
        <v>3032</v>
      </c>
      <c r="S67" s="154"/>
      <c r="T67" s="151"/>
      <c r="U67" s="151" t="s">
        <v>22</v>
      </c>
      <c r="V67" s="155">
        <v>100</v>
      </c>
      <c r="W67" s="156"/>
      <c r="X67" s="157">
        <v>45826</v>
      </c>
      <c r="Y67" s="157" t="s">
        <v>3023</v>
      </c>
      <c r="Z67" s="157" t="s">
        <v>2760</v>
      </c>
      <c r="AA67" s="157">
        <v>45825</v>
      </c>
      <c r="AB67" s="157" t="s">
        <v>109</v>
      </c>
      <c r="AC67" s="158"/>
      <c r="AD67" s="159" t="s">
        <v>1132</v>
      </c>
      <c r="AE67" s="159" t="s">
        <v>1132</v>
      </c>
      <c r="AF67" s="159">
        <v>40</v>
      </c>
      <c r="AG67" s="160" t="s">
        <v>1132</v>
      </c>
      <c r="AH67" s="160" t="s">
        <v>1132</v>
      </c>
      <c r="AI67" s="150"/>
    </row>
    <row r="68" spans="1:35" ht="78.75" x14ac:dyDescent="0.25">
      <c r="A68" s="93" t="s">
        <v>1147</v>
      </c>
      <c r="B68" s="94" t="s">
        <v>1173</v>
      </c>
      <c r="C68" s="95">
        <v>57</v>
      </c>
      <c r="D68" s="96" t="s">
        <v>23</v>
      </c>
      <c r="E68" s="97" t="s">
        <v>1174</v>
      </c>
      <c r="F68" s="96" t="s">
        <v>136</v>
      </c>
      <c r="G68" s="107"/>
      <c r="H68" s="96" t="str" cm="1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>Житомирська</v>
      </c>
      <c r="I68" s="94">
        <v>31959</v>
      </c>
      <c r="J68" s="93" t="s">
        <v>1183</v>
      </c>
      <c r="K68" s="96" t="s">
        <v>1184</v>
      </c>
      <c r="L68" s="98" t="s">
        <v>1185</v>
      </c>
      <c r="M68" s="96" t="s">
        <v>1207</v>
      </c>
      <c r="N68" s="96" t="s">
        <v>1208</v>
      </c>
      <c r="O68" s="96" t="s">
        <v>561</v>
      </c>
      <c r="P68" s="96" t="s">
        <v>1134</v>
      </c>
      <c r="Q68" s="96" t="s">
        <v>1209</v>
      </c>
      <c r="R68" s="96" t="s">
        <v>1210</v>
      </c>
      <c r="S68" s="98" t="s">
        <v>1211</v>
      </c>
      <c r="T68" s="106"/>
      <c r="U68" s="96" t="s">
        <v>22</v>
      </c>
      <c r="V68" s="99">
        <v>100</v>
      </c>
      <c r="W68" s="100"/>
      <c r="X68" s="101">
        <v>45830</v>
      </c>
      <c r="Y68" s="101" t="s">
        <v>1135</v>
      </c>
      <c r="Z68" s="101" t="str">
        <f t="shared" ref="Z68:Z99" si="13">IF(E68="","",IF(T68="","ні","так"))</f>
        <v>ні</v>
      </c>
      <c r="AA68" s="101">
        <v>45829</v>
      </c>
      <c r="AB68" s="101" t="s">
        <v>109</v>
      </c>
      <c r="AC68" s="102"/>
      <c r="AD68" s="103" t="str">
        <f t="shared" ref="AD68:AD99" ca="1" si="14">IF(INT(YEARFRAC(I68,TODAY()))&lt;=30,INT(YEARFRAC(I68,TODAY())),"")</f>
        <v/>
      </c>
      <c r="AE68" s="103" t="str">
        <f t="shared" ref="AE68:AE99" ca="1" si="15">IF(AND(INT(YEARFRAC(I68,TODAY()))&gt;=31,INT(YEARFRAC(I68,TODAY()))&lt;=35),INT(YEARFRAC(I68,TODAY())),"")</f>
        <v/>
      </c>
      <c r="AF68" s="103">
        <f t="shared" ref="AF68:AF99" ca="1" si="16">IF(AND(INT(YEARFRAC(I68,TODAY()))&gt;=36,INT(YEARFRAC(I68,TODAY()))&lt;=40),INT(YEARFRAC(I68,TODAY())),"")</f>
        <v>38</v>
      </c>
      <c r="AG68" s="104" t="str">
        <f t="shared" ref="AG68:AG99" ca="1" si="17">IF(AND(INT(YEARFRAC(I68,TODAY()))&gt;=41,INT(YEARFRAC(I68,TODAY()))&lt;=45),INT(YEARFRAC(I68,TODAY())),"")</f>
        <v/>
      </c>
      <c r="AH68" s="104" t="str">
        <f t="shared" ref="AH68:AH99" ca="1" si="18">IF(AND(INT(YEARFRAC(I68,TODAY()))&gt;=46,INT(YEARFRAC(I68,TODAY()))&lt;=48),INT(YEARFRAC(I68,TODAY())),"")</f>
        <v/>
      </c>
      <c r="AI68" s="95"/>
    </row>
    <row r="69" spans="1:35" ht="78.75" x14ac:dyDescent="0.25">
      <c r="A69" s="108" t="s">
        <v>2210</v>
      </c>
      <c r="B69" s="109" t="s">
        <v>2116</v>
      </c>
      <c r="C69" s="95">
        <v>58</v>
      </c>
      <c r="D69" s="111" t="s">
        <v>23</v>
      </c>
      <c r="E69" s="111" t="s">
        <v>2272</v>
      </c>
      <c r="F69" s="111" t="s">
        <v>576</v>
      </c>
      <c r="G69" s="124"/>
      <c r="H69" s="111" t="e" cm="1">
        <f t="array" ref="H69">IF(
  ISBLANK(F69),
  "",
  IF(
    COUNTIF([2]Settings!G$1:G$609, F69) = 1,
    INDEX([2]Settings!H$1:H$609, MATCH(F69, [2]Settings!G$1:G$609, 0)),
    IFERROR(
      INDEX([2]Settings!H$1:H$609,
        MATCH(1,
          ([2]Settings!G$1:G$609=F69) * ([2]Settings!D$1:D$609=G69),
          0
        )
      ),
      ""
    )
  )
)</f>
        <v>#VALUE!</v>
      </c>
      <c r="I69" s="109">
        <v>34050</v>
      </c>
      <c r="J69" s="108" t="s">
        <v>2273</v>
      </c>
      <c r="K69" s="112" t="s">
        <v>2274</v>
      </c>
      <c r="L69" s="113" t="s">
        <v>2275</v>
      </c>
      <c r="M69" s="111" t="s">
        <v>2276</v>
      </c>
      <c r="N69" s="111" t="s">
        <v>2277</v>
      </c>
      <c r="O69" s="111" t="s">
        <v>563</v>
      </c>
      <c r="P69" s="111" t="s">
        <v>2278</v>
      </c>
      <c r="Q69" s="111" t="s">
        <v>2279</v>
      </c>
      <c r="R69" s="111" t="s">
        <v>2280</v>
      </c>
      <c r="S69" s="113" t="s">
        <v>2281</v>
      </c>
      <c r="T69" s="111"/>
      <c r="U69" s="111" t="s">
        <v>22</v>
      </c>
      <c r="V69" s="115">
        <v>100</v>
      </c>
      <c r="W69" s="114"/>
      <c r="X69" s="116">
        <v>45828</v>
      </c>
      <c r="Y69" s="116" t="s">
        <v>2093</v>
      </c>
      <c r="Z69" s="116" t="str">
        <f t="shared" si="13"/>
        <v>ні</v>
      </c>
      <c r="AA69" s="116">
        <v>45827</v>
      </c>
      <c r="AB69" s="116" t="s">
        <v>109</v>
      </c>
      <c r="AC69" s="117"/>
      <c r="AD69" s="118" t="str">
        <f t="shared" ca="1" si="14"/>
        <v/>
      </c>
      <c r="AE69" s="118">
        <f t="shared" ca="1" si="15"/>
        <v>32</v>
      </c>
      <c r="AF69" s="118" t="str">
        <f t="shared" ca="1" si="16"/>
        <v/>
      </c>
      <c r="AG69" s="119" t="str">
        <f t="shared" ca="1" si="17"/>
        <v/>
      </c>
      <c r="AH69" s="119" t="str">
        <f t="shared" ca="1" si="18"/>
        <v/>
      </c>
      <c r="AI69" s="110"/>
    </row>
    <row r="70" spans="1:35" ht="94.5" x14ac:dyDescent="0.25">
      <c r="A70" s="108" t="s">
        <v>2282</v>
      </c>
      <c r="B70" s="109" t="s">
        <v>2116</v>
      </c>
      <c r="C70" s="95">
        <v>59</v>
      </c>
      <c r="D70" s="111" t="s">
        <v>23</v>
      </c>
      <c r="E70" s="120" t="s">
        <v>2283</v>
      </c>
      <c r="F70" s="111" t="s">
        <v>737</v>
      </c>
      <c r="G70" s="124"/>
      <c r="H70" s="111" t="e" cm="1">
        <f t="array" ref="H70">IF(
  ISBLANK(F70),
  "",
  IF(
    COUNTIF([2]Settings!G$1:G$609, F70) = 1,
    INDEX([2]Settings!H$1:H$609, MATCH(F70, [2]Settings!G$1:G$609, 0)),
    IFERROR(
      INDEX([2]Settings!H$1:H$609,
        MATCH(1,
          ([2]Settings!G$1:G$609=F70) * ([2]Settings!D$1:D$609=G70),
          0
        )
      ),
      ""
    )
  )
)</f>
        <v>#VALUE!</v>
      </c>
      <c r="I70" s="109">
        <v>29375</v>
      </c>
      <c r="J70" s="108" t="s">
        <v>2284</v>
      </c>
      <c r="K70" s="111" t="s">
        <v>2285</v>
      </c>
      <c r="L70" s="113" t="s">
        <v>2286</v>
      </c>
      <c r="M70" s="125" t="s">
        <v>2287</v>
      </c>
      <c r="N70" s="126" t="s">
        <v>2288</v>
      </c>
      <c r="O70" s="111" t="s">
        <v>563</v>
      </c>
      <c r="P70" s="126" t="s">
        <v>2289</v>
      </c>
      <c r="Q70" s="126" t="s">
        <v>2290</v>
      </c>
      <c r="R70" s="126" t="s">
        <v>2291</v>
      </c>
      <c r="S70" s="127" t="s">
        <v>2292</v>
      </c>
      <c r="T70" s="111"/>
      <c r="U70" s="111" t="s">
        <v>22</v>
      </c>
      <c r="V70" s="115">
        <v>100</v>
      </c>
      <c r="W70" s="114"/>
      <c r="X70" s="116">
        <v>45828</v>
      </c>
      <c r="Y70" s="116" t="s">
        <v>2093</v>
      </c>
      <c r="Z70" s="116" t="str">
        <f t="shared" si="13"/>
        <v>ні</v>
      </c>
      <c r="AA70" s="116">
        <v>45827</v>
      </c>
      <c r="AB70" s="116" t="s">
        <v>109</v>
      </c>
      <c r="AC70" s="117"/>
      <c r="AD70" s="118" t="str">
        <f t="shared" ca="1" si="14"/>
        <v/>
      </c>
      <c r="AE70" s="118" t="str">
        <f t="shared" ca="1" si="15"/>
        <v/>
      </c>
      <c r="AF70" s="118" t="str">
        <f t="shared" ca="1" si="16"/>
        <v/>
      </c>
      <c r="AG70" s="119">
        <f t="shared" ca="1" si="17"/>
        <v>45</v>
      </c>
      <c r="AH70" s="119" t="str">
        <f t="shared" ca="1" si="18"/>
        <v/>
      </c>
      <c r="AI70" s="110"/>
    </row>
    <row r="71" spans="1:35" ht="94.5" x14ac:dyDescent="0.25">
      <c r="A71" s="59" t="s">
        <v>1283</v>
      </c>
      <c r="B71" s="60" t="s">
        <v>1131</v>
      </c>
      <c r="C71" s="95">
        <v>61</v>
      </c>
      <c r="D71" s="62" t="s">
        <v>23</v>
      </c>
      <c r="E71" s="62" t="s">
        <v>1611</v>
      </c>
      <c r="F71" s="62" t="s">
        <v>709</v>
      </c>
      <c r="G71" s="74"/>
      <c r="H71" s="62" t="e" cm="1">
        <f t="array" ref="H71">IF(
  ISBLANK(F71),
  "",
  IF(
    COUNTIF([1]Settings!G$1:G$609, F71) = 1,
    INDEX([1]Settings!H$1:H$609, MATCH(F71, [1]Settings!G$1:G$609, 0)),
    IFERROR(
      INDEX([1]Settings!H$1:H$609,
        MATCH(1,
          ([1]Settings!G$1:G$609=F71) * ([1]Settings!D$1:D$609=G71),
          0
        )
      ),
      ""
    )
  )
)</f>
        <v>#VALUE!</v>
      </c>
      <c r="I71" s="60">
        <v>34597</v>
      </c>
      <c r="J71" s="59" t="s">
        <v>1612</v>
      </c>
      <c r="K71" s="64" t="s">
        <v>1613</v>
      </c>
      <c r="L71" s="64" t="s">
        <v>1614</v>
      </c>
      <c r="M71" s="62" t="s">
        <v>1615</v>
      </c>
      <c r="N71" s="62" t="s">
        <v>1616</v>
      </c>
      <c r="O71" s="62" t="s">
        <v>563</v>
      </c>
      <c r="P71" s="62" t="s">
        <v>1617</v>
      </c>
      <c r="Q71" s="62" t="s">
        <v>1618</v>
      </c>
      <c r="R71" s="62" t="s">
        <v>1619</v>
      </c>
      <c r="S71" s="64" t="s">
        <v>1620</v>
      </c>
      <c r="T71" s="62"/>
      <c r="U71" s="62" t="s">
        <v>22</v>
      </c>
      <c r="V71" s="65">
        <v>100</v>
      </c>
      <c r="W71" s="66"/>
      <c r="X71" s="67">
        <v>45829</v>
      </c>
      <c r="Y71" s="67" t="s">
        <v>1294</v>
      </c>
      <c r="Z71" s="67" t="str">
        <f t="shared" si="13"/>
        <v>ні</v>
      </c>
      <c r="AA71" s="67">
        <v>45828</v>
      </c>
      <c r="AB71" s="67" t="s">
        <v>109</v>
      </c>
      <c r="AC71" s="68"/>
      <c r="AD71" s="69">
        <f t="shared" ca="1" si="14"/>
        <v>30</v>
      </c>
      <c r="AE71" s="69" t="str">
        <f t="shared" ca="1" si="15"/>
        <v/>
      </c>
      <c r="AF71" s="69" t="str">
        <f t="shared" ca="1" si="16"/>
        <v/>
      </c>
      <c r="AG71" s="70" t="str">
        <f t="shared" ca="1" si="17"/>
        <v/>
      </c>
      <c r="AH71" s="70" t="str">
        <f t="shared" ca="1" si="18"/>
        <v/>
      </c>
      <c r="AI71" s="61"/>
    </row>
    <row r="72" spans="1:35" ht="94.5" x14ac:dyDescent="0.25">
      <c r="A72" s="108" t="s">
        <v>2294</v>
      </c>
      <c r="B72" s="109" t="s">
        <v>2116</v>
      </c>
      <c r="C72" s="95">
        <v>62</v>
      </c>
      <c r="D72" s="111" t="s">
        <v>23</v>
      </c>
      <c r="E72" s="112" t="s">
        <v>2295</v>
      </c>
      <c r="F72" s="111" t="s">
        <v>707</v>
      </c>
      <c r="G72" s="124"/>
      <c r="H72" s="111" t="e" cm="1">
        <f t="array" ref="H72">IF(
  ISBLANK(F72),
  "",
  IF(
    COUNTIF([2]Settings!G$1:G$609, F72) = 1,
    INDEX([2]Settings!H$1:H$609, MATCH(F72, [2]Settings!G$1:G$609, 0)),
    IFERROR(
      INDEX([2]Settings!H$1:H$609,
        MATCH(1,
          ([2]Settings!G$1:G$609=F72) * ([2]Settings!D$1:D$609=G72),
          0
        )
      ),
      ""
    )
  )
)</f>
        <v>#VALUE!</v>
      </c>
      <c r="I72" s="109">
        <v>33673</v>
      </c>
      <c r="J72" s="108" t="s">
        <v>2296</v>
      </c>
      <c r="K72" s="121" t="s">
        <v>2297</v>
      </c>
      <c r="L72" s="121" t="s">
        <v>2298</v>
      </c>
      <c r="M72" s="111" t="s">
        <v>1401</v>
      </c>
      <c r="N72" s="111" t="s">
        <v>2299</v>
      </c>
      <c r="O72" s="111" t="s">
        <v>142</v>
      </c>
      <c r="P72" s="111" t="s">
        <v>2300</v>
      </c>
      <c r="Q72" s="111" t="s">
        <v>2301</v>
      </c>
      <c r="R72" s="111" t="s">
        <v>2302</v>
      </c>
      <c r="S72" s="113" t="s">
        <v>2303</v>
      </c>
      <c r="T72" s="111"/>
      <c r="U72" s="111" t="s">
        <v>22</v>
      </c>
      <c r="V72" s="115">
        <v>100</v>
      </c>
      <c r="W72" s="114"/>
      <c r="X72" s="116">
        <v>45828</v>
      </c>
      <c r="Y72" s="116" t="s">
        <v>2093</v>
      </c>
      <c r="Z72" s="116" t="str">
        <f t="shared" si="13"/>
        <v>ні</v>
      </c>
      <c r="AA72" s="116">
        <v>45827</v>
      </c>
      <c r="AB72" s="116" t="s">
        <v>109</v>
      </c>
      <c r="AC72" s="117" t="s">
        <v>2104</v>
      </c>
      <c r="AD72" s="118" t="str">
        <f t="shared" ca="1" si="14"/>
        <v/>
      </c>
      <c r="AE72" s="118">
        <f t="shared" ca="1" si="15"/>
        <v>33</v>
      </c>
      <c r="AF72" s="118" t="str">
        <f t="shared" ca="1" si="16"/>
        <v/>
      </c>
      <c r="AG72" s="119" t="str">
        <f t="shared" ca="1" si="17"/>
        <v/>
      </c>
      <c r="AH72" s="119" t="str">
        <f t="shared" ca="1" si="18"/>
        <v/>
      </c>
      <c r="AI72" s="110"/>
    </row>
    <row r="73" spans="1:35" ht="94.5" x14ac:dyDescent="0.25">
      <c r="A73" s="59" t="s">
        <v>1463</v>
      </c>
      <c r="B73" s="60" t="s">
        <v>1296</v>
      </c>
      <c r="C73" s="95">
        <v>63</v>
      </c>
      <c r="D73" s="62" t="s">
        <v>23</v>
      </c>
      <c r="E73" s="63" t="s">
        <v>1621</v>
      </c>
      <c r="F73" s="62" t="s">
        <v>735</v>
      </c>
      <c r="G73" s="74"/>
      <c r="H73" s="62" t="e" cm="1">
        <f t="array" ref="H73">IF(
  ISBLANK(F73),
  "",
  IF(
    COUNTIF([1]Settings!G$1:G$609, F73) = 1,
    INDEX([1]Settings!H$1:H$609, MATCH(F73, [1]Settings!G$1:G$609, 0)),
    IFERROR(
      INDEX([1]Settings!H$1:H$609,
        MATCH(1,
          ([1]Settings!G$1:G$609=F73) * ([1]Settings!D$1:D$609=G73),
          0
        )
      ),
      ""
    )
  )
)</f>
        <v>#VALUE!</v>
      </c>
      <c r="I73" s="60">
        <v>36589</v>
      </c>
      <c r="J73" s="59" t="s">
        <v>1622</v>
      </c>
      <c r="K73" s="62" t="s">
        <v>1623</v>
      </c>
      <c r="L73" s="64" t="s">
        <v>1624</v>
      </c>
      <c r="M73" s="62" t="s">
        <v>1401</v>
      </c>
      <c r="N73" s="62" t="s">
        <v>1625</v>
      </c>
      <c r="O73" s="62" t="s">
        <v>142</v>
      </c>
      <c r="P73" s="62" t="s">
        <v>1626</v>
      </c>
      <c r="Q73" s="62" t="s">
        <v>1627</v>
      </c>
      <c r="R73" s="62" t="s">
        <v>1628</v>
      </c>
      <c r="S73" s="66" t="s">
        <v>1629</v>
      </c>
      <c r="T73" s="62"/>
      <c r="U73" s="62" t="s">
        <v>22</v>
      </c>
      <c r="V73" s="65">
        <v>100</v>
      </c>
      <c r="W73" s="66"/>
      <c r="X73" s="67">
        <v>45829</v>
      </c>
      <c r="Y73" s="67" t="s">
        <v>1294</v>
      </c>
      <c r="Z73" s="67" t="str">
        <f t="shared" si="13"/>
        <v>ні</v>
      </c>
      <c r="AA73" s="67">
        <v>45828</v>
      </c>
      <c r="AB73" s="67" t="s">
        <v>109</v>
      </c>
      <c r="AC73" s="68"/>
      <c r="AD73" s="69">
        <f t="shared" ca="1" si="14"/>
        <v>25</v>
      </c>
      <c r="AE73" s="69" t="str">
        <f t="shared" ca="1" si="15"/>
        <v/>
      </c>
      <c r="AF73" s="69" t="str">
        <f t="shared" ca="1" si="16"/>
        <v/>
      </c>
      <c r="AG73" s="70" t="str">
        <f t="shared" ca="1" si="17"/>
        <v/>
      </c>
      <c r="AH73" s="70" t="str">
        <f t="shared" ca="1" si="18"/>
        <v/>
      </c>
      <c r="AI73" s="61"/>
    </row>
    <row r="74" spans="1:35" ht="94.5" x14ac:dyDescent="0.25">
      <c r="A74" s="59" t="s">
        <v>1630</v>
      </c>
      <c r="B74" s="60" t="s">
        <v>1296</v>
      </c>
      <c r="C74" s="95">
        <v>64</v>
      </c>
      <c r="D74" s="62" t="s">
        <v>23</v>
      </c>
      <c r="E74" s="71" t="s">
        <v>1631</v>
      </c>
      <c r="F74" s="62" t="s">
        <v>737</v>
      </c>
      <c r="G74" s="74"/>
      <c r="H74" s="62" t="e" cm="1">
        <f t="array" ref="H74">IF(
  ISBLANK(F74),
  "",
  IF(
    COUNTIF([1]Settings!G$1:G$609, F74) = 1,
    INDEX([1]Settings!H$1:H$609, MATCH(F74, [1]Settings!G$1:G$609, 0)),
    IFERROR(
      INDEX([1]Settings!H$1:H$609,
        MATCH(1,
          ([1]Settings!G$1:G$609=F74) * ([1]Settings!D$1:D$609=G74),
          0
        )
      ),
      ""
    )
  )
)</f>
        <v>#VALUE!</v>
      </c>
      <c r="I74" s="60">
        <v>33226</v>
      </c>
      <c r="J74" s="59" t="s">
        <v>1632</v>
      </c>
      <c r="K74" s="76" t="s">
        <v>1633</v>
      </c>
      <c r="L74" s="76" t="s">
        <v>1634</v>
      </c>
      <c r="M74" s="62" t="s">
        <v>1401</v>
      </c>
      <c r="N74" s="62" t="s">
        <v>1635</v>
      </c>
      <c r="O74" s="62" t="s">
        <v>562</v>
      </c>
      <c r="P74" s="62" t="s">
        <v>1636</v>
      </c>
      <c r="Q74" s="62" t="s">
        <v>1637</v>
      </c>
      <c r="R74" s="62" t="s">
        <v>1638</v>
      </c>
      <c r="S74" s="64" t="s">
        <v>1639</v>
      </c>
      <c r="T74" s="62"/>
      <c r="U74" s="62" t="s">
        <v>22</v>
      </c>
      <c r="V74" s="65">
        <v>100</v>
      </c>
      <c r="W74" s="66"/>
      <c r="X74" s="67">
        <v>45829</v>
      </c>
      <c r="Y74" s="67" t="s">
        <v>1294</v>
      </c>
      <c r="Z74" s="67" t="str">
        <f t="shared" si="13"/>
        <v>ні</v>
      </c>
      <c r="AA74" s="67">
        <v>45742</v>
      </c>
      <c r="AB74" s="67" t="s">
        <v>109</v>
      </c>
      <c r="AC74" s="68"/>
      <c r="AD74" s="69" t="str">
        <f t="shared" ca="1" si="14"/>
        <v/>
      </c>
      <c r="AE74" s="69">
        <f t="shared" ca="1" si="15"/>
        <v>34</v>
      </c>
      <c r="AF74" s="69" t="str">
        <f t="shared" ca="1" si="16"/>
        <v/>
      </c>
      <c r="AG74" s="70" t="str">
        <f t="shared" ca="1" si="17"/>
        <v/>
      </c>
      <c r="AH74" s="70" t="str">
        <f t="shared" ca="1" si="18"/>
        <v/>
      </c>
      <c r="AI74" s="61"/>
    </row>
    <row r="75" spans="1:35" ht="78.75" x14ac:dyDescent="0.25">
      <c r="A75" s="108" t="s">
        <v>2241</v>
      </c>
      <c r="B75" s="109" t="s">
        <v>2116</v>
      </c>
      <c r="C75" s="95">
        <v>65</v>
      </c>
      <c r="D75" s="111" t="s">
        <v>23</v>
      </c>
      <c r="E75" s="123" t="s">
        <v>2304</v>
      </c>
      <c r="F75" s="111" t="s">
        <v>731</v>
      </c>
      <c r="G75" s="124"/>
      <c r="H75" s="111" t="e" cm="1">
        <f t="array" ref="H75">IF(
  ISBLANK(F75),
  "",
  IF(
    COUNTIF([2]Settings!G$1:G$609, F75) = 1,
    INDEX([2]Settings!H$1:H$609, MATCH(F75, [2]Settings!G$1:G$609, 0)),
    IFERROR(
      INDEX([2]Settings!H$1:H$609,
        MATCH(1,
          ([2]Settings!G$1:G$609=F75) * ([2]Settings!D$1:D$609=G75),
          0
        )
      ),
      ""
    )
  )
)</f>
        <v>#VALUE!</v>
      </c>
      <c r="I75" s="109">
        <v>33841</v>
      </c>
      <c r="J75" s="108" t="s">
        <v>2305</v>
      </c>
      <c r="K75" s="116" t="s">
        <v>2306</v>
      </c>
      <c r="L75" s="113" t="s">
        <v>2307</v>
      </c>
      <c r="M75" s="116" t="s">
        <v>2308</v>
      </c>
      <c r="N75" s="116" t="s">
        <v>2309</v>
      </c>
      <c r="O75" s="111" t="s">
        <v>562</v>
      </c>
      <c r="P75" s="116" t="s">
        <v>1134</v>
      </c>
      <c r="Q75" s="116" t="s">
        <v>2310</v>
      </c>
      <c r="R75" s="116" t="s">
        <v>2311</v>
      </c>
      <c r="S75" s="113" t="s">
        <v>2312</v>
      </c>
      <c r="T75" s="111"/>
      <c r="U75" s="111" t="s">
        <v>22</v>
      </c>
      <c r="V75" s="115">
        <v>100</v>
      </c>
      <c r="W75" s="114"/>
      <c r="X75" s="116">
        <v>45828</v>
      </c>
      <c r="Y75" s="116" t="s">
        <v>2093</v>
      </c>
      <c r="Z75" s="116" t="str">
        <f t="shared" si="13"/>
        <v>ні</v>
      </c>
      <c r="AA75" s="116">
        <v>45827</v>
      </c>
      <c r="AB75" s="116" t="s">
        <v>109</v>
      </c>
      <c r="AC75" s="117"/>
      <c r="AD75" s="118" t="str">
        <f t="shared" ca="1" si="14"/>
        <v/>
      </c>
      <c r="AE75" s="118">
        <f t="shared" ca="1" si="15"/>
        <v>33</v>
      </c>
      <c r="AF75" s="118" t="str">
        <f t="shared" ca="1" si="16"/>
        <v/>
      </c>
      <c r="AG75" s="119" t="str">
        <f t="shared" ca="1" si="17"/>
        <v/>
      </c>
      <c r="AH75" s="119" t="str">
        <f t="shared" ca="1" si="18"/>
        <v/>
      </c>
      <c r="AI75" s="110"/>
    </row>
    <row r="76" spans="1:35" ht="94.5" x14ac:dyDescent="0.25">
      <c r="A76" s="108" t="s">
        <v>2313</v>
      </c>
      <c r="B76" s="109" t="s">
        <v>2116</v>
      </c>
      <c r="C76" s="95">
        <v>66</v>
      </c>
      <c r="D76" s="111" t="s">
        <v>23</v>
      </c>
      <c r="E76" s="120" t="s">
        <v>2314</v>
      </c>
      <c r="F76" s="111" t="s">
        <v>919</v>
      </c>
      <c r="G76" s="124"/>
      <c r="H76" s="111" t="e" cm="1">
        <f t="array" ref="H76">IF(
  ISBLANK(F76),
  "",
  IF(
    COUNTIF([2]Settings!G$1:G$609, F76) = 1,
    INDEX([2]Settings!H$1:H$609, MATCH(F76, [2]Settings!G$1:G$609, 0)),
    IFERROR(
      INDEX([2]Settings!H$1:H$609,
        MATCH(1,
          ([2]Settings!G$1:G$609=F76) * ([2]Settings!D$1:D$609=G76),
          0
        )
      ),
      ""
    )
  )
)</f>
        <v>#VALUE!</v>
      </c>
      <c r="I76" s="109">
        <v>32611</v>
      </c>
      <c r="J76" s="108" t="s">
        <v>2315</v>
      </c>
      <c r="K76" s="111" t="s">
        <v>2316</v>
      </c>
      <c r="L76" s="113" t="s">
        <v>2317</v>
      </c>
      <c r="M76" s="125" t="s">
        <v>2318</v>
      </c>
      <c r="N76" s="126" t="s">
        <v>2319</v>
      </c>
      <c r="O76" s="111" t="s">
        <v>563</v>
      </c>
      <c r="P76" s="126" t="s">
        <v>2320</v>
      </c>
      <c r="Q76" s="126" t="s">
        <v>2321</v>
      </c>
      <c r="R76" s="126" t="s">
        <v>2322</v>
      </c>
      <c r="S76" s="127" t="s">
        <v>2323</v>
      </c>
      <c r="T76" s="111"/>
      <c r="U76" s="111" t="s">
        <v>22</v>
      </c>
      <c r="V76" s="115">
        <v>100</v>
      </c>
      <c r="W76" s="114"/>
      <c r="X76" s="116">
        <v>45828</v>
      </c>
      <c r="Y76" s="116" t="s">
        <v>2093</v>
      </c>
      <c r="Z76" s="116" t="str">
        <f t="shared" si="13"/>
        <v>ні</v>
      </c>
      <c r="AA76" s="116">
        <v>45476</v>
      </c>
      <c r="AB76" s="116" t="s">
        <v>109</v>
      </c>
      <c r="AC76" s="117"/>
      <c r="AD76" s="118" t="str">
        <f t="shared" ca="1" si="14"/>
        <v/>
      </c>
      <c r="AE76" s="118" t="str">
        <f t="shared" ca="1" si="15"/>
        <v/>
      </c>
      <c r="AF76" s="118">
        <f t="shared" ca="1" si="16"/>
        <v>36</v>
      </c>
      <c r="AG76" s="119" t="str">
        <f t="shared" ca="1" si="17"/>
        <v/>
      </c>
      <c r="AH76" s="119" t="str">
        <f t="shared" ca="1" si="18"/>
        <v/>
      </c>
      <c r="AI76" s="110"/>
    </row>
    <row r="77" spans="1:35" ht="94.5" x14ac:dyDescent="0.25">
      <c r="A77" s="108" t="s">
        <v>2324</v>
      </c>
      <c r="B77" s="109" t="s">
        <v>2116</v>
      </c>
      <c r="C77" s="95">
        <v>67</v>
      </c>
      <c r="D77" s="111" t="s">
        <v>23</v>
      </c>
      <c r="E77" s="120" t="s">
        <v>2325</v>
      </c>
      <c r="F77" s="111" t="s">
        <v>132</v>
      </c>
      <c r="G77" s="124"/>
      <c r="H77" s="111" t="e" cm="1">
        <f t="array" ref="H77">IF(
  ISBLANK(F77),
  "",
  IF(
    COUNTIF([2]Settings!G$1:G$609, F77) = 1,
    INDEX([2]Settings!H$1:H$609, MATCH(F77, [2]Settings!G$1:G$609, 0)),
    IFERROR(
      INDEX([2]Settings!H$1:H$609,
        MATCH(1,
          ([2]Settings!G$1:G$609=F77) * ([2]Settings!D$1:D$609=G77),
          0
        )
      ),
      ""
    )
  )
)</f>
        <v>#VALUE!</v>
      </c>
      <c r="I77" s="109">
        <v>31293</v>
      </c>
      <c r="J77" s="108" t="s">
        <v>2326</v>
      </c>
      <c r="K77" s="112" t="s">
        <v>2327</v>
      </c>
      <c r="L77" s="113" t="s">
        <v>2328</v>
      </c>
      <c r="M77" s="111" t="s">
        <v>1873</v>
      </c>
      <c r="N77" s="111" t="s">
        <v>2329</v>
      </c>
      <c r="O77" s="111" t="s">
        <v>563</v>
      </c>
      <c r="P77" s="111" t="s">
        <v>2330</v>
      </c>
      <c r="Q77" s="111" t="s">
        <v>2331</v>
      </c>
      <c r="R77" s="111" t="s">
        <v>2332</v>
      </c>
      <c r="S77" s="113" t="s">
        <v>2333</v>
      </c>
      <c r="T77" s="111"/>
      <c r="U77" s="111" t="s">
        <v>22</v>
      </c>
      <c r="V77" s="115">
        <v>100</v>
      </c>
      <c r="W77" s="114"/>
      <c r="X77" s="116">
        <v>45828</v>
      </c>
      <c r="Y77" s="116" t="s">
        <v>2093</v>
      </c>
      <c r="Z77" s="116" t="str">
        <f t="shared" si="13"/>
        <v>ні</v>
      </c>
      <c r="AA77" s="116">
        <v>45827</v>
      </c>
      <c r="AB77" s="116" t="s">
        <v>109</v>
      </c>
      <c r="AC77" s="117"/>
      <c r="AD77" s="118" t="str">
        <f t="shared" ca="1" si="14"/>
        <v/>
      </c>
      <c r="AE77" s="118" t="str">
        <f t="shared" ca="1" si="15"/>
        <v/>
      </c>
      <c r="AF77" s="118">
        <f t="shared" ca="1" si="16"/>
        <v>40</v>
      </c>
      <c r="AG77" s="119" t="str">
        <f t="shared" ca="1" si="17"/>
        <v/>
      </c>
      <c r="AH77" s="119" t="str">
        <f t="shared" ca="1" si="18"/>
        <v/>
      </c>
      <c r="AI77" s="110"/>
    </row>
    <row r="78" spans="1:35" ht="78.75" x14ac:dyDescent="0.25">
      <c r="A78" s="93" t="s">
        <v>1206</v>
      </c>
      <c r="B78" s="94" t="s">
        <v>1131</v>
      </c>
      <c r="C78" s="95">
        <v>68</v>
      </c>
      <c r="D78" s="96" t="s">
        <v>23</v>
      </c>
      <c r="E78" s="105" t="s">
        <v>1169</v>
      </c>
      <c r="F78" s="96" t="s">
        <v>820</v>
      </c>
      <c r="G78" s="107"/>
      <c r="H78" s="96" t="str" cm="1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>Полтавська</v>
      </c>
      <c r="I78" s="94">
        <v>32851</v>
      </c>
      <c r="J78" s="93" t="s">
        <v>1172</v>
      </c>
      <c r="K78" s="101" t="s">
        <v>1170</v>
      </c>
      <c r="L78" s="98" t="s">
        <v>1171</v>
      </c>
      <c r="M78" s="96" t="s">
        <v>1272</v>
      </c>
      <c r="N78" s="96" t="s">
        <v>1278</v>
      </c>
      <c r="O78" s="96" t="s">
        <v>142</v>
      </c>
      <c r="P78" s="96" t="s">
        <v>1279</v>
      </c>
      <c r="Q78" s="96" t="s">
        <v>1280</v>
      </c>
      <c r="R78" s="96" t="s">
        <v>1281</v>
      </c>
      <c r="S78" s="98" t="s">
        <v>1282</v>
      </c>
      <c r="T78" s="96"/>
      <c r="U78" s="96" t="s">
        <v>22</v>
      </c>
      <c r="V78" s="99">
        <v>100</v>
      </c>
      <c r="W78" s="100"/>
      <c r="X78" s="101">
        <v>45830</v>
      </c>
      <c r="Y78" s="101" t="s">
        <v>1135</v>
      </c>
      <c r="Z78" s="101" t="str">
        <f t="shared" si="13"/>
        <v>ні</v>
      </c>
      <c r="AA78" s="101">
        <v>45829</v>
      </c>
      <c r="AB78" s="101" t="s">
        <v>109</v>
      </c>
      <c r="AC78" s="102"/>
      <c r="AD78" s="103" t="str">
        <f t="shared" ca="1" si="14"/>
        <v/>
      </c>
      <c r="AE78" s="103">
        <f t="shared" ca="1" si="15"/>
        <v>35</v>
      </c>
      <c r="AF78" s="103" t="str">
        <f t="shared" ca="1" si="16"/>
        <v/>
      </c>
      <c r="AG78" s="104" t="str">
        <f t="shared" ca="1" si="17"/>
        <v/>
      </c>
      <c r="AH78" s="104" t="str">
        <f t="shared" ca="1" si="18"/>
        <v/>
      </c>
      <c r="AI78" s="95"/>
    </row>
    <row r="79" spans="1:35" ht="78.75" x14ac:dyDescent="0.25">
      <c r="A79" s="108" t="s">
        <v>2334</v>
      </c>
      <c r="B79" s="109" t="s">
        <v>2116</v>
      </c>
      <c r="C79" s="95">
        <v>69</v>
      </c>
      <c r="D79" s="111" t="s">
        <v>23</v>
      </c>
      <c r="E79" s="111" t="s">
        <v>2335</v>
      </c>
      <c r="F79" s="111" t="s">
        <v>944</v>
      </c>
      <c r="G79" s="124"/>
      <c r="H79" s="111" t="e" cm="1">
        <f t="array" ref="H79">IF(
  ISBLANK(F79),
  "",
  IF(
    COUNTIF([2]Settings!G$1:G$609, F79) = 1,
    INDEX([2]Settings!H$1:H$609, MATCH(F79, [2]Settings!G$1:G$609, 0)),
    IFERROR(
      INDEX([2]Settings!H$1:H$609,
        MATCH(1,
          ([2]Settings!G$1:G$609=F79) * ([2]Settings!D$1:D$609=G79),
          0
        )
      ),
      ""
    )
  )
)</f>
        <v>#VALUE!</v>
      </c>
      <c r="I79" s="109">
        <v>31126</v>
      </c>
      <c r="J79" s="108" t="s">
        <v>2336</v>
      </c>
      <c r="K79" s="113" t="s">
        <v>2337</v>
      </c>
      <c r="L79" s="113" t="s">
        <v>2338</v>
      </c>
      <c r="M79" s="111" t="s">
        <v>2339</v>
      </c>
      <c r="N79" s="111" t="s">
        <v>2340</v>
      </c>
      <c r="O79" s="111" t="s">
        <v>562</v>
      </c>
      <c r="P79" s="111" t="s">
        <v>1134</v>
      </c>
      <c r="Q79" s="111" t="s">
        <v>2341</v>
      </c>
      <c r="R79" s="111" t="s">
        <v>2342</v>
      </c>
      <c r="S79" s="113" t="s">
        <v>2343</v>
      </c>
      <c r="T79" s="111"/>
      <c r="U79" s="111" t="s">
        <v>22</v>
      </c>
      <c r="V79" s="115">
        <v>100</v>
      </c>
      <c r="W79" s="114"/>
      <c r="X79" s="116">
        <v>45828</v>
      </c>
      <c r="Y79" s="116" t="s">
        <v>2093</v>
      </c>
      <c r="Z79" s="116" t="str">
        <f t="shared" si="13"/>
        <v>ні</v>
      </c>
      <c r="AA79" s="116">
        <v>45826</v>
      </c>
      <c r="AB79" s="116" t="s">
        <v>109</v>
      </c>
      <c r="AC79" s="117"/>
      <c r="AD79" s="118" t="str">
        <f t="shared" ca="1" si="14"/>
        <v/>
      </c>
      <c r="AE79" s="118" t="str">
        <f t="shared" ca="1" si="15"/>
        <v/>
      </c>
      <c r="AF79" s="118">
        <f t="shared" ca="1" si="16"/>
        <v>40</v>
      </c>
      <c r="AG79" s="119" t="str">
        <f t="shared" ca="1" si="17"/>
        <v/>
      </c>
      <c r="AH79" s="119" t="str">
        <f t="shared" ca="1" si="18"/>
        <v/>
      </c>
      <c r="AI79" s="110"/>
    </row>
    <row r="80" spans="1:35" ht="78.75" x14ac:dyDescent="0.25">
      <c r="A80" s="59" t="s">
        <v>1283</v>
      </c>
      <c r="B80" s="60" t="s">
        <v>1131</v>
      </c>
      <c r="C80" s="95">
        <v>70</v>
      </c>
      <c r="D80" s="62" t="s">
        <v>23</v>
      </c>
      <c r="E80" s="71" t="s">
        <v>1640</v>
      </c>
      <c r="F80" s="62" t="s">
        <v>709</v>
      </c>
      <c r="G80" s="74"/>
      <c r="H80" s="62" t="e" cm="1">
        <f t="array" ref="H80">IF(
  ISBLANK(F80),
  "",
  IF(
    COUNTIF([1]Settings!G$1:G$609, F80) = 1,
    INDEX([1]Settings!H$1:H$609, MATCH(F80, [1]Settings!G$1:G$609, 0)),
    IFERROR(
      INDEX([1]Settings!H$1:H$609,
        MATCH(1,
          ([1]Settings!G$1:G$609=F80) * ([1]Settings!D$1:D$609=G80),
          0
        )
      ),
      ""
    )
  )
)</f>
        <v>#VALUE!</v>
      </c>
      <c r="I80" s="60">
        <v>32256</v>
      </c>
      <c r="J80" s="59" t="s">
        <v>1641</v>
      </c>
      <c r="K80" s="62" t="s">
        <v>1642</v>
      </c>
      <c r="L80" s="64" t="s">
        <v>1643</v>
      </c>
      <c r="M80" s="62" t="s">
        <v>1644</v>
      </c>
      <c r="N80" s="62" t="s">
        <v>1645</v>
      </c>
      <c r="O80" s="62" t="s">
        <v>142</v>
      </c>
      <c r="P80" s="62" t="s">
        <v>1646</v>
      </c>
      <c r="Q80" s="62" t="s">
        <v>1647</v>
      </c>
      <c r="R80" s="62" t="s">
        <v>1648</v>
      </c>
      <c r="S80" s="66" t="s">
        <v>1649</v>
      </c>
      <c r="T80" s="62"/>
      <c r="U80" s="62" t="s">
        <v>22</v>
      </c>
      <c r="V80" s="65">
        <v>100</v>
      </c>
      <c r="W80" s="66"/>
      <c r="X80" s="67">
        <v>45829</v>
      </c>
      <c r="Y80" s="67" t="s">
        <v>1294</v>
      </c>
      <c r="Z80" s="67" t="str">
        <f t="shared" si="13"/>
        <v>ні</v>
      </c>
      <c r="AA80" s="67">
        <v>45828</v>
      </c>
      <c r="AB80" s="67" t="s">
        <v>109</v>
      </c>
      <c r="AC80" s="68"/>
      <c r="AD80" s="69" t="str">
        <f t="shared" ca="1" si="14"/>
        <v/>
      </c>
      <c r="AE80" s="69" t="str">
        <f t="shared" ca="1" si="15"/>
        <v/>
      </c>
      <c r="AF80" s="69">
        <f t="shared" ca="1" si="16"/>
        <v>37</v>
      </c>
      <c r="AG80" s="70" t="str">
        <f t="shared" ca="1" si="17"/>
        <v/>
      </c>
      <c r="AH80" s="70" t="str">
        <f t="shared" ca="1" si="18"/>
        <v/>
      </c>
      <c r="AI80" s="61"/>
    </row>
    <row r="81" spans="1:35" ht="78.75" x14ac:dyDescent="0.25">
      <c r="A81" s="108" t="s">
        <v>2344</v>
      </c>
      <c r="B81" s="109" t="s">
        <v>2116</v>
      </c>
      <c r="C81" s="95">
        <v>71</v>
      </c>
      <c r="D81" s="111" t="s">
        <v>23</v>
      </c>
      <c r="E81" s="120" t="s">
        <v>2345</v>
      </c>
      <c r="F81" s="111" t="s">
        <v>821</v>
      </c>
      <c r="G81" s="124"/>
      <c r="H81" s="111" t="e" cm="1">
        <f t="array" ref="H81">IF(
  ISBLANK(F81),
  "",
  IF(
    COUNTIF([2]Settings!G$1:G$609, F81) = 1,
    INDEX([2]Settings!H$1:H$609, MATCH(F81, [2]Settings!G$1:G$609, 0)),
    IFERROR(
      INDEX([2]Settings!H$1:H$609,
        MATCH(1,
          ([2]Settings!G$1:G$609=F81) * ([2]Settings!D$1:D$609=G81),
          0
        )
      ),
      ""
    )
  )
)</f>
        <v>#VALUE!</v>
      </c>
      <c r="I81" s="109">
        <v>35579</v>
      </c>
      <c r="J81" s="108" t="s">
        <v>2346</v>
      </c>
      <c r="K81" s="111" t="s">
        <v>2347</v>
      </c>
      <c r="L81" s="113" t="s">
        <v>2348</v>
      </c>
      <c r="M81" s="111" t="s">
        <v>2349</v>
      </c>
      <c r="N81" s="111" t="s">
        <v>2350</v>
      </c>
      <c r="O81" s="111" t="s">
        <v>563</v>
      </c>
      <c r="P81" s="111" t="s">
        <v>2351</v>
      </c>
      <c r="Q81" s="111" t="s">
        <v>2352</v>
      </c>
      <c r="R81" s="111" t="s">
        <v>2353</v>
      </c>
      <c r="S81" s="114" t="s">
        <v>2354</v>
      </c>
      <c r="T81" s="111"/>
      <c r="U81" s="111" t="s">
        <v>22</v>
      </c>
      <c r="V81" s="115">
        <v>100</v>
      </c>
      <c r="W81" s="114"/>
      <c r="X81" s="116">
        <v>45828</v>
      </c>
      <c r="Y81" s="116" t="s">
        <v>2093</v>
      </c>
      <c r="Z81" s="116" t="str">
        <f t="shared" si="13"/>
        <v>ні</v>
      </c>
      <c r="AA81" s="116">
        <v>45827</v>
      </c>
      <c r="AB81" s="116" t="s">
        <v>109</v>
      </c>
      <c r="AC81" s="117"/>
      <c r="AD81" s="118">
        <f t="shared" ca="1" si="14"/>
        <v>28</v>
      </c>
      <c r="AE81" s="118" t="str">
        <f t="shared" ca="1" si="15"/>
        <v/>
      </c>
      <c r="AF81" s="118" t="str">
        <f t="shared" ca="1" si="16"/>
        <v/>
      </c>
      <c r="AG81" s="119" t="str">
        <f t="shared" ca="1" si="17"/>
        <v/>
      </c>
      <c r="AH81" s="119" t="str">
        <f t="shared" ca="1" si="18"/>
        <v/>
      </c>
      <c r="AI81" s="110"/>
    </row>
    <row r="82" spans="1:35" ht="94.5" x14ac:dyDescent="0.25">
      <c r="A82" s="59" t="s">
        <v>1650</v>
      </c>
      <c r="B82" s="60" t="s">
        <v>1296</v>
      </c>
      <c r="C82" s="95">
        <v>72</v>
      </c>
      <c r="D82" s="62" t="s">
        <v>23</v>
      </c>
      <c r="E82" s="63" t="s">
        <v>1651</v>
      </c>
      <c r="F82" s="62" t="s">
        <v>712</v>
      </c>
      <c r="G82" s="74"/>
      <c r="H82" s="62" t="e" cm="1">
        <f t="array" ref="H82">IF(
  ISBLANK(F82),
  "",
  IF(
    COUNTIF([1]Settings!G$1:G$609, F82) = 1,
    INDEX([1]Settings!H$1:H$609, MATCH(F82, [1]Settings!G$1:G$609, 0)),
    IFERROR(
      INDEX([1]Settings!H$1:H$609,
        MATCH(1,
          ([1]Settings!G$1:G$609=F82) * ([1]Settings!D$1:D$609=G82),
          0
        )
      ),
      ""
    )
  )
)</f>
        <v>#VALUE!</v>
      </c>
      <c r="I82" s="60">
        <v>35611</v>
      </c>
      <c r="J82" s="59" t="s">
        <v>1652</v>
      </c>
      <c r="K82" s="62" t="s">
        <v>1653</v>
      </c>
      <c r="L82" s="64" t="s">
        <v>1654</v>
      </c>
      <c r="M82" s="62" t="s">
        <v>1655</v>
      </c>
      <c r="N82" s="62" t="s">
        <v>1656</v>
      </c>
      <c r="O82" s="62" t="s">
        <v>142</v>
      </c>
      <c r="P82" s="62" t="s">
        <v>1657</v>
      </c>
      <c r="Q82" s="62" t="s">
        <v>1658</v>
      </c>
      <c r="R82" s="62" t="s">
        <v>1659</v>
      </c>
      <c r="S82" s="64" t="s">
        <v>1660</v>
      </c>
      <c r="T82" s="66"/>
      <c r="U82" s="62" t="s">
        <v>22</v>
      </c>
      <c r="V82" s="65">
        <v>100</v>
      </c>
      <c r="W82" s="66"/>
      <c r="X82" s="67">
        <v>45829</v>
      </c>
      <c r="Y82" s="67" t="s">
        <v>1294</v>
      </c>
      <c r="Z82" s="67" t="str">
        <f t="shared" si="13"/>
        <v>ні</v>
      </c>
      <c r="AA82" s="67">
        <v>45828</v>
      </c>
      <c r="AB82" s="67" t="s">
        <v>109</v>
      </c>
      <c r="AC82" s="68"/>
      <c r="AD82" s="69">
        <f t="shared" ca="1" si="14"/>
        <v>28</v>
      </c>
      <c r="AE82" s="69" t="str">
        <f t="shared" ca="1" si="15"/>
        <v/>
      </c>
      <c r="AF82" s="69" t="str">
        <f t="shared" ca="1" si="16"/>
        <v/>
      </c>
      <c r="AG82" s="70" t="str">
        <f t="shared" ca="1" si="17"/>
        <v/>
      </c>
      <c r="AH82" s="70" t="str">
        <f t="shared" ca="1" si="18"/>
        <v/>
      </c>
      <c r="AI82" s="61"/>
    </row>
    <row r="83" spans="1:35" ht="94.5" x14ac:dyDescent="0.25">
      <c r="A83" s="108" t="s">
        <v>2355</v>
      </c>
      <c r="B83" s="109" t="s">
        <v>2116</v>
      </c>
      <c r="C83" s="95">
        <v>73</v>
      </c>
      <c r="D83" s="111" t="s">
        <v>23</v>
      </c>
      <c r="E83" s="111" t="s">
        <v>2356</v>
      </c>
      <c r="F83" s="111" t="s">
        <v>840</v>
      </c>
      <c r="G83" s="124"/>
      <c r="H83" s="111" t="e" cm="1">
        <f t="array" ref="H83">IF(
  ISBLANK(F83),
  "",
  IF(
    COUNTIF([2]Settings!G$1:G$609, F83) = 1,
    INDEX([2]Settings!H$1:H$609, MATCH(F83, [2]Settings!G$1:G$609, 0)),
    IFERROR(
      INDEX([2]Settings!H$1:H$609,
        MATCH(1,
          ([2]Settings!G$1:G$609=F83) * ([2]Settings!D$1:D$609=G83),
          0
        )
      ),
      ""
    )
  )
)</f>
        <v>#VALUE!</v>
      </c>
      <c r="I83" s="109">
        <v>33052</v>
      </c>
      <c r="J83" s="108" t="s">
        <v>2357</v>
      </c>
      <c r="K83" s="113" t="s">
        <v>2358</v>
      </c>
      <c r="L83" s="113" t="s">
        <v>2359</v>
      </c>
      <c r="M83" s="111" t="s">
        <v>2360</v>
      </c>
      <c r="N83" s="111" t="s">
        <v>2361</v>
      </c>
      <c r="O83" s="111" t="s">
        <v>563</v>
      </c>
      <c r="P83" s="111" t="s">
        <v>2362</v>
      </c>
      <c r="Q83" s="111" t="s">
        <v>2363</v>
      </c>
      <c r="R83" s="111" t="s">
        <v>2364</v>
      </c>
      <c r="S83" s="113" t="s">
        <v>2365</v>
      </c>
      <c r="T83" s="111"/>
      <c r="U83" s="111" t="s">
        <v>22</v>
      </c>
      <c r="V83" s="115">
        <v>100</v>
      </c>
      <c r="W83" s="114"/>
      <c r="X83" s="116">
        <v>45828</v>
      </c>
      <c r="Y83" s="116" t="s">
        <v>2093</v>
      </c>
      <c r="Z83" s="116" t="str">
        <f t="shared" si="13"/>
        <v>ні</v>
      </c>
      <c r="AA83" s="116">
        <v>45827</v>
      </c>
      <c r="AB83" s="116" t="s">
        <v>109</v>
      </c>
      <c r="AC83" s="117"/>
      <c r="AD83" s="118" t="str">
        <f t="shared" ca="1" si="14"/>
        <v/>
      </c>
      <c r="AE83" s="118">
        <f t="shared" ca="1" si="15"/>
        <v>35</v>
      </c>
      <c r="AF83" s="118" t="str">
        <f t="shared" ca="1" si="16"/>
        <v/>
      </c>
      <c r="AG83" s="119" t="str">
        <f t="shared" ca="1" si="17"/>
        <v/>
      </c>
      <c r="AH83" s="119" t="str">
        <f t="shared" ca="1" si="18"/>
        <v/>
      </c>
      <c r="AI83" s="110"/>
    </row>
    <row r="84" spans="1:35" ht="110.25" x14ac:dyDescent="0.25">
      <c r="A84" s="108" t="s">
        <v>2366</v>
      </c>
      <c r="B84" s="109" t="s">
        <v>2116</v>
      </c>
      <c r="C84" s="95">
        <v>74</v>
      </c>
      <c r="D84" s="111" t="s">
        <v>23</v>
      </c>
      <c r="E84" s="120" t="s">
        <v>2367</v>
      </c>
      <c r="F84" s="111" t="s">
        <v>901</v>
      </c>
      <c r="G84" s="124"/>
      <c r="H84" s="111" t="e" cm="1">
        <f t="array" ref="H84">IF(
  ISBLANK(F84),
  "",
  IF(
    COUNTIF([2]Settings!G$1:G$609, F84) = 1,
    INDEX([2]Settings!H$1:H$609, MATCH(F84, [2]Settings!G$1:G$609, 0)),
    IFERROR(
      INDEX([2]Settings!H$1:H$609,
        MATCH(1,
          ([2]Settings!G$1:G$609=F84) * ([2]Settings!D$1:D$609=G84),
          0
        )
      ),
      ""
    )
  )
)</f>
        <v>#VALUE!</v>
      </c>
      <c r="I84" s="109">
        <v>34656</v>
      </c>
      <c r="J84" s="108" t="s">
        <v>2368</v>
      </c>
      <c r="K84" s="112" t="s">
        <v>2369</v>
      </c>
      <c r="L84" s="113" t="s">
        <v>2370</v>
      </c>
      <c r="M84" s="111" t="s">
        <v>2371</v>
      </c>
      <c r="N84" s="111" t="s">
        <v>2372</v>
      </c>
      <c r="O84" s="111" t="s">
        <v>562</v>
      </c>
      <c r="P84" s="111" t="s">
        <v>2373</v>
      </c>
      <c r="Q84" s="111" t="s">
        <v>2331</v>
      </c>
      <c r="R84" s="111" t="s">
        <v>2374</v>
      </c>
      <c r="S84" s="113" t="s">
        <v>2375</v>
      </c>
      <c r="T84" s="111" t="s">
        <v>2376</v>
      </c>
      <c r="U84" s="111" t="s">
        <v>22</v>
      </c>
      <c r="V84" s="115">
        <v>100</v>
      </c>
      <c r="W84" s="114"/>
      <c r="X84" s="116">
        <v>45828</v>
      </c>
      <c r="Y84" s="116" t="s">
        <v>2093</v>
      </c>
      <c r="Z84" s="116" t="str">
        <f t="shared" si="13"/>
        <v>так</v>
      </c>
      <c r="AA84" s="116">
        <v>45827</v>
      </c>
      <c r="AB84" s="116" t="s">
        <v>109</v>
      </c>
      <c r="AC84" s="117"/>
      <c r="AD84" s="118">
        <f t="shared" ca="1" si="14"/>
        <v>30</v>
      </c>
      <c r="AE84" s="118" t="str">
        <f t="shared" ca="1" si="15"/>
        <v/>
      </c>
      <c r="AF84" s="118" t="str">
        <f t="shared" ca="1" si="16"/>
        <v/>
      </c>
      <c r="AG84" s="119" t="str">
        <f t="shared" ca="1" si="17"/>
        <v/>
      </c>
      <c r="AH84" s="119" t="str">
        <f t="shared" ca="1" si="18"/>
        <v/>
      </c>
      <c r="AI84" s="110"/>
    </row>
    <row r="85" spans="1:35" ht="78.75" x14ac:dyDescent="0.25">
      <c r="A85" s="59" t="s">
        <v>1661</v>
      </c>
      <c r="B85" s="60" t="s">
        <v>1296</v>
      </c>
      <c r="C85" s="95">
        <v>75</v>
      </c>
      <c r="D85" s="62" t="s">
        <v>987</v>
      </c>
      <c r="E85" s="63" t="s">
        <v>1662</v>
      </c>
      <c r="F85" s="62" t="s">
        <v>841</v>
      </c>
      <c r="G85" s="74"/>
      <c r="H85" s="62" t="e" cm="1">
        <f t="array" ref="H85">IF(
  ISBLANK(F85),
  "",
  IF(
    COUNTIF([1]Settings!G$1:G$609, F85) = 1,
    INDEX([1]Settings!H$1:H$609, MATCH(F85, [1]Settings!G$1:G$609, 0)),
    IFERROR(
      INDEX([1]Settings!H$1:H$609,
        MATCH(1,
          ([1]Settings!G$1:G$609=F85) * ([1]Settings!D$1:D$609=G85),
          0
        )
      ),
      ""
    )
  )
)</f>
        <v>#VALUE!</v>
      </c>
      <c r="I85" s="60">
        <v>30461</v>
      </c>
      <c r="J85" s="59" t="s">
        <v>1663</v>
      </c>
      <c r="K85" s="62" t="s">
        <v>1664</v>
      </c>
      <c r="L85" s="64" t="s">
        <v>1665</v>
      </c>
      <c r="M85" s="62" t="s">
        <v>1666</v>
      </c>
      <c r="N85" s="62" t="s">
        <v>1667</v>
      </c>
      <c r="O85" s="62" t="s">
        <v>563</v>
      </c>
      <c r="P85" s="62" t="s">
        <v>1668</v>
      </c>
      <c r="Q85" s="62" t="s">
        <v>1669</v>
      </c>
      <c r="R85" s="62" t="s">
        <v>1670</v>
      </c>
      <c r="S85" s="66" t="s">
        <v>1671</v>
      </c>
      <c r="T85" s="62" t="s">
        <v>1672</v>
      </c>
      <c r="U85" s="62" t="s">
        <v>22</v>
      </c>
      <c r="V85" s="65">
        <v>100</v>
      </c>
      <c r="W85" s="66"/>
      <c r="X85" s="67">
        <v>45829</v>
      </c>
      <c r="Y85" s="67" t="s">
        <v>1294</v>
      </c>
      <c r="Z85" s="67" t="str">
        <f t="shared" si="13"/>
        <v>так</v>
      </c>
      <c r="AA85" s="67">
        <v>45828</v>
      </c>
      <c r="AB85" s="67" t="s">
        <v>109</v>
      </c>
      <c r="AC85" s="68"/>
      <c r="AD85" s="69" t="str">
        <f t="shared" ca="1" si="14"/>
        <v/>
      </c>
      <c r="AE85" s="69" t="str">
        <f t="shared" ca="1" si="15"/>
        <v/>
      </c>
      <c r="AF85" s="69" t="str">
        <f t="shared" ca="1" si="16"/>
        <v/>
      </c>
      <c r="AG85" s="70">
        <f t="shared" ca="1" si="17"/>
        <v>42</v>
      </c>
      <c r="AH85" s="70" t="str">
        <f t="shared" ca="1" si="18"/>
        <v/>
      </c>
      <c r="AI85" s="61"/>
    </row>
    <row r="86" spans="1:35" ht="110.25" x14ac:dyDescent="0.25">
      <c r="A86" s="108" t="s">
        <v>2220</v>
      </c>
      <c r="B86" s="109" t="s">
        <v>2116</v>
      </c>
      <c r="C86" s="95">
        <v>76</v>
      </c>
      <c r="D86" s="111" t="s">
        <v>23</v>
      </c>
      <c r="E86" s="120" t="s">
        <v>2377</v>
      </c>
      <c r="F86" s="111" t="s">
        <v>817</v>
      </c>
      <c r="G86" s="124"/>
      <c r="H86" s="111" t="e" cm="1">
        <f t="array" ref="H86">IF(
  ISBLANK(F86),
  "",
  IF(
    COUNTIF([2]Settings!G$1:G$609, F86) = 1,
    INDEX([2]Settings!H$1:H$609, MATCH(F86, [2]Settings!G$1:G$609, 0)),
    IFERROR(
      INDEX([2]Settings!H$1:H$609,
        MATCH(1,
          ([2]Settings!G$1:G$609=F86) * ([2]Settings!D$1:D$609=G86),
          0
        )
      ),
      ""
    )
  )
)</f>
        <v>#VALUE!</v>
      </c>
      <c r="I86" s="109">
        <v>32525</v>
      </c>
      <c r="J86" s="108" t="s">
        <v>2378</v>
      </c>
      <c r="K86" s="116" t="s">
        <v>2379</v>
      </c>
      <c r="L86" s="113" t="s">
        <v>2380</v>
      </c>
      <c r="M86" s="116" t="s">
        <v>2381</v>
      </c>
      <c r="N86" s="116" t="s">
        <v>2382</v>
      </c>
      <c r="O86" s="111" t="s">
        <v>563</v>
      </c>
      <c r="P86" s="116" t="s">
        <v>2383</v>
      </c>
      <c r="Q86" s="116" t="s">
        <v>2384</v>
      </c>
      <c r="R86" s="116" t="s">
        <v>2385</v>
      </c>
      <c r="S86" s="113" t="s">
        <v>2386</v>
      </c>
      <c r="T86" s="111" t="s">
        <v>1747</v>
      </c>
      <c r="U86" s="111" t="s">
        <v>22</v>
      </c>
      <c r="V86" s="115">
        <v>100</v>
      </c>
      <c r="W86" s="114"/>
      <c r="X86" s="116">
        <v>45828</v>
      </c>
      <c r="Y86" s="116" t="s">
        <v>2093</v>
      </c>
      <c r="Z86" s="116" t="str">
        <f t="shared" si="13"/>
        <v>так</v>
      </c>
      <c r="AA86" s="116">
        <v>45827</v>
      </c>
      <c r="AB86" s="116" t="s">
        <v>109</v>
      </c>
      <c r="AC86" s="117" t="s">
        <v>1318</v>
      </c>
      <c r="AD86" s="118" t="str">
        <f t="shared" ca="1" si="14"/>
        <v/>
      </c>
      <c r="AE86" s="118" t="str">
        <f t="shared" ca="1" si="15"/>
        <v/>
      </c>
      <c r="AF86" s="118">
        <f t="shared" ca="1" si="16"/>
        <v>36</v>
      </c>
      <c r="AG86" s="119" t="str">
        <f t="shared" ca="1" si="17"/>
        <v/>
      </c>
      <c r="AH86" s="119" t="str">
        <f t="shared" ca="1" si="18"/>
        <v/>
      </c>
      <c r="AI86" s="110"/>
    </row>
    <row r="87" spans="1:35" ht="94.5" x14ac:dyDescent="0.25">
      <c r="A87" s="108" t="s">
        <v>2387</v>
      </c>
      <c r="B87" s="109" t="s">
        <v>2116</v>
      </c>
      <c r="C87" s="95">
        <v>77</v>
      </c>
      <c r="D87" s="111" t="s">
        <v>23</v>
      </c>
      <c r="E87" s="120" t="s">
        <v>2388</v>
      </c>
      <c r="F87" s="111" t="s">
        <v>623</v>
      </c>
      <c r="G87" s="124" t="s">
        <v>1053</v>
      </c>
      <c r="H87" s="111" t="e" cm="1">
        <f t="array" ref="H87">IF(
  ISBLANK(F87),
  "",
  IF(
    COUNTIF([2]Settings!G$1:G$609, F87) = 1,
    INDEX([2]Settings!H$1:H$609, MATCH(F87, [2]Settings!G$1:G$609, 0)),
    IFERROR(
      INDEX([2]Settings!H$1:H$609,
        MATCH(1,
          ([2]Settings!G$1:G$609=F87) * ([2]Settings!D$1:D$609=G87),
          0
        )
      ),
      ""
    )
  )
)</f>
        <v>#VALUE!</v>
      </c>
      <c r="I87" s="109">
        <v>32604</v>
      </c>
      <c r="J87" s="108" t="s">
        <v>2389</v>
      </c>
      <c r="K87" s="116" t="s">
        <v>2390</v>
      </c>
      <c r="L87" s="113" t="s">
        <v>2391</v>
      </c>
      <c r="M87" s="116" t="s">
        <v>2392</v>
      </c>
      <c r="N87" s="116" t="s">
        <v>2393</v>
      </c>
      <c r="O87" s="111" t="s">
        <v>142</v>
      </c>
      <c r="P87" s="116" t="s">
        <v>2394</v>
      </c>
      <c r="Q87" s="116" t="s">
        <v>2395</v>
      </c>
      <c r="R87" s="116" t="s">
        <v>2396</v>
      </c>
      <c r="S87" s="113" t="s">
        <v>2397</v>
      </c>
      <c r="T87" s="111"/>
      <c r="U87" s="111" t="s">
        <v>22</v>
      </c>
      <c r="V87" s="115">
        <v>100</v>
      </c>
      <c r="W87" s="114"/>
      <c r="X87" s="116">
        <v>45828</v>
      </c>
      <c r="Y87" s="116" t="s">
        <v>2093</v>
      </c>
      <c r="Z87" s="116" t="str">
        <f t="shared" si="13"/>
        <v>ні</v>
      </c>
      <c r="AA87" s="116">
        <v>45826</v>
      </c>
      <c r="AB87" s="116" t="s">
        <v>567</v>
      </c>
      <c r="AC87" s="117" t="s">
        <v>2398</v>
      </c>
      <c r="AD87" s="118" t="str">
        <f t="shared" ca="1" si="14"/>
        <v/>
      </c>
      <c r="AE87" s="118" t="str">
        <f t="shared" ca="1" si="15"/>
        <v/>
      </c>
      <c r="AF87" s="118">
        <f t="shared" ca="1" si="16"/>
        <v>36</v>
      </c>
      <c r="AG87" s="119" t="str">
        <f t="shared" ca="1" si="17"/>
        <v/>
      </c>
      <c r="AH87" s="119" t="str">
        <f t="shared" ca="1" si="18"/>
        <v/>
      </c>
      <c r="AI87" s="110"/>
    </row>
    <row r="88" spans="1:35" ht="110.25" x14ac:dyDescent="0.25">
      <c r="A88" s="108" t="s">
        <v>2167</v>
      </c>
      <c r="B88" s="109" t="s">
        <v>2116</v>
      </c>
      <c r="C88" s="95">
        <v>78</v>
      </c>
      <c r="D88" s="111" t="s">
        <v>23</v>
      </c>
      <c r="E88" s="120" t="s">
        <v>2399</v>
      </c>
      <c r="F88" s="111" t="s">
        <v>818</v>
      </c>
      <c r="G88" s="124"/>
      <c r="H88" s="111" t="e" cm="1">
        <f t="array" ref="H88">IF(
  ISBLANK(F88),
  "",
  IF(
    COUNTIF([2]Settings!G$1:G$609, F88) = 1,
    INDEX([2]Settings!H$1:H$609, MATCH(F88, [2]Settings!G$1:G$609, 0)),
    IFERROR(
      INDEX([2]Settings!H$1:H$609,
        MATCH(1,
          ([2]Settings!G$1:G$609=F88) * ([2]Settings!D$1:D$609=G88),
          0
        )
      ),
      ""
    )
  )
)</f>
        <v>#VALUE!</v>
      </c>
      <c r="I88" s="109">
        <v>31247</v>
      </c>
      <c r="J88" s="108" t="s">
        <v>2400</v>
      </c>
      <c r="K88" s="111" t="s">
        <v>2401</v>
      </c>
      <c r="L88" s="113" t="s">
        <v>2402</v>
      </c>
      <c r="M88" s="111" t="s">
        <v>2403</v>
      </c>
      <c r="N88" s="111" t="s">
        <v>2404</v>
      </c>
      <c r="O88" s="111" t="s">
        <v>562</v>
      </c>
      <c r="P88" s="111" t="s">
        <v>2405</v>
      </c>
      <c r="Q88" s="111" t="s">
        <v>2406</v>
      </c>
      <c r="R88" s="111" t="s">
        <v>2407</v>
      </c>
      <c r="S88" s="114" t="s">
        <v>2408</v>
      </c>
      <c r="T88" s="111"/>
      <c r="U88" s="111" t="s">
        <v>22</v>
      </c>
      <c r="V88" s="115">
        <v>100</v>
      </c>
      <c r="W88" s="114"/>
      <c r="X88" s="116">
        <v>45828</v>
      </c>
      <c r="Y88" s="116" t="s">
        <v>2093</v>
      </c>
      <c r="Z88" s="116" t="str">
        <f t="shared" si="13"/>
        <v>ні</v>
      </c>
      <c r="AA88" s="116">
        <v>45827</v>
      </c>
      <c r="AB88" s="116" t="s">
        <v>109</v>
      </c>
      <c r="AC88" s="117" t="s">
        <v>1330</v>
      </c>
      <c r="AD88" s="118" t="str">
        <f t="shared" ca="1" si="14"/>
        <v/>
      </c>
      <c r="AE88" s="118" t="str">
        <f t="shared" ca="1" si="15"/>
        <v/>
      </c>
      <c r="AF88" s="118">
        <f t="shared" ca="1" si="16"/>
        <v>40</v>
      </c>
      <c r="AG88" s="119" t="str">
        <f t="shared" ca="1" si="17"/>
        <v/>
      </c>
      <c r="AH88" s="119" t="str">
        <f t="shared" ca="1" si="18"/>
        <v/>
      </c>
      <c r="AI88" s="110"/>
    </row>
    <row r="89" spans="1:35" ht="78.75" x14ac:dyDescent="0.25">
      <c r="A89" s="59" t="s">
        <v>1527</v>
      </c>
      <c r="B89" s="60" t="s">
        <v>1296</v>
      </c>
      <c r="C89" s="95">
        <v>79</v>
      </c>
      <c r="D89" s="62" t="s">
        <v>23</v>
      </c>
      <c r="E89" s="62" t="s">
        <v>1673</v>
      </c>
      <c r="F89" s="62" t="s">
        <v>138</v>
      </c>
      <c r="G89" s="74"/>
      <c r="H89" s="62" t="e" cm="1">
        <f t="array" ref="H89">IF(
  ISBLANK(F89),
  "",
  IF(
    COUNTIF([1]Settings!G$1:G$609, F89) = 1,
    INDEX([1]Settings!H$1:H$609, MATCH(F89, [1]Settings!G$1:G$609, 0)),
    IFERROR(
      INDEX([1]Settings!H$1:H$609,
        MATCH(1,
          ([1]Settings!G$1:G$609=F89) * ([1]Settings!D$1:D$609=G89),
          0
        )
      ),
      ""
    )
  )
)</f>
        <v>#VALUE!</v>
      </c>
      <c r="I89" s="60">
        <v>30410</v>
      </c>
      <c r="J89" s="59" t="s">
        <v>1674</v>
      </c>
      <c r="K89" s="71" t="s">
        <v>1675</v>
      </c>
      <c r="L89" s="64" t="s">
        <v>1676</v>
      </c>
      <c r="M89" s="62" t="s">
        <v>1401</v>
      </c>
      <c r="N89" s="62" t="s">
        <v>1677</v>
      </c>
      <c r="O89" s="62" t="s">
        <v>142</v>
      </c>
      <c r="P89" s="62" t="s">
        <v>1678</v>
      </c>
      <c r="Q89" s="62" t="s">
        <v>1679</v>
      </c>
      <c r="R89" s="62" t="s">
        <v>1680</v>
      </c>
      <c r="S89" s="64" t="s">
        <v>1681</v>
      </c>
      <c r="T89" s="62" t="s">
        <v>1682</v>
      </c>
      <c r="U89" s="62" t="s">
        <v>22</v>
      </c>
      <c r="V89" s="65">
        <v>100</v>
      </c>
      <c r="W89" s="66"/>
      <c r="X89" s="67">
        <v>45829</v>
      </c>
      <c r="Y89" s="67" t="s">
        <v>1294</v>
      </c>
      <c r="Z89" s="67" t="str">
        <f t="shared" si="13"/>
        <v>так</v>
      </c>
      <c r="AA89" s="67">
        <v>45828</v>
      </c>
      <c r="AB89" s="67" t="s">
        <v>109</v>
      </c>
      <c r="AC89" s="68" t="s">
        <v>1318</v>
      </c>
      <c r="AD89" s="69" t="str">
        <f t="shared" ca="1" si="14"/>
        <v/>
      </c>
      <c r="AE89" s="69" t="str">
        <f t="shared" ca="1" si="15"/>
        <v/>
      </c>
      <c r="AF89" s="69" t="str">
        <f t="shared" ca="1" si="16"/>
        <v/>
      </c>
      <c r="AG89" s="70">
        <f t="shared" ca="1" si="17"/>
        <v>42</v>
      </c>
      <c r="AH89" s="70" t="str">
        <f t="shared" ca="1" si="18"/>
        <v/>
      </c>
      <c r="AI89" s="61"/>
    </row>
    <row r="90" spans="1:35" ht="63" x14ac:dyDescent="0.25">
      <c r="A90" s="108" t="s">
        <v>2294</v>
      </c>
      <c r="B90" s="109" t="s">
        <v>2116</v>
      </c>
      <c r="C90" s="95">
        <v>80</v>
      </c>
      <c r="D90" s="111" t="s">
        <v>23</v>
      </c>
      <c r="E90" s="120" t="s">
        <v>2409</v>
      </c>
      <c r="F90" s="111" t="s">
        <v>707</v>
      </c>
      <c r="G90" s="124"/>
      <c r="H90" s="111" t="e" cm="1">
        <f t="array" ref="H90">IF(
  ISBLANK(F90),
  "",
  IF(
    COUNTIF([2]Settings!G$1:G$609, F90) = 1,
    INDEX([2]Settings!H$1:H$609, MATCH(F90, [2]Settings!G$1:G$609, 0)),
    IFERROR(
      INDEX([2]Settings!H$1:H$609,
        MATCH(1,
          ([2]Settings!G$1:G$609=F90) * ([2]Settings!D$1:D$609=G90),
          0
        )
      ),
      ""
    )
  )
)</f>
        <v>#VALUE!</v>
      </c>
      <c r="I90" s="109">
        <v>32880</v>
      </c>
      <c r="J90" s="108" t="s">
        <v>2410</v>
      </c>
      <c r="K90" s="116" t="s">
        <v>2411</v>
      </c>
      <c r="L90" s="113" t="s">
        <v>2412</v>
      </c>
      <c r="M90" s="116" t="s">
        <v>2413</v>
      </c>
      <c r="N90" s="116" t="s">
        <v>2414</v>
      </c>
      <c r="O90" s="111" t="s">
        <v>142</v>
      </c>
      <c r="P90" s="116" t="s">
        <v>2415</v>
      </c>
      <c r="Q90" s="116" t="s">
        <v>2321</v>
      </c>
      <c r="R90" s="116" t="s">
        <v>2416</v>
      </c>
      <c r="S90" s="113" t="s">
        <v>2417</v>
      </c>
      <c r="T90" s="111"/>
      <c r="U90" s="111" t="s">
        <v>22</v>
      </c>
      <c r="V90" s="115">
        <v>100</v>
      </c>
      <c r="W90" s="114"/>
      <c r="X90" s="116">
        <v>45828</v>
      </c>
      <c r="Y90" s="116" t="s">
        <v>2093</v>
      </c>
      <c r="Z90" s="116" t="str">
        <f t="shared" si="13"/>
        <v>ні</v>
      </c>
      <c r="AA90" s="116">
        <v>45827</v>
      </c>
      <c r="AB90" s="116" t="s">
        <v>109</v>
      </c>
      <c r="AC90" s="117" t="s">
        <v>1407</v>
      </c>
      <c r="AD90" s="118" t="str">
        <f t="shared" ca="1" si="14"/>
        <v/>
      </c>
      <c r="AE90" s="118">
        <f t="shared" ca="1" si="15"/>
        <v>35</v>
      </c>
      <c r="AF90" s="118" t="str">
        <f t="shared" ca="1" si="16"/>
        <v/>
      </c>
      <c r="AG90" s="119" t="str">
        <f t="shared" ca="1" si="17"/>
        <v/>
      </c>
      <c r="AH90" s="119" t="str">
        <f t="shared" ca="1" si="18"/>
        <v/>
      </c>
      <c r="AI90" s="110"/>
    </row>
    <row r="91" spans="1:35" ht="94.5" x14ac:dyDescent="0.25">
      <c r="A91" s="108" t="s">
        <v>2082</v>
      </c>
      <c r="B91" s="109" t="s">
        <v>2116</v>
      </c>
      <c r="C91" s="95">
        <v>81</v>
      </c>
      <c r="D91" s="111" t="s">
        <v>23</v>
      </c>
      <c r="E91" s="112" t="s">
        <v>2418</v>
      </c>
      <c r="F91" s="111" t="s">
        <v>921</v>
      </c>
      <c r="G91" s="124"/>
      <c r="H91" s="111" t="e" cm="1">
        <f t="array" ref="H91">IF(
  ISBLANK(F91),
  "",
  IF(
    COUNTIF([2]Settings!G$1:G$609, F91) = 1,
    INDEX([2]Settings!H$1:H$609, MATCH(F91, [2]Settings!G$1:G$609, 0)),
    IFERROR(
      INDEX([2]Settings!H$1:H$609,
        MATCH(1,
          ([2]Settings!G$1:G$609=F91) * ([2]Settings!D$1:D$609=G91),
          0
        )
      ),
      ""
    )
  )
)</f>
        <v>#VALUE!</v>
      </c>
      <c r="I91" s="109">
        <v>36404</v>
      </c>
      <c r="J91" s="108" t="s">
        <v>2419</v>
      </c>
      <c r="K91" s="111" t="s">
        <v>2420</v>
      </c>
      <c r="L91" s="113" t="s">
        <v>2421</v>
      </c>
      <c r="M91" s="111" t="s">
        <v>2422</v>
      </c>
      <c r="N91" s="111" t="s">
        <v>2423</v>
      </c>
      <c r="O91" s="111" t="s">
        <v>563</v>
      </c>
      <c r="P91" s="111" t="s">
        <v>2424</v>
      </c>
      <c r="Q91" s="111" t="s">
        <v>2425</v>
      </c>
      <c r="R91" s="111" t="s">
        <v>2426</v>
      </c>
      <c r="S91" s="114" t="s">
        <v>2427</v>
      </c>
      <c r="T91" s="111"/>
      <c r="U91" s="111" t="s">
        <v>22</v>
      </c>
      <c r="V91" s="115">
        <v>100</v>
      </c>
      <c r="W91" s="114"/>
      <c r="X91" s="116">
        <v>45828</v>
      </c>
      <c r="Y91" s="116" t="s">
        <v>2093</v>
      </c>
      <c r="Z91" s="116" t="str">
        <f t="shared" si="13"/>
        <v>ні</v>
      </c>
      <c r="AA91" s="116">
        <v>45827</v>
      </c>
      <c r="AB91" s="116" t="s">
        <v>109</v>
      </c>
      <c r="AC91" s="117"/>
      <c r="AD91" s="118">
        <f t="shared" ca="1" si="14"/>
        <v>26</v>
      </c>
      <c r="AE91" s="118" t="str">
        <f t="shared" ca="1" si="15"/>
        <v/>
      </c>
      <c r="AF91" s="118" t="str">
        <f t="shared" ca="1" si="16"/>
        <v/>
      </c>
      <c r="AG91" s="119" t="str">
        <f t="shared" ca="1" si="17"/>
        <v/>
      </c>
      <c r="AH91" s="119" t="str">
        <f t="shared" ca="1" si="18"/>
        <v/>
      </c>
      <c r="AI91" s="110"/>
    </row>
    <row r="92" spans="1:35" ht="110.25" x14ac:dyDescent="0.25">
      <c r="A92" s="59" t="s">
        <v>1683</v>
      </c>
      <c r="B92" s="60" t="s">
        <v>1296</v>
      </c>
      <c r="C92" s="95">
        <v>82</v>
      </c>
      <c r="D92" s="62" t="s">
        <v>23</v>
      </c>
      <c r="E92" s="63" t="s">
        <v>1684</v>
      </c>
      <c r="F92" s="62" t="s">
        <v>839</v>
      </c>
      <c r="G92" s="74"/>
      <c r="H92" s="62" t="e" cm="1">
        <f t="array" ref="H92">IF(
  ISBLANK(F92),
  "",
  IF(
    COUNTIF([1]Settings!G$1:G$609, F92) = 1,
    INDEX([1]Settings!H$1:H$609, MATCH(F92, [1]Settings!G$1:G$609, 0)),
    IFERROR(
      INDEX([1]Settings!H$1:H$609,
        MATCH(1,
          ([1]Settings!G$1:G$609=F92) * ([1]Settings!D$1:D$609=G92),
          0
        )
      ),
      ""
    )
  )
)</f>
        <v>#VALUE!</v>
      </c>
      <c r="I92" s="60">
        <v>29166</v>
      </c>
      <c r="J92" s="59" t="s">
        <v>1685</v>
      </c>
      <c r="K92" s="62" t="s">
        <v>1686</v>
      </c>
      <c r="L92" s="64" t="s">
        <v>1687</v>
      </c>
      <c r="M92" s="77" t="s">
        <v>1288</v>
      </c>
      <c r="N92" s="78" t="s">
        <v>1688</v>
      </c>
      <c r="O92" s="62" t="s">
        <v>142</v>
      </c>
      <c r="P92" s="78" t="s">
        <v>1689</v>
      </c>
      <c r="Q92" s="78" t="s">
        <v>1690</v>
      </c>
      <c r="R92" s="78" t="s">
        <v>1691</v>
      </c>
      <c r="S92" s="79" t="s">
        <v>1692</v>
      </c>
      <c r="T92" s="62"/>
      <c r="U92" s="62" t="s">
        <v>22</v>
      </c>
      <c r="V92" s="65">
        <v>100</v>
      </c>
      <c r="W92" s="66"/>
      <c r="X92" s="67">
        <v>45829</v>
      </c>
      <c r="Y92" s="67" t="s">
        <v>1294</v>
      </c>
      <c r="Z92" s="67" t="str">
        <f t="shared" si="13"/>
        <v>ні</v>
      </c>
      <c r="AA92" s="67">
        <v>45828</v>
      </c>
      <c r="AB92" s="67" t="s">
        <v>109</v>
      </c>
      <c r="AC92" s="68"/>
      <c r="AD92" s="69" t="str">
        <f t="shared" ca="1" si="14"/>
        <v/>
      </c>
      <c r="AE92" s="69" t="str">
        <f t="shared" ca="1" si="15"/>
        <v/>
      </c>
      <c r="AF92" s="69" t="str">
        <f t="shared" ca="1" si="16"/>
        <v/>
      </c>
      <c r="AG92" s="70">
        <f t="shared" ca="1" si="17"/>
        <v>45</v>
      </c>
      <c r="AH92" s="70" t="str">
        <f t="shared" ca="1" si="18"/>
        <v/>
      </c>
      <c r="AI92" s="61"/>
    </row>
    <row r="93" spans="1:35" ht="78.75" x14ac:dyDescent="0.25">
      <c r="A93" s="59" t="s">
        <v>1693</v>
      </c>
      <c r="B93" s="60" t="s">
        <v>1131</v>
      </c>
      <c r="C93" s="95">
        <v>83</v>
      </c>
      <c r="D93" s="62" t="s">
        <v>23</v>
      </c>
      <c r="E93" s="63" t="s">
        <v>1694</v>
      </c>
      <c r="F93" s="62" t="s">
        <v>709</v>
      </c>
      <c r="G93" s="74"/>
      <c r="H93" s="62" t="e" cm="1">
        <f t="array" ref="H93">IF(
  ISBLANK(F93),
  "",
  IF(
    COUNTIF([1]Settings!G$1:G$609, F93) = 1,
    INDEX([1]Settings!H$1:H$609, MATCH(F93, [1]Settings!G$1:G$609, 0)),
    IFERROR(
      INDEX([1]Settings!H$1:H$609,
        MATCH(1,
          ([1]Settings!G$1:G$609=F93) * ([1]Settings!D$1:D$609=G93),
          0
        )
      ),
      ""
    )
  )
)</f>
        <v>#VALUE!</v>
      </c>
      <c r="I93" s="60">
        <v>30248</v>
      </c>
      <c r="J93" s="59" t="s">
        <v>1695</v>
      </c>
      <c r="K93" s="71" t="s">
        <v>1696</v>
      </c>
      <c r="L93" s="64" t="s">
        <v>1697</v>
      </c>
      <c r="M93" s="62" t="s">
        <v>1698</v>
      </c>
      <c r="N93" s="62" t="s">
        <v>1699</v>
      </c>
      <c r="O93" s="62" t="s">
        <v>563</v>
      </c>
      <c r="P93" s="62" t="s">
        <v>1700</v>
      </c>
      <c r="Q93" s="62" t="s">
        <v>1701</v>
      </c>
      <c r="R93" s="62" t="s">
        <v>1702</v>
      </c>
      <c r="S93" s="64" t="s">
        <v>1703</v>
      </c>
      <c r="T93" s="62"/>
      <c r="U93" s="62" t="s">
        <v>22</v>
      </c>
      <c r="V93" s="65">
        <v>100</v>
      </c>
      <c r="W93" s="66"/>
      <c r="X93" s="67">
        <v>45829</v>
      </c>
      <c r="Y93" s="67" t="s">
        <v>1294</v>
      </c>
      <c r="Z93" s="67" t="str">
        <f t="shared" si="13"/>
        <v>ні</v>
      </c>
      <c r="AA93" s="67">
        <v>45828</v>
      </c>
      <c r="AB93" s="67" t="s">
        <v>109</v>
      </c>
      <c r="AC93" s="68"/>
      <c r="AD93" s="69" t="str">
        <f t="shared" ca="1" si="14"/>
        <v/>
      </c>
      <c r="AE93" s="69" t="str">
        <f t="shared" ca="1" si="15"/>
        <v/>
      </c>
      <c r="AF93" s="69" t="str">
        <f t="shared" ca="1" si="16"/>
        <v/>
      </c>
      <c r="AG93" s="70">
        <f t="shared" ca="1" si="17"/>
        <v>42</v>
      </c>
      <c r="AH93" s="70" t="str">
        <f t="shared" ca="1" si="18"/>
        <v/>
      </c>
      <c r="AI93" s="61"/>
    </row>
    <row r="94" spans="1:35" ht="94.5" x14ac:dyDescent="0.25">
      <c r="A94" s="108" t="s">
        <v>2220</v>
      </c>
      <c r="B94" s="109" t="s">
        <v>2116</v>
      </c>
      <c r="C94" s="95">
        <v>84</v>
      </c>
      <c r="D94" s="111" t="s">
        <v>23</v>
      </c>
      <c r="E94" s="111" t="s">
        <v>2428</v>
      </c>
      <c r="F94" s="111" t="s">
        <v>817</v>
      </c>
      <c r="G94" s="124"/>
      <c r="H94" s="111" t="e" cm="1">
        <f t="array" ref="H94">IF(
  ISBLANK(F94),
  "",
  IF(
    COUNTIF([2]Settings!G$1:G$609, F94) = 1,
    INDEX([2]Settings!H$1:H$609, MATCH(F94, [2]Settings!G$1:G$609, 0)),
    IFERROR(
      INDEX([2]Settings!H$1:H$609,
        MATCH(1,
          ([2]Settings!G$1:G$609=F94) * ([2]Settings!D$1:D$609=G94),
          0
        )
      ),
      ""
    )
  )
)</f>
        <v>#VALUE!</v>
      </c>
      <c r="I94" s="109">
        <v>32933</v>
      </c>
      <c r="J94" s="108" t="s">
        <v>2429</v>
      </c>
      <c r="K94" s="112" t="s">
        <v>2430</v>
      </c>
      <c r="L94" s="113" t="s">
        <v>2431</v>
      </c>
      <c r="M94" s="111" t="s">
        <v>2432</v>
      </c>
      <c r="N94" s="111" t="s">
        <v>2433</v>
      </c>
      <c r="O94" s="111" t="s">
        <v>142</v>
      </c>
      <c r="P94" s="111" t="s">
        <v>2434</v>
      </c>
      <c r="Q94" s="111" t="s">
        <v>2435</v>
      </c>
      <c r="R94" s="111" t="s">
        <v>2436</v>
      </c>
      <c r="S94" s="113" t="s">
        <v>2437</v>
      </c>
      <c r="T94" s="111"/>
      <c r="U94" s="111" t="s">
        <v>22</v>
      </c>
      <c r="V94" s="115">
        <v>100</v>
      </c>
      <c r="W94" s="114"/>
      <c r="X94" s="116">
        <v>45828</v>
      </c>
      <c r="Y94" s="116" t="s">
        <v>2093</v>
      </c>
      <c r="Z94" s="116" t="str">
        <f t="shared" si="13"/>
        <v>ні</v>
      </c>
      <c r="AA94" s="116">
        <v>45827</v>
      </c>
      <c r="AB94" s="116" t="s">
        <v>109</v>
      </c>
      <c r="AC94" s="117"/>
      <c r="AD94" s="118" t="str">
        <f t="shared" ca="1" si="14"/>
        <v/>
      </c>
      <c r="AE94" s="118">
        <f t="shared" ca="1" si="15"/>
        <v>35</v>
      </c>
      <c r="AF94" s="118" t="str">
        <f t="shared" ca="1" si="16"/>
        <v/>
      </c>
      <c r="AG94" s="119" t="str">
        <f t="shared" ca="1" si="17"/>
        <v/>
      </c>
      <c r="AH94" s="119" t="str">
        <f t="shared" ca="1" si="18"/>
        <v/>
      </c>
      <c r="AI94" s="110"/>
    </row>
    <row r="95" spans="1:35" ht="110.25" x14ac:dyDescent="0.25">
      <c r="A95" s="59" t="s">
        <v>1283</v>
      </c>
      <c r="B95" s="60" t="s">
        <v>1131</v>
      </c>
      <c r="C95" s="95">
        <v>85</v>
      </c>
      <c r="D95" s="62" t="s">
        <v>23</v>
      </c>
      <c r="E95" s="63" t="s">
        <v>1704</v>
      </c>
      <c r="F95" s="62" t="s">
        <v>709</v>
      </c>
      <c r="G95" s="74"/>
      <c r="H95" s="62" t="e" cm="1">
        <f t="array" ref="H95">IF(
  ISBLANK(F95),
  "",
  IF(
    COUNTIF([1]Settings!G$1:G$609, F95) = 1,
    INDEX([1]Settings!H$1:H$609, MATCH(F95, [1]Settings!G$1:G$609, 0)),
    IFERROR(
      INDEX([1]Settings!H$1:H$609,
        MATCH(1,
          ([1]Settings!G$1:G$609=F95) * ([1]Settings!D$1:D$609=G95),
          0
        )
      ),
      ""
    )
  )
)</f>
        <v>#VALUE!</v>
      </c>
      <c r="I95" s="60">
        <v>35897</v>
      </c>
      <c r="J95" s="59" t="s">
        <v>1705</v>
      </c>
      <c r="K95" s="71" t="s">
        <v>1706</v>
      </c>
      <c r="L95" s="64" t="s">
        <v>1707</v>
      </c>
      <c r="M95" s="62" t="s">
        <v>1708</v>
      </c>
      <c r="N95" s="62" t="s">
        <v>1709</v>
      </c>
      <c r="O95" s="62" t="s">
        <v>563</v>
      </c>
      <c r="P95" s="62" t="s">
        <v>1710</v>
      </c>
      <c r="Q95" s="62" t="s">
        <v>1711</v>
      </c>
      <c r="R95" s="62" t="s">
        <v>1712</v>
      </c>
      <c r="S95" s="64" t="s">
        <v>1713</v>
      </c>
      <c r="T95" s="62"/>
      <c r="U95" s="62" t="s">
        <v>22</v>
      </c>
      <c r="V95" s="65">
        <v>100</v>
      </c>
      <c r="W95" s="66"/>
      <c r="X95" s="67">
        <v>45829</v>
      </c>
      <c r="Y95" s="67" t="s">
        <v>1294</v>
      </c>
      <c r="Z95" s="67" t="str">
        <f t="shared" si="13"/>
        <v>ні</v>
      </c>
      <c r="AA95" s="67">
        <v>45828</v>
      </c>
      <c r="AB95" s="67" t="s">
        <v>109</v>
      </c>
      <c r="AC95" s="68" t="s">
        <v>1714</v>
      </c>
      <c r="AD95" s="69">
        <f t="shared" ca="1" si="14"/>
        <v>27</v>
      </c>
      <c r="AE95" s="69" t="str">
        <f t="shared" ca="1" si="15"/>
        <v/>
      </c>
      <c r="AF95" s="69" t="str">
        <f t="shared" ca="1" si="16"/>
        <v/>
      </c>
      <c r="AG95" s="70" t="str">
        <f t="shared" ca="1" si="17"/>
        <v/>
      </c>
      <c r="AH95" s="70" t="str">
        <f t="shared" ca="1" si="18"/>
        <v/>
      </c>
      <c r="AI95" s="61"/>
    </row>
    <row r="96" spans="1:35" ht="94.5" x14ac:dyDescent="0.25">
      <c r="A96" s="108" t="s">
        <v>2438</v>
      </c>
      <c r="B96" s="109" t="s">
        <v>1296</v>
      </c>
      <c r="C96" s="95">
        <v>86</v>
      </c>
      <c r="D96" s="111" t="s">
        <v>23</v>
      </c>
      <c r="E96" s="120" t="s">
        <v>2439</v>
      </c>
      <c r="F96" s="111" t="s">
        <v>667</v>
      </c>
      <c r="G96" s="124"/>
      <c r="H96" s="111" t="e" cm="1">
        <f t="array" ref="H96">IF(
  ISBLANK(F96),
  "",
  IF(
    COUNTIF([2]Settings!G$1:G$609, F96) = 1,
    INDEX([2]Settings!H$1:H$609, MATCH(F96, [2]Settings!G$1:G$609, 0)),
    IFERROR(
      INDEX([2]Settings!H$1:H$609,
        MATCH(1,
          ([2]Settings!G$1:G$609=F96) * ([2]Settings!D$1:D$609=G96),
          0
        )
      ),
      ""
    )
  )
)</f>
        <v>#VALUE!</v>
      </c>
      <c r="I96" s="109">
        <v>32068</v>
      </c>
      <c r="J96" s="108" t="s">
        <v>2440</v>
      </c>
      <c r="K96" s="112" t="s">
        <v>2441</v>
      </c>
      <c r="L96" s="113" t="s">
        <v>2442</v>
      </c>
      <c r="M96" s="111" t="s">
        <v>2443</v>
      </c>
      <c r="N96" s="111" t="s">
        <v>2444</v>
      </c>
      <c r="O96" s="111" t="s">
        <v>142</v>
      </c>
      <c r="P96" s="111" t="s">
        <v>2445</v>
      </c>
      <c r="Q96" s="111" t="s">
        <v>2446</v>
      </c>
      <c r="R96" s="111" t="s">
        <v>2447</v>
      </c>
      <c r="S96" s="113" t="s">
        <v>2448</v>
      </c>
      <c r="T96" s="111"/>
      <c r="U96" s="111" t="s">
        <v>22</v>
      </c>
      <c r="V96" s="115">
        <v>100</v>
      </c>
      <c r="W96" s="114"/>
      <c r="X96" s="116">
        <v>45828</v>
      </c>
      <c r="Y96" s="116" t="s">
        <v>2093</v>
      </c>
      <c r="Z96" s="116" t="str">
        <f t="shared" si="13"/>
        <v>ні</v>
      </c>
      <c r="AA96" s="116">
        <v>45827</v>
      </c>
      <c r="AB96" s="116" t="s">
        <v>109</v>
      </c>
      <c r="AC96" s="117"/>
      <c r="AD96" s="118" t="str">
        <f t="shared" ca="1" si="14"/>
        <v/>
      </c>
      <c r="AE96" s="118" t="str">
        <f t="shared" ca="1" si="15"/>
        <v/>
      </c>
      <c r="AF96" s="118">
        <f t="shared" ca="1" si="16"/>
        <v>37</v>
      </c>
      <c r="AG96" s="119" t="str">
        <f t="shared" ca="1" si="17"/>
        <v/>
      </c>
      <c r="AH96" s="119" t="str">
        <f t="shared" ca="1" si="18"/>
        <v/>
      </c>
      <c r="AI96" s="110"/>
    </row>
    <row r="97" spans="1:35" ht="157.5" x14ac:dyDescent="0.25">
      <c r="A97" s="59" t="s">
        <v>1715</v>
      </c>
      <c r="B97" s="60" t="s">
        <v>1131</v>
      </c>
      <c r="C97" s="95">
        <v>87</v>
      </c>
      <c r="D97" s="62" t="s">
        <v>1054</v>
      </c>
      <c r="E97" s="63" t="s">
        <v>1716</v>
      </c>
      <c r="F97" s="62" t="s">
        <v>921</v>
      </c>
      <c r="G97" s="74"/>
      <c r="H97" s="62" t="e" cm="1">
        <f t="array" ref="H97">IF(
  ISBLANK(F97),
  "",
  IF(
    COUNTIF([1]Settings!G$1:G$609, F97) = 1,
    INDEX([1]Settings!H$1:H$609, MATCH(F97, [1]Settings!G$1:G$609, 0)),
    IFERROR(
      INDEX([1]Settings!H$1:H$609,
        MATCH(1,
          ([1]Settings!G$1:G$609=F97) * ([1]Settings!D$1:D$609=G97),
          0
        )
      ),
      ""
    )
  )
)</f>
        <v>#VALUE!</v>
      </c>
      <c r="I97" s="60">
        <v>33922</v>
      </c>
      <c r="J97" s="59" t="s">
        <v>1717</v>
      </c>
      <c r="K97" s="71" t="s">
        <v>1718</v>
      </c>
      <c r="L97" s="64" t="s">
        <v>1719</v>
      </c>
      <c r="M97" s="62" t="s">
        <v>1720</v>
      </c>
      <c r="N97" s="62" t="s">
        <v>1721</v>
      </c>
      <c r="O97" s="62" t="s">
        <v>563</v>
      </c>
      <c r="P97" s="62" t="s">
        <v>1722</v>
      </c>
      <c r="Q97" s="62" t="s">
        <v>1723</v>
      </c>
      <c r="R97" s="62" t="s">
        <v>1724</v>
      </c>
      <c r="S97" s="64" t="s">
        <v>1725</v>
      </c>
      <c r="T97" s="62" t="s">
        <v>1726</v>
      </c>
      <c r="U97" s="62" t="s">
        <v>22</v>
      </c>
      <c r="V97" s="65">
        <v>100</v>
      </c>
      <c r="W97" s="66"/>
      <c r="X97" s="67">
        <v>45829</v>
      </c>
      <c r="Y97" s="67" t="s">
        <v>1294</v>
      </c>
      <c r="Z97" s="67" t="str">
        <f t="shared" si="13"/>
        <v>так</v>
      </c>
      <c r="AA97" s="67">
        <v>45828</v>
      </c>
      <c r="AB97" s="67" t="s">
        <v>109</v>
      </c>
      <c r="AC97" s="68"/>
      <c r="AD97" s="69" t="str">
        <f t="shared" ca="1" si="14"/>
        <v/>
      </c>
      <c r="AE97" s="69">
        <f t="shared" ca="1" si="15"/>
        <v>32</v>
      </c>
      <c r="AF97" s="69" t="str">
        <f t="shared" ca="1" si="16"/>
        <v/>
      </c>
      <c r="AG97" s="70" t="str">
        <f t="shared" ca="1" si="17"/>
        <v/>
      </c>
      <c r="AH97" s="70" t="str">
        <f t="shared" ca="1" si="18"/>
        <v/>
      </c>
      <c r="AI97" s="61"/>
    </row>
    <row r="98" spans="1:35" ht="110.25" x14ac:dyDescent="0.25">
      <c r="A98" s="108" t="s">
        <v>2438</v>
      </c>
      <c r="B98" s="109" t="s">
        <v>2116</v>
      </c>
      <c r="C98" s="95">
        <v>88</v>
      </c>
      <c r="D98" s="111" t="s">
        <v>23</v>
      </c>
      <c r="E98" s="120" t="s">
        <v>2449</v>
      </c>
      <c r="F98" s="111" t="s">
        <v>667</v>
      </c>
      <c r="G98" s="124"/>
      <c r="H98" s="111" t="e" cm="1">
        <f t="array" ref="H98">IF(
  ISBLANK(F98),
  "",
  IF(
    COUNTIF([2]Settings!G$1:G$609, F98) = 1,
    INDEX([2]Settings!H$1:H$609, MATCH(F98, [2]Settings!G$1:G$609, 0)),
    IFERROR(
      INDEX([2]Settings!H$1:H$609,
        MATCH(1,
          ([2]Settings!G$1:G$609=F98) * ([2]Settings!D$1:D$609=G98),
          0
        )
      ),
      ""
    )
  )
)</f>
        <v>#VALUE!</v>
      </c>
      <c r="I98" s="109">
        <v>34178</v>
      </c>
      <c r="J98" s="108" t="s">
        <v>2450</v>
      </c>
      <c r="K98" s="111" t="s">
        <v>2451</v>
      </c>
      <c r="L98" s="113" t="s">
        <v>2452</v>
      </c>
      <c r="M98" s="111" t="s">
        <v>79</v>
      </c>
      <c r="N98" s="111" t="s">
        <v>2453</v>
      </c>
      <c r="O98" s="111" t="s">
        <v>142</v>
      </c>
      <c r="P98" s="111" t="s">
        <v>2454</v>
      </c>
      <c r="Q98" s="111" t="s">
        <v>2455</v>
      </c>
      <c r="R98" s="111" t="s">
        <v>2456</v>
      </c>
      <c r="S98" s="114" t="s">
        <v>2457</v>
      </c>
      <c r="T98" s="111"/>
      <c r="U98" s="111" t="s">
        <v>22</v>
      </c>
      <c r="V98" s="115">
        <v>100</v>
      </c>
      <c r="W98" s="114"/>
      <c r="X98" s="116">
        <v>45828</v>
      </c>
      <c r="Y98" s="116" t="s">
        <v>2093</v>
      </c>
      <c r="Z98" s="116" t="str">
        <f t="shared" si="13"/>
        <v>ні</v>
      </c>
      <c r="AA98" s="116">
        <v>45827</v>
      </c>
      <c r="AB98" s="116" t="s">
        <v>109</v>
      </c>
      <c r="AC98" s="117"/>
      <c r="AD98" s="118" t="str">
        <f t="shared" ca="1" si="14"/>
        <v/>
      </c>
      <c r="AE98" s="118">
        <f t="shared" ca="1" si="15"/>
        <v>32</v>
      </c>
      <c r="AF98" s="118" t="str">
        <f t="shared" ca="1" si="16"/>
        <v/>
      </c>
      <c r="AG98" s="119" t="str">
        <f t="shared" ca="1" si="17"/>
        <v/>
      </c>
      <c r="AH98" s="119" t="str">
        <f t="shared" ca="1" si="18"/>
        <v/>
      </c>
      <c r="AI98" s="110"/>
    </row>
    <row r="99" spans="1:35" ht="78.75" x14ac:dyDescent="0.25">
      <c r="A99" s="59" t="s">
        <v>1727</v>
      </c>
      <c r="B99" s="60" t="s">
        <v>1131</v>
      </c>
      <c r="C99" s="95">
        <v>89</v>
      </c>
      <c r="D99" s="62" t="s">
        <v>23</v>
      </c>
      <c r="E99" s="63" t="s">
        <v>1728</v>
      </c>
      <c r="F99" s="62" t="s">
        <v>576</v>
      </c>
      <c r="G99" s="74"/>
      <c r="H99" s="62" t="e" cm="1">
        <f t="array" ref="H99">IF(
  ISBLANK(F99),
  "",
  IF(
    COUNTIF([1]Settings!G$1:G$609, F99) = 1,
    INDEX([1]Settings!H$1:H$609, MATCH(F99, [1]Settings!G$1:G$609, 0)),
    IFERROR(
      INDEX([1]Settings!H$1:H$609,
        MATCH(1,
          ([1]Settings!G$1:G$609=F99) * ([1]Settings!D$1:D$609=G99),
          0
        )
      ),
      ""
    )
  )
)</f>
        <v>#VALUE!</v>
      </c>
      <c r="I99" s="60">
        <v>32181</v>
      </c>
      <c r="J99" s="59" t="s">
        <v>1729</v>
      </c>
      <c r="K99" s="71" t="s">
        <v>1730</v>
      </c>
      <c r="L99" s="62" t="s">
        <v>1731</v>
      </c>
      <c r="M99" s="62" t="s">
        <v>1732</v>
      </c>
      <c r="N99" s="62" t="s">
        <v>1733</v>
      </c>
      <c r="O99" s="62" t="s">
        <v>563</v>
      </c>
      <c r="P99" s="62" t="s">
        <v>1734</v>
      </c>
      <c r="Q99" s="62" t="s">
        <v>1735</v>
      </c>
      <c r="R99" s="62" t="s">
        <v>1417</v>
      </c>
      <c r="S99" s="64" t="s">
        <v>33</v>
      </c>
      <c r="T99" s="62"/>
      <c r="U99" s="62" t="s">
        <v>22</v>
      </c>
      <c r="V99" s="65">
        <v>100</v>
      </c>
      <c r="W99" s="66"/>
      <c r="X99" s="67">
        <v>45829</v>
      </c>
      <c r="Y99" s="67" t="s">
        <v>1294</v>
      </c>
      <c r="Z99" s="67" t="str">
        <f t="shared" si="13"/>
        <v>ні</v>
      </c>
      <c r="AA99" s="67">
        <v>45828</v>
      </c>
      <c r="AB99" s="67" t="s">
        <v>109</v>
      </c>
      <c r="AC99" s="68"/>
      <c r="AD99" s="69" t="str">
        <f t="shared" ca="1" si="14"/>
        <v/>
      </c>
      <c r="AE99" s="69" t="str">
        <f t="shared" ca="1" si="15"/>
        <v/>
      </c>
      <c r="AF99" s="69">
        <f t="shared" ca="1" si="16"/>
        <v>37</v>
      </c>
      <c r="AG99" s="70" t="str">
        <f t="shared" ca="1" si="17"/>
        <v/>
      </c>
      <c r="AH99" s="70" t="str">
        <f t="shared" ca="1" si="18"/>
        <v/>
      </c>
      <c r="AI99" s="61"/>
    </row>
    <row r="100" spans="1:35" ht="94.5" x14ac:dyDescent="0.25">
      <c r="A100" s="129" t="s">
        <v>2747</v>
      </c>
      <c r="B100" s="130" t="s">
        <v>2748</v>
      </c>
      <c r="C100" s="95">
        <v>90</v>
      </c>
      <c r="D100" s="132" t="s">
        <v>23</v>
      </c>
      <c r="E100" s="133" t="s">
        <v>2749</v>
      </c>
      <c r="F100" s="132" t="s">
        <v>613</v>
      </c>
      <c r="G100" s="144" t="s">
        <v>1053</v>
      </c>
      <c r="H100" s="132" t="s">
        <v>156</v>
      </c>
      <c r="I100" s="130">
        <v>30496</v>
      </c>
      <c r="J100" s="129" t="s">
        <v>2750</v>
      </c>
      <c r="K100" s="134" t="s">
        <v>2751</v>
      </c>
      <c r="L100" s="132" t="s">
        <v>2752</v>
      </c>
      <c r="M100" s="132" t="s">
        <v>2753</v>
      </c>
      <c r="N100" s="132" t="s">
        <v>2754</v>
      </c>
      <c r="O100" s="132" t="s">
        <v>563</v>
      </c>
      <c r="P100" s="132" t="s">
        <v>2755</v>
      </c>
      <c r="Q100" s="132" t="s">
        <v>2756</v>
      </c>
      <c r="R100" s="132" t="s">
        <v>2757</v>
      </c>
      <c r="S100" s="135" t="s">
        <v>2758</v>
      </c>
      <c r="T100" s="132"/>
      <c r="U100" s="132" t="s">
        <v>22</v>
      </c>
      <c r="V100" s="136">
        <v>100</v>
      </c>
      <c r="W100" s="137"/>
      <c r="X100" s="138">
        <v>45827</v>
      </c>
      <c r="Y100" s="138" t="s">
        <v>2759</v>
      </c>
      <c r="Z100" s="138" t="s">
        <v>2760</v>
      </c>
      <c r="AA100" s="138">
        <v>45826</v>
      </c>
      <c r="AB100" s="138" t="s">
        <v>109</v>
      </c>
      <c r="AC100" s="139"/>
      <c r="AD100" s="140" t="s">
        <v>1132</v>
      </c>
      <c r="AE100" s="140" t="s">
        <v>1132</v>
      </c>
      <c r="AF100" s="140" t="s">
        <v>1132</v>
      </c>
      <c r="AG100" s="141">
        <v>41</v>
      </c>
      <c r="AH100" s="141" t="s">
        <v>1132</v>
      </c>
      <c r="AI100" s="131"/>
    </row>
    <row r="101" spans="1:35" ht="110.25" x14ac:dyDescent="0.25">
      <c r="A101" s="59" t="s">
        <v>1736</v>
      </c>
      <c r="B101" s="60" t="s">
        <v>1296</v>
      </c>
      <c r="C101" s="95">
        <v>91</v>
      </c>
      <c r="D101" s="62" t="s">
        <v>23</v>
      </c>
      <c r="E101" s="71" t="s">
        <v>1737</v>
      </c>
      <c r="F101" s="62" t="s">
        <v>708</v>
      </c>
      <c r="G101" s="74"/>
      <c r="H101" s="62" t="e" cm="1">
        <f t="array" ref="H101">IF(
  ISBLANK(F101),
  "",
  IF(
    COUNTIF([1]Settings!G$1:G$609, F101) = 1,
    INDEX([1]Settings!H$1:H$609, MATCH(F101, [1]Settings!G$1:G$609, 0)),
    IFERROR(
      INDEX([1]Settings!H$1:H$609,
        MATCH(1,
          ([1]Settings!G$1:G$609=F101) * ([1]Settings!D$1:D$609=G101),
          0
        )
      ),
      ""
    )
  )
)</f>
        <v>#VALUE!</v>
      </c>
      <c r="I101" s="60">
        <v>32595</v>
      </c>
      <c r="J101" s="59" t="s">
        <v>1738</v>
      </c>
      <c r="K101" s="62" t="s">
        <v>1739</v>
      </c>
      <c r="L101" s="64" t="s">
        <v>1740</v>
      </c>
      <c r="M101" s="62" t="s">
        <v>1741</v>
      </c>
      <c r="N101" s="62" t="s">
        <v>1742</v>
      </c>
      <c r="O101" s="62" t="s">
        <v>142</v>
      </c>
      <c r="P101" s="62" t="s">
        <v>1743</v>
      </c>
      <c r="Q101" s="62" t="s">
        <v>1744</v>
      </c>
      <c r="R101" s="62" t="s">
        <v>1745</v>
      </c>
      <c r="S101" s="66" t="s">
        <v>1746</v>
      </c>
      <c r="T101" s="62" t="s">
        <v>1747</v>
      </c>
      <c r="U101" s="62" t="s">
        <v>22</v>
      </c>
      <c r="V101" s="65">
        <v>100</v>
      </c>
      <c r="W101" s="66"/>
      <c r="X101" s="67">
        <v>45829</v>
      </c>
      <c r="Y101" s="67" t="s">
        <v>1294</v>
      </c>
      <c r="Z101" s="67" t="str">
        <f>IF(E101="","",IF(T101="","ні","так"))</f>
        <v>так</v>
      </c>
      <c r="AA101" s="67">
        <v>45825</v>
      </c>
      <c r="AB101" s="67" t="s">
        <v>567</v>
      </c>
      <c r="AC101" s="68" t="s">
        <v>1407</v>
      </c>
      <c r="AD101" s="69" t="str">
        <f ca="1">IF(INT(YEARFRAC(I101,TODAY()))&lt;=30,INT(YEARFRAC(I101,TODAY())),"")</f>
        <v/>
      </c>
      <c r="AE101" s="69" t="str">
        <f ca="1">IF(AND(INT(YEARFRAC(I101,TODAY()))&gt;=31,INT(YEARFRAC(I101,TODAY()))&lt;=35),INT(YEARFRAC(I101,TODAY())),"")</f>
        <v/>
      </c>
      <c r="AF101" s="69">
        <f ca="1">IF(AND(INT(YEARFRAC(I101,TODAY()))&gt;=36,INT(YEARFRAC(I101,TODAY()))&lt;=40),INT(YEARFRAC(I101,TODAY())),"")</f>
        <v>36</v>
      </c>
      <c r="AG101" s="70" t="str">
        <f ca="1">IF(AND(INT(YEARFRAC(I101,TODAY()))&gt;=41,INT(YEARFRAC(I101,TODAY()))&lt;=45),INT(YEARFRAC(I101,TODAY())),"")</f>
        <v/>
      </c>
      <c r="AH101" s="70" t="str">
        <f ca="1">IF(AND(INT(YEARFRAC(I101,TODAY()))&gt;=46,INT(YEARFRAC(I101,TODAY()))&lt;=48),INT(YEARFRAC(I101,TODAY())),"")</f>
        <v/>
      </c>
      <c r="AI101" s="61"/>
    </row>
    <row r="102" spans="1:35" ht="94.5" x14ac:dyDescent="0.25">
      <c r="A102" s="108" t="s">
        <v>2082</v>
      </c>
      <c r="B102" s="109" t="s">
        <v>2116</v>
      </c>
      <c r="C102" s="95">
        <v>92</v>
      </c>
      <c r="D102" s="111" t="s">
        <v>23</v>
      </c>
      <c r="E102" s="111" t="s">
        <v>2458</v>
      </c>
      <c r="F102" s="111" t="s">
        <v>921</v>
      </c>
      <c r="G102" s="124"/>
      <c r="H102" s="111" t="e" cm="1">
        <f t="array" ref="H102">IF(
  ISBLANK(F102),
  "",
  IF(
    COUNTIF([2]Settings!G$1:G$609, F102) = 1,
    INDEX([2]Settings!H$1:H$609, MATCH(F102, [2]Settings!G$1:G$609, 0)),
    IFERROR(
      INDEX([2]Settings!H$1:H$609,
        MATCH(1,
          ([2]Settings!G$1:G$609=F102) * ([2]Settings!D$1:D$609=G102),
          0
        )
      ),
      ""
    )
  )
)</f>
        <v>#VALUE!</v>
      </c>
      <c r="I102" s="109">
        <v>29874</v>
      </c>
      <c r="J102" s="108" t="s">
        <v>2459</v>
      </c>
      <c r="K102" s="113" t="s">
        <v>2460</v>
      </c>
      <c r="L102" s="113"/>
      <c r="M102" s="111" t="s">
        <v>2461</v>
      </c>
      <c r="N102" s="111" t="s">
        <v>2462</v>
      </c>
      <c r="O102" s="111" t="s">
        <v>563</v>
      </c>
      <c r="P102" s="111" t="s">
        <v>2463</v>
      </c>
      <c r="Q102" s="111" t="s">
        <v>2464</v>
      </c>
      <c r="R102" s="111" t="s">
        <v>2465</v>
      </c>
      <c r="S102" s="113" t="s">
        <v>2466</v>
      </c>
      <c r="T102" s="111"/>
      <c r="U102" s="111" t="s">
        <v>22</v>
      </c>
      <c r="V102" s="115">
        <v>100</v>
      </c>
      <c r="W102" s="114"/>
      <c r="X102" s="116">
        <v>45828</v>
      </c>
      <c r="Y102" s="116" t="s">
        <v>2093</v>
      </c>
      <c r="Z102" s="116" t="str">
        <f>IF(E102="","",IF(T102="","ні","так"))</f>
        <v>ні</v>
      </c>
      <c r="AA102" s="116">
        <v>45827</v>
      </c>
      <c r="AB102" s="116" t="s">
        <v>109</v>
      </c>
      <c r="AC102" s="117"/>
      <c r="AD102" s="118" t="str">
        <f ca="1">IF(INT(YEARFRAC(I102,TODAY()))&lt;=30,INT(YEARFRAC(I102,TODAY())),"")</f>
        <v/>
      </c>
      <c r="AE102" s="118" t="str">
        <f ca="1">IF(AND(INT(YEARFRAC(I102,TODAY()))&gt;=31,INT(YEARFRAC(I102,TODAY()))&lt;=35),INT(YEARFRAC(I102,TODAY())),"")</f>
        <v/>
      </c>
      <c r="AF102" s="118" t="str">
        <f ca="1">IF(AND(INT(YEARFRAC(I102,TODAY()))&gt;=36,INT(YEARFRAC(I102,TODAY()))&lt;=40),INT(YEARFRAC(I102,TODAY())),"")</f>
        <v/>
      </c>
      <c r="AG102" s="119">
        <f ca="1">IF(AND(INT(YEARFRAC(I102,TODAY()))&gt;=41,INT(YEARFRAC(I102,TODAY()))&lt;=45),INT(YEARFRAC(I102,TODAY())),"")</f>
        <v>43</v>
      </c>
      <c r="AH102" s="119" t="str">
        <f ca="1">IF(AND(INT(YEARFRAC(I102,TODAY()))&gt;=46,INT(YEARFRAC(I102,TODAY()))&lt;=48),INT(YEARFRAC(I102,TODAY())),"")</f>
        <v/>
      </c>
      <c r="AI102" s="110"/>
    </row>
    <row r="103" spans="1:35" ht="94.5" x14ac:dyDescent="0.25">
      <c r="A103" s="129" t="s">
        <v>2761</v>
      </c>
      <c r="B103" s="130" t="s">
        <v>2748</v>
      </c>
      <c r="C103" s="95">
        <v>93</v>
      </c>
      <c r="D103" s="132" t="s">
        <v>23</v>
      </c>
      <c r="E103" s="133" t="s">
        <v>2762</v>
      </c>
      <c r="F103" s="132" t="s">
        <v>138</v>
      </c>
      <c r="G103" s="132"/>
      <c r="H103" s="132" t="s">
        <v>139</v>
      </c>
      <c r="I103" s="130">
        <v>29455</v>
      </c>
      <c r="J103" s="129" t="s">
        <v>2763</v>
      </c>
      <c r="K103" s="134" t="s">
        <v>2764</v>
      </c>
      <c r="L103" s="135" t="s">
        <v>2765</v>
      </c>
      <c r="M103" s="132" t="s">
        <v>2766</v>
      </c>
      <c r="N103" s="132" t="s">
        <v>2767</v>
      </c>
      <c r="O103" s="132" t="s">
        <v>561</v>
      </c>
      <c r="P103" s="132" t="s">
        <v>2768</v>
      </c>
      <c r="Q103" s="132" t="s">
        <v>2769</v>
      </c>
      <c r="R103" s="132" t="s">
        <v>2770</v>
      </c>
      <c r="S103" s="135" t="s">
        <v>2771</v>
      </c>
      <c r="T103" s="132"/>
      <c r="U103" s="132" t="s">
        <v>22</v>
      </c>
      <c r="V103" s="136">
        <v>100</v>
      </c>
      <c r="W103" s="137"/>
      <c r="X103" s="138">
        <v>45827</v>
      </c>
      <c r="Y103" s="138" t="s">
        <v>2759</v>
      </c>
      <c r="Z103" s="138" t="s">
        <v>2760</v>
      </c>
      <c r="AA103" s="138">
        <v>45826</v>
      </c>
      <c r="AB103" s="138" t="s">
        <v>109</v>
      </c>
      <c r="AC103" s="139"/>
      <c r="AD103" s="140" t="s">
        <v>1132</v>
      </c>
      <c r="AE103" s="140" t="s">
        <v>1132</v>
      </c>
      <c r="AF103" s="140" t="s">
        <v>1132</v>
      </c>
      <c r="AG103" s="141">
        <v>44</v>
      </c>
      <c r="AH103" s="141" t="s">
        <v>1132</v>
      </c>
      <c r="AI103" s="131"/>
    </row>
    <row r="104" spans="1:35" ht="78.75" x14ac:dyDescent="0.25">
      <c r="A104" s="108" t="s">
        <v>2467</v>
      </c>
      <c r="B104" s="109" t="s">
        <v>2116</v>
      </c>
      <c r="C104" s="95">
        <v>94</v>
      </c>
      <c r="D104" s="111" t="s">
        <v>23</v>
      </c>
      <c r="E104" s="120" t="s">
        <v>2468</v>
      </c>
      <c r="F104" s="111" t="s">
        <v>983</v>
      </c>
      <c r="G104" s="111"/>
      <c r="H104" s="111" t="e" cm="1">
        <f t="array" ref="H104">IF(
  ISBLANK(F104),
  "",
  IF(
    COUNTIF([2]Settings!G$1:G$609, F104) = 1,
    INDEX([2]Settings!H$1:H$609, MATCH(F104, [2]Settings!G$1:G$609, 0)),
    IFERROR(
      INDEX([2]Settings!H$1:H$609,
        MATCH(1,
          ([2]Settings!G$1:G$609=F104) * ([2]Settings!D$1:D$609=G104),
          0
        )
      ),
      ""
    )
  )
)</f>
        <v>#VALUE!</v>
      </c>
      <c r="I104" s="109">
        <v>31237</v>
      </c>
      <c r="J104" s="108" t="s">
        <v>2469</v>
      </c>
      <c r="K104" s="111" t="s">
        <v>2470</v>
      </c>
      <c r="L104" s="113" t="s">
        <v>2471</v>
      </c>
      <c r="M104" s="111" t="s">
        <v>2472</v>
      </c>
      <c r="N104" s="111" t="s">
        <v>2473</v>
      </c>
      <c r="O104" s="111" t="s">
        <v>142</v>
      </c>
      <c r="P104" s="111" t="s">
        <v>2474</v>
      </c>
      <c r="Q104" s="111" t="s">
        <v>2475</v>
      </c>
      <c r="R104" s="111" t="s">
        <v>2476</v>
      </c>
      <c r="S104" s="113" t="s">
        <v>2477</v>
      </c>
      <c r="T104" s="111"/>
      <c r="U104" s="111" t="s">
        <v>22</v>
      </c>
      <c r="V104" s="115">
        <v>100</v>
      </c>
      <c r="W104" s="114"/>
      <c r="X104" s="116">
        <v>45828</v>
      </c>
      <c r="Y104" s="116" t="s">
        <v>2093</v>
      </c>
      <c r="Z104" s="116" t="str">
        <f>IF(E104="","",IF(T104="","ні","так"))</f>
        <v>ні</v>
      </c>
      <c r="AA104" s="116">
        <v>45827</v>
      </c>
      <c r="AB104" s="116" t="s">
        <v>109</v>
      </c>
      <c r="AC104" s="117"/>
      <c r="AD104" s="118" t="str">
        <f ca="1">IF(INT(YEARFRAC(I104,TODAY()))&lt;=30,INT(YEARFRAC(I104,TODAY())),"")</f>
        <v/>
      </c>
      <c r="AE104" s="118" t="str">
        <f ca="1">IF(AND(INT(YEARFRAC(I104,TODAY()))&gt;=31,INT(YEARFRAC(I104,TODAY()))&lt;=35),INT(YEARFRAC(I104,TODAY())),"")</f>
        <v/>
      </c>
      <c r="AF104" s="118">
        <f ca="1">IF(AND(INT(YEARFRAC(I104,TODAY()))&gt;=36,INT(YEARFRAC(I104,TODAY()))&lt;=40),INT(YEARFRAC(I104,TODAY())),"")</f>
        <v>40</v>
      </c>
      <c r="AG104" s="119" t="str">
        <f ca="1">IF(AND(INT(YEARFRAC(I104,TODAY()))&gt;=41,INT(YEARFRAC(I104,TODAY()))&lt;=45),INT(YEARFRAC(I104,TODAY())),"")</f>
        <v/>
      </c>
      <c r="AH104" s="119" t="str">
        <f ca="1">IF(AND(INT(YEARFRAC(I104,TODAY()))&gt;=46,INT(YEARFRAC(I104,TODAY()))&lt;=48),INT(YEARFRAC(I104,TODAY())),"")</f>
        <v/>
      </c>
      <c r="AI104" s="110"/>
    </row>
    <row r="105" spans="1:35" ht="78.75" x14ac:dyDescent="0.25">
      <c r="A105" s="59" t="s">
        <v>1579</v>
      </c>
      <c r="B105" s="60" t="s">
        <v>1296</v>
      </c>
      <c r="C105" s="95">
        <v>95</v>
      </c>
      <c r="D105" s="62" t="s">
        <v>23</v>
      </c>
      <c r="E105" s="71" t="s">
        <v>1748</v>
      </c>
      <c r="F105" s="62" t="s">
        <v>818</v>
      </c>
      <c r="G105" s="62"/>
      <c r="H105" s="62" t="e" cm="1">
        <f t="array" ref="H105">IF(
  ISBLANK(F105),
  "",
  IF(
    COUNTIF([1]Settings!G$1:G$609, F105) = 1,
    INDEX([1]Settings!H$1:H$609, MATCH(F105, [1]Settings!G$1:G$609, 0)),
    IFERROR(
      INDEX([1]Settings!H$1:H$609,
        MATCH(1,
          ([1]Settings!G$1:G$609=F105) * ([1]Settings!D$1:D$609=G105),
          0
        )
      ),
      ""
    )
  )
)</f>
        <v>#VALUE!</v>
      </c>
      <c r="I105" s="60">
        <v>31441</v>
      </c>
      <c r="J105" s="59" t="s">
        <v>1749</v>
      </c>
      <c r="K105" s="62" t="s">
        <v>1750</v>
      </c>
      <c r="L105" s="64" t="s">
        <v>1751</v>
      </c>
      <c r="M105" s="62" t="s">
        <v>1752</v>
      </c>
      <c r="N105" s="62" t="s">
        <v>1753</v>
      </c>
      <c r="O105" s="62" t="s">
        <v>563</v>
      </c>
      <c r="P105" s="62" t="s">
        <v>1754</v>
      </c>
      <c r="Q105" s="62" t="s">
        <v>1755</v>
      </c>
      <c r="R105" s="62" t="s">
        <v>1756</v>
      </c>
      <c r="S105" s="66" t="s">
        <v>1757</v>
      </c>
      <c r="T105" s="62"/>
      <c r="U105" s="62" t="s">
        <v>22</v>
      </c>
      <c r="V105" s="65">
        <v>100</v>
      </c>
      <c r="W105" s="66"/>
      <c r="X105" s="67">
        <v>45829</v>
      </c>
      <c r="Y105" s="67" t="s">
        <v>1294</v>
      </c>
      <c r="Z105" s="67" t="str">
        <f>IF(E105="","",IF(T105="","ні","так"))</f>
        <v>ні</v>
      </c>
      <c r="AA105" s="67">
        <v>45828</v>
      </c>
      <c r="AB105" s="67" t="s">
        <v>109</v>
      </c>
      <c r="AC105" s="68" t="s">
        <v>1330</v>
      </c>
      <c r="AD105" s="69" t="str">
        <f ca="1">IF(INT(YEARFRAC(I105,TODAY()))&lt;=30,INT(YEARFRAC(I105,TODAY())),"")</f>
        <v/>
      </c>
      <c r="AE105" s="69" t="str">
        <f ca="1">IF(AND(INT(YEARFRAC(I105,TODAY()))&gt;=31,INT(YEARFRAC(I105,TODAY()))&lt;=35),INT(YEARFRAC(I105,TODAY())),"")</f>
        <v/>
      </c>
      <c r="AF105" s="69">
        <f ca="1">IF(AND(INT(YEARFRAC(I105,TODAY()))&gt;=36,INT(YEARFRAC(I105,TODAY()))&lt;=40),INT(YEARFRAC(I105,TODAY())),"")</f>
        <v>39</v>
      </c>
      <c r="AG105" s="70" t="str">
        <f ca="1">IF(AND(INT(YEARFRAC(I105,TODAY()))&gt;=41,INT(YEARFRAC(I105,TODAY()))&lt;=45),INT(YEARFRAC(I105,TODAY())),"")</f>
        <v/>
      </c>
      <c r="AH105" s="70" t="str">
        <f ca="1">IF(AND(INT(YEARFRAC(I105,TODAY()))&gt;=46,INT(YEARFRAC(I105,TODAY()))&lt;=48),INT(YEARFRAC(I105,TODAY())),"")</f>
        <v/>
      </c>
      <c r="AI105" s="61"/>
    </row>
    <row r="106" spans="1:35" ht="94.5" x14ac:dyDescent="0.25">
      <c r="A106" s="108" t="s">
        <v>2293</v>
      </c>
      <c r="B106" s="109" t="s">
        <v>1296</v>
      </c>
      <c r="C106" s="95">
        <v>96</v>
      </c>
      <c r="D106" s="111" t="s">
        <v>23</v>
      </c>
      <c r="E106" s="120" t="s">
        <v>2478</v>
      </c>
      <c r="F106" s="111" t="s">
        <v>136</v>
      </c>
      <c r="G106" s="111"/>
      <c r="H106" s="111" t="e" cm="1">
        <f t="array" ref="H106">IF(
  ISBLANK(F106),
  "",
  IF(
    COUNTIF([2]Settings!G$1:G$609, F106) = 1,
    INDEX([2]Settings!H$1:H$609, MATCH(F106, [2]Settings!G$1:G$609, 0)),
    IFERROR(
      INDEX([2]Settings!H$1:H$609,
        MATCH(1,
          ([2]Settings!G$1:G$609=F106) * ([2]Settings!D$1:D$609=G106),
          0
        )
      ),
      ""
    )
  )
)</f>
        <v>#VALUE!</v>
      </c>
      <c r="I106" s="109">
        <v>35230</v>
      </c>
      <c r="J106" s="108" t="s">
        <v>2479</v>
      </c>
      <c r="K106" s="111" t="s">
        <v>2480</v>
      </c>
      <c r="L106" s="121" t="s">
        <v>2481</v>
      </c>
      <c r="M106" s="111" t="s">
        <v>2482</v>
      </c>
      <c r="N106" s="111" t="s">
        <v>2483</v>
      </c>
      <c r="O106" s="111" t="s">
        <v>142</v>
      </c>
      <c r="P106" s="111" t="s">
        <v>2484</v>
      </c>
      <c r="Q106" s="111" t="s">
        <v>2485</v>
      </c>
      <c r="R106" s="111" t="s">
        <v>2486</v>
      </c>
      <c r="S106" s="113" t="s">
        <v>2487</v>
      </c>
      <c r="T106" s="111"/>
      <c r="U106" s="111" t="s">
        <v>22</v>
      </c>
      <c r="V106" s="115">
        <v>100</v>
      </c>
      <c r="W106" s="114"/>
      <c r="X106" s="116">
        <v>45828</v>
      </c>
      <c r="Y106" s="116" t="s">
        <v>2093</v>
      </c>
      <c r="Z106" s="116" t="str">
        <f>IF(E106="","",IF(T106="","ні","так"))</f>
        <v>ні</v>
      </c>
      <c r="AA106" s="116">
        <v>45827</v>
      </c>
      <c r="AB106" s="116" t="s">
        <v>567</v>
      </c>
      <c r="AC106" s="117"/>
      <c r="AD106" s="118">
        <f ca="1">IF(INT(YEARFRAC(I106,TODAY()))&lt;=30,INT(YEARFRAC(I106,TODAY())),"")</f>
        <v>29</v>
      </c>
      <c r="AE106" s="118" t="str">
        <f ca="1">IF(AND(INT(YEARFRAC(I106,TODAY()))&gt;=31,INT(YEARFRAC(I106,TODAY()))&lt;=35),INT(YEARFRAC(I106,TODAY())),"")</f>
        <v/>
      </c>
      <c r="AF106" s="118" t="str">
        <f ca="1">IF(AND(INT(YEARFRAC(I106,TODAY()))&gt;=36,INT(YEARFRAC(I106,TODAY()))&lt;=40),INT(YEARFRAC(I106,TODAY())),"")</f>
        <v/>
      </c>
      <c r="AG106" s="119" t="str">
        <f ca="1">IF(AND(INT(YEARFRAC(I106,TODAY()))&gt;=41,INT(YEARFRAC(I106,TODAY()))&lt;=45),INT(YEARFRAC(I106,TODAY())),"")</f>
        <v/>
      </c>
      <c r="AH106" s="119" t="str">
        <f ca="1">IF(AND(INT(YEARFRAC(I106,TODAY()))&gt;=46,INT(YEARFRAC(I106,TODAY()))&lt;=48),INT(YEARFRAC(I106,TODAY())),"")</f>
        <v/>
      </c>
      <c r="AI106" s="110"/>
    </row>
    <row r="107" spans="1:35" ht="94.5" x14ac:dyDescent="0.25">
      <c r="A107" s="129" t="s">
        <v>2772</v>
      </c>
      <c r="B107" s="130" t="s">
        <v>2748</v>
      </c>
      <c r="C107" s="95">
        <v>97</v>
      </c>
      <c r="D107" s="132" t="s">
        <v>987</v>
      </c>
      <c r="E107" s="133" t="s">
        <v>2773</v>
      </c>
      <c r="F107" s="132" t="s">
        <v>733</v>
      </c>
      <c r="G107" s="132"/>
      <c r="H107" s="132" t="s">
        <v>139</v>
      </c>
      <c r="I107" s="130">
        <v>35440</v>
      </c>
      <c r="J107" s="129" t="s">
        <v>2774</v>
      </c>
      <c r="K107" s="134" t="s">
        <v>2775</v>
      </c>
      <c r="L107" s="135" t="s">
        <v>2776</v>
      </c>
      <c r="M107" s="132" t="s">
        <v>2777</v>
      </c>
      <c r="N107" s="132" t="s">
        <v>2778</v>
      </c>
      <c r="O107" s="132" t="s">
        <v>562</v>
      </c>
      <c r="P107" s="132" t="s">
        <v>2779</v>
      </c>
      <c r="Q107" s="132" t="s">
        <v>2780</v>
      </c>
      <c r="R107" s="132" t="s">
        <v>2781</v>
      </c>
      <c r="S107" s="135" t="s">
        <v>2782</v>
      </c>
      <c r="T107" s="132" t="s">
        <v>2783</v>
      </c>
      <c r="U107" s="132" t="s">
        <v>22</v>
      </c>
      <c r="V107" s="136">
        <v>100</v>
      </c>
      <c r="W107" s="137"/>
      <c r="X107" s="138">
        <v>45827</v>
      </c>
      <c r="Y107" s="138" t="s">
        <v>2759</v>
      </c>
      <c r="Z107" s="138" t="s">
        <v>1133</v>
      </c>
      <c r="AA107" s="138">
        <v>45657</v>
      </c>
      <c r="AB107" s="138" t="s">
        <v>109</v>
      </c>
      <c r="AC107" s="139"/>
      <c r="AD107" s="140">
        <v>28</v>
      </c>
      <c r="AE107" s="140" t="s">
        <v>1132</v>
      </c>
      <c r="AF107" s="140" t="s">
        <v>1132</v>
      </c>
      <c r="AG107" s="141" t="s">
        <v>1132</v>
      </c>
      <c r="AH107" s="141" t="s">
        <v>1132</v>
      </c>
      <c r="AI107" s="131"/>
    </row>
    <row r="108" spans="1:35" ht="173.25" x14ac:dyDescent="0.25">
      <c r="A108" s="59" t="s">
        <v>1715</v>
      </c>
      <c r="B108" s="60" t="s">
        <v>1131</v>
      </c>
      <c r="C108" s="95">
        <v>98</v>
      </c>
      <c r="D108" s="62" t="s">
        <v>23</v>
      </c>
      <c r="E108" s="63" t="s">
        <v>1758</v>
      </c>
      <c r="F108" s="62" t="s">
        <v>921</v>
      </c>
      <c r="G108" s="62"/>
      <c r="H108" s="62" t="e" cm="1">
        <f t="array" ref="H108">IF(
  ISBLANK(F108),
  "",
  IF(
    COUNTIF([1]Settings!G$1:G$609, F108) = 1,
    INDEX([1]Settings!H$1:H$609, MATCH(F108, [1]Settings!G$1:G$609, 0)),
    IFERROR(
      INDEX([1]Settings!H$1:H$609,
        MATCH(1,
          ([1]Settings!G$1:G$609=F108) * ([1]Settings!D$1:D$609=G108),
          0
        )
      ),
      ""
    )
  )
)</f>
        <v>#VALUE!</v>
      </c>
      <c r="I108" s="60">
        <v>34449</v>
      </c>
      <c r="J108" s="59" t="s">
        <v>1759</v>
      </c>
      <c r="K108" s="71" t="s">
        <v>1760</v>
      </c>
      <c r="L108" s="64" t="s">
        <v>1761</v>
      </c>
      <c r="M108" s="62" t="s">
        <v>1762</v>
      </c>
      <c r="N108" s="62" t="s">
        <v>1763</v>
      </c>
      <c r="O108" s="62" t="s">
        <v>563</v>
      </c>
      <c r="P108" s="62" t="s">
        <v>1764</v>
      </c>
      <c r="Q108" s="62" t="s">
        <v>1765</v>
      </c>
      <c r="R108" s="62" t="s">
        <v>1766</v>
      </c>
      <c r="S108" s="64" t="s">
        <v>1767</v>
      </c>
      <c r="T108" s="62"/>
      <c r="U108" s="62" t="s">
        <v>22</v>
      </c>
      <c r="V108" s="65">
        <v>100</v>
      </c>
      <c r="W108" s="66"/>
      <c r="X108" s="67">
        <v>45829</v>
      </c>
      <c r="Y108" s="67" t="s">
        <v>1294</v>
      </c>
      <c r="Z108" s="67" t="str">
        <f>IF(E108="","",IF(T108="","ні","так"))</f>
        <v>ні</v>
      </c>
      <c r="AA108" s="67">
        <v>45828</v>
      </c>
      <c r="AB108" s="67" t="s">
        <v>109</v>
      </c>
      <c r="AC108" s="68"/>
      <c r="AD108" s="69" t="str">
        <f ca="1">IF(INT(YEARFRAC(I108,TODAY()))&lt;=30,INT(YEARFRAC(I108,TODAY())),"")</f>
        <v/>
      </c>
      <c r="AE108" s="69">
        <f ca="1">IF(AND(INT(YEARFRAC(I108,TODAY()))&gt;=31,INT(YEARFRAC(I108,TODAY()))&lt;=35),INT(YEARFRAC(I108,TODAY())),"")</f>
        <v>31</v>
      </c>
      <c r="AF108" s="69" t="str">
        <f ca="1">IF(AND(INT(YEARFRAC(I108,TODAY()))&gt;=36,INT(YEARFRAC(I108,TODAY()))&lt;=40),INT(YEARFRAC(I108,TODAY())),"")</f>
        <v/>
      </c>
      <c r="AG108" s="70" t="str">
        <f ca="1">IF(AND(INT(YEARFRAC(I108,TODAY()))&gt;=41,INT(YEARFRAC(I108,TODAY()))&lt;=45),INT(YEARFRAC(I108,TODAY())),"")</f>
        <v/>
      </c>
      <c r="AH108" s="70" t="str">
        <f ca="1">IF(AND(INT(YEARFRAC(I108,TODAY()))&gt;=46,INT(YEARFRAC(I108,TODAY()))&lt;=48),INT(YEARFRAC(I108,TODAY())),"")</f>
        <v/>
      </c>
      <c r="AI108" s="61"/>
    </row>
    <row r="109" spans="1:35" ht="78.75" x14ac:dyDescent="0.25">
      <c r="A109" s="93" t="s">
        <v>1168</v>
      </c>
      <c r="B109" s="94" t="s">
        <v>1131</v>
      </c>
      <c r="C109" s="95">
        <v>99</v>
      </c>
      <c r="D109" s="96" t="s">
        <v>23</v>
      </c>
      <c r="E109" s="107" t="s">
        <v>1144</v>
      </c>
      <c r="F109" s="96" t="s">
        <v>138</v>
      </c>
      <c r="G109" s="96"/>
      <c r="H109" s="96" t="str" cm="1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>Київ обл</v>
      </c>
      <c r="I109" s="94">
        <v>31573</v>
      </c>
      <c r="J109" s="93" t="s">
        <v>1146</v>
      </c>
      <c r="K109" s="105" t="s">
        <v>1145</v>
      </c>
      <c r="L109" s="98" t="s">
        <v>1153</v>
      </c>
      <c r="M109" s="96" t="s">
        <v>1249</v>
      </c>
      <c r="N109" s="96" t="s">
        <v>1250</v>
      </c>
      <c r="O109" s="96" t="s">
        <v>562</v>
      </c>
      <c r="P109" s="96" t="s">
        <v>1251</v>
      </c>
      <c r="Q109" s="96" t="s">
        <v>1252</v>
      </c>
      <c r="R109" s="96" t="s">
        <v>1253</v>
      </c>
      <c r="S109" s="98" t="s">
        <v>1254</v>
      </c>
      <c r="T109" s="96"/>
      <c r="U109" s="96" t="s">
        <v>22</v>
      </c>
      <c r="V109" s="99">
        <v>100</v>
      </c>
      <c r="W109" s="100"/>
      <c r="X109" s="101">
        <v>45830</v>
      </c>
      <c r="Y109" s="101" t="s">
        <v>1135</v>
      </c>
      <c r="Z109" s="101" t="str">
        <f>IF(E109="","",IF(T109="","ні","так"))</f>
        <v>ні</v>
      </c>
      <c r="AA109" s="101">
        <v>45829</v>
      </c>
      <c r="AB109" s="101" t="s">
        <v>109</v>
      </c>
      <c r="AC109" s="102"/>
      <c r="AD109" s="103" t="str">
        <f ca="1">IF(INT(YEARFRAC(I109,TODAY()))&lt;=30,INT(YEARFRAC(I109,TODAY())),"")</f>
        <v/>
      </c>
      <c r="AE109" s="103" t="str">
        <f ca="1">IF(AND(INT(YEARFRAC(I109,TODAY()))&gt;=31,INT(YEARFRAC(I109,TODAY()))&lt;=35),INT(YEARFRAC(I109,TODAY())),"")</f>
        <v/>
      </c>
      <c r="AF109" s="103">
        <f ca="1">IF(AND(INT(YEARFRAC(I109,TODAY()))&gt;=36,INT(YEARFRAC(I109,TODAY()))&lt;=40),INT(YEARFRAC(I109,TODAY())),"")</f>
        <v>39</v>
      </c>
      <c r="AG109" s="104" t="str">
        <f ca="1">IF(AND(INT(YEARFRAC(I109,TODAY()))&gt;=41,INT(YEARFRAC(I109,TODAY()))&lt;=45),INT(YEARFRAC(I109,TODAY())),"")</f>
        <v/>
      </c>
      <c r="AH109" s="104" t="str">
        <f ca="1">IF(AND(INT(YEARFRAC(I109,TODAY()))&gt;=46,INT(YEARFRAC(I109,TODAY()))&lt;=48),INT(YEARFRAC(I109,TODAY())),"")</f>
        <v/>
      </c>
      <c r="AI109" s="95"/>
    </row>
    <row r="110" spans="1:35" ht="78.75" x14ac:dyDescent="0.25">
      <c r="A110" s="129" t="s">
        <v>2784</v>
      </c>
      <c r="B110" s="130" t="s">
        <v>2116</v>
      </c>
      <c r="C110" s="95">
        <v>100</v>
      </c>
      <c r="D110" s="132" t="s">
        <v>23</v>
      </c>
      <c r="E110" s="132" t="s">
        <v>2785</v>
      </c>
      <c r="F110" s="132" t="s">
        <v>920</v>
      </c>
      <c r="G110" s="132"/>
      <c r="H110" s="132" t="s">
        <v>956</v>
      </c>
      <c r="I110" s="130">
        <v>31866</v>
      </c>
      <c r="J110" s="129" t="s">
        <v>2786</v>
      </c>
      <c r="K110" s="134" t="s">
        <v>2787</v>
      </c>
      <c r="L110" s="135" t="s">
        <v>2788</v>
      </c>
      <c r="M110" s="132" t="s">
        <v>1655</v>
      </c>
      <c r="N110" s="132" t="s">
        <v>2789</v>
      </c>
      <c r="O110" s="132" t="s">
        <v>563</v>
      </c>
      <c r="P110" s="132" t="s">
        <v>2790</v>
      </c>
      <c r="Q110" s="132" t="s">
        <v>2791</v>
      </c>
      <c r="R110" s="132" t="s">
        <v>2792</v>
      </c>
      <c r="S110" s="135" t="s">
        <v>2793</v>
      </c>
      <c r="T110" s="132"/>
      <c r="U110" s="132" t="s">
        <v>22</v>
      </c>
      <c r="V110" s="136">
        <v>100</v>
      </c>
      <c r="W110" s="137"/>
      <c r="X110" s="138">
        <v>45827</v>
      </c>
      <c r="Y110" s="138" t="s">
        <v>2759</v>
      </c>
      <c r="Z110" s="138" t="s">
        <v>2760</v>
      </c>
      <c r="AA110" s="138">
        <v>45826</v>
      </c>
      <c r="AB110" s="138" t="s">
        <v>109</v>
      </c>
      <c r="AC110" s="139"/>
      <c r="AD110" s="140" t="s">
        <v>1132</v>
      </c>
      <c r="AE110" s="140" t="s">
        <v>1132</v>
      </c>
      <c r="AF110" s="140">
        <v>38</v>
      </c>
      <c r="AG110" s="141" t="s">
        <v>1132</v>
      </c>
      <c r="AH110" s="141" t="s">
        <v>1132</v>
      </c>
      <c r="AI110" s="131"/>
    </row>
    <row r="111" spans="1:35" ht="94.5" x14ac:dyDescent="0.25">
      <c r="A111" s="108" t="s">
        <v>2488</v>
      </c>
      <c r="B111" s="109" t="s">
        <v>2116</v>
      </c>
      <c r="C111" s="95">
        <v>101</v>
      </c>
      <c r="D111" s="111" t="s">
        <v>23</v>
      </c>
      <c r="E111" s="112" t="s">
        <v>2489</v>
      </c>
      <c r="F111" s="111" t="s">
        <v>735</v>
      </c>
      <c r="G111" s="111"/>
      <c r="H111" s="111" t="e" cm="1">
        <f t="array" ref="H111">IF(
  ISBLANK(F111),
  "",
  IF(
    COUNTIF([2]Settings!G$1:G$609, F111) = 1,
    INDEX([2]Settings!H$1:H$609, MATCH(F111, [2]Settings!G$1:G$609, 0)),
    IFERROR(
      INDEX([2]Settings!H$1:H$609,
        MATCH(1,
          ([2]Settings!G$1:G$609=F111) * ([2]Settings!D$1:D$609=G111),
          0
        )
      ),
      ""
    )
  )
)</f>
        <v>#VALUE!</v>
      </c>
      <c r="I111" s="109">
        <v>32411</v>
      </c>
      <c r="J111" s="108" t="s">
        <v>2490</v>
      </c>
      <c r="K111" s="111" t="s">
        <v>2491</v>
      </c>
      <c r="L111" s="113" t="s">
        <v>33</v>
      </c>
      <c r="M111" s="111" t="s">
        <v>2492</v>
      </c>
      <c r="N111" s="111" t="s">
        <v>2493</v>
      </c>
      <c r="O111" s="111" t="s">
        <v>563</v>
      </c>
      <c r="P111" s="111" t="s">
        <v>2494</v>
      </c>
      <c r="Q111" s="111" t="s">
        <v>2495</v>
      </c>
      <c r="R111" s="111" t="s">
        <v>2496</v>
      </c>
      <c r="S111" s="114" t="s">
        <v>2497</v>
      </c>
      <c r="T111" s="111"/>
      <c r="U111" s="111" t="s">
        <v>22</v>
      </c>
      <c r="V111" s="115">
        <v>100</v>
      </c>
      <c r="W111" s="114"/>
      <c r="X111" s="116">
        <v>45828</v>
      </c>
      <c r="Y111" s="116" t="s">
        <v>2093</v>
      </c>
      <c r="Z111" s="116" t="str">
        <f t="shared" ref="Z111:Z120" si="19">IF(E111="","",IF(T111="","ні","так"))</f>
        <v>ні</v>
      </c>
      <c r="AA111" s="116">
        <v>45821</v>
      </c>
      <c r="AB111" s="116" t="s">
        <v>109</v>
      </c>
      <c r="AC111" s="117"/>
      <c r="AD111" s="118" t="str">
        <f t="shared" ref="AD111:AD120" ca="1" si="20">IF(INT(YEARFRAC(I111,TODAY()))&lt;=30,INT(YEARFRAC(I111,TODAY())),"")</f>
        <v/>
      </c>
      <c r="AE111" s="118" t="str">
        <f t="shared" ref="AE111:AE120" ca="1" si="21">IF(AND(INT(YEARFRAC(I111,TODAY()))&gt;=31,INT(YEARFRAC(I111,TODAY()))&lt;=35),INT(YEARFRAC(I111,TODAY())),"")</f>
        <v/>
      </c>
      <c r="AF111" s="118">
        <f t="shared" ref="AF111:AF120" ca="1" si="22">IF(AND(INT(YEARFRAC(I111,TODAY()))&gt;=36,INT(YEARFRAC(I111,TODAY()))&lt;=40),INT(YEARFRAC(I111,TODAY())),"")</f>
        <v>36</v>
      </c>
      <c r="AG111" s="119" t="str">
        <f t="shared" ref="AG111:AG120" ca="1" si="23">IF(AND(INT(YEARFRAC(I111,TODAY()))&gt;=41,INT(YEARFRAC(I111,TODAY()))&lt;=45),INT(YEARFRAC(I111,TODAY())),"")</f>
        <v/>
      </c>
      <c r="AH111" s="119" t="str">
        <f t="shared" ref="AH111:AH120" ca="1" si="24">IF(AND(INT(YEARFRAC(I111,TODAY()))&gt;=46,INT(YEARFRAC(I111,TODAY()))&lt;=48),INT(YEARFRAC(I111,TODAY())),"")</f>
        <v/>
      </c>
      <c r="AI111" s="110"/>
    </row>
    <row r="112" spans="1:35" ht="110.25" x14ac:dyDescent="0.25">
      <c r="A112" s="108" t="s">
        <v>2498</v>
      </c>
      <c r="B112" s="109" t="s">
        <v>2116</v>
      </c>
      <c r="C112" s="95">
        <v>102</v>
      </c>
      <c r="D112" s="111" t="s">
        <v>23</v>
      </c>
      <c r="E112" s="111" t="s">
        <v>2499</v>
      </c>
      <c r="F112" s="111" t="s">
        <v>799</v>
      </c>
      <c r="G112" s="111"/>
      <c r="H112" s="111" t="e" cm="1">
        <f t="array" ref="H112">IF(
  ISBLANK(F112),
  "",
  IF(
    COUNTIF([2]Settings!G$1:G$609, F112) = 1,
    INDEX([2]Settings!H$1:H$609, MATCH(F112, [2]Settings!G$1:G$609, 0)),
    IFERROR(
      INDEX([2]Settings!H$1:H$609,
        MATCH(1,
          ([2]Settings!G$1:G$609=F112) * ([2]Settings!D$1:D$609=G112),
          0
        )
      ),
      ""
    )
  )
)</f>
        <v>#VALUE!</v>
      </c>
      <c r="I112" s="109">
        <v>32821</v>
      </c>
      <c r="J112" s="108" t="s">
        <v>2500</v>
      </c>
      <c r="K112" s="112" t="s">
        <v>2501</v>
      </c>
      <c r="L112" s="113" t="s">
        <v>2502</v>
      </c>
      <c r="M112" s="111" t="s">
        <v>2503</v>
      </c>
      <c r="N112" s="111" t="s">
        <v>2504</v>
      </c>
      <c r="O112" s="111" t="s">
        <v>142</v>
      </c>
      <c r="P112" s="111" t="s">
        <v>2505</v>
      </c>
      <c r="Q112" s="111" t="s">
        <v>2506</v>
      </c>
      <c r="R112" s="111" t="s">
        <v>2507</v>
      </c>
      <c r="S112" s="113" t="s">
        <v>2508</v>
      </c>
      <c r="T112" s="111"/>
      <c r="U112" s="111" t="s">
        <v>22</v>
      </c>
      <c r="V112" s="115">
        <v>100</v>
      </c>
      <c r="W112" s="114"/>
      <c r="X112" s="116">
        <v>45828</v>
      </c>
      <c r="Y112" s="116" t="s">
        <v>2093</v>
      </c>
      <c r="Z112" s="116" t="str">
        <f t="shared" si="19"/>
        <v>ні</v>
      </c>
      <c r="AA112" s="116">
        <v>45827</v>
      </c>
      <c r="AB112" s="116" t="s">
        <v>109</v>
      </c>
      <c r="AC112" s="117"/>
      <c r="AD112" s="118" t="str">
        <f t="shared" ca="1" si="20"/>
        <v/>
      </c>
      <c r="AE112" s="118">
        <f t="shared" ca="1" si="21"/>
        <v>35</v>
      </c>
      <c r="AF112" s="118" t="str">
        <f t="shared" ca="1" si="22"/>
        <v/>
      </c>
      <c r="AG112" s="119" t="str">
        <f t="shared" ca="1" si="23"/>
        <v/>
      </c>
      <c r="AH112" s="119" t="str">
        <f t="shared" ca="1" si="24"/>
        <v/>
      </c>
      <c r="AI112" s="110"/>
    </row>
    <row r="113" spans="1:35" ht="94.5" x14ac:dyDescent="0.25">
      <c r="A113" s="108" t="s">
        <v>2344</v>
      </c>
      <c r="B113" s="109" t="s">
        <v>2116</v>
      </c>
      <c r="C113" s="95">
        <v>103</v>
      </c>
      <c r="D113" s="111" t="s">
        <v>23</v>
      </c>
      <c r="E113" s="120" t="s">
        <v>2509</v>
      </c>
      <c r="F113" s="111" t="s">
        <v>821</v>
      </c>
      <c r="G113" s="111"/>
      <c r="H113" s="111" t="e" cm="1">
        <f t="array" ref="H113">IF(
  ISBLANK(F113),
  "",
  IF(
    COUNTIF([2]Settings!G$1:G$609, F113) = 1,
    INDEX([2]Settings!H$1:H$609, MATCH(F113, [2]Settings!G$1:G$609, 0)),
    IFERROR(
      INDEX([2]Settings!H$1:H$609,
        MATCH(1,
          ([2]Settings!G$1:G$609=F113) * ([2]Settings!D$1:D$609=G113),
          0
        )
      ),
      ""
    )
  )
)</f>
        <v>#VALUE!</v>
      </c>
      <c r="I113" s="109">
        <v>31818</v>
      </c>
      <c r="J113" s="108" t="s">
        <v>2510</v>
      </c>
      <c r="K113" s="121" t="s">
        <v>2511</v>
      </c>
      <c r="L113" s="121" t="s">
        <v>2512</v>
      </c>
      <c r="M113" s="111" t="s">
        <v>2513</v>
      </c>
      <c r="N113" s="111" t="s">
        <v>2514</v>
      </c>
      <c r="O113" s="111" t="s">
        <v>563</v>
      </c>
      <c r="P113" s="111" t="s">
        <v>2515</v>
      </c>
      <c r="Q113" s="111" t="s">
        <v>2516</v>
      </c>
      <c r="R113" s="111" t="s">
        <v>2517</v>
      </c>
      <c r="S113" s="113" t="s">
        <v>2518</v>
      </c>
      <c r="T113" s="111"/>
      <c r="U113" s="111" t="s">
        <v>22</v>
      </c>
      <c r="V113" s="115">
        <v>100</v>
      </c>
      <c r="W113" s="114"/>
      <c r="X113" s="116">
        <v>45828</v>
      </c>
      <c r="Y113" s="116" t="s">
        <v>2093</v>
      </c>
      <c r="Z113" s="116" t="str">
        <f t="shared" si="19"/>
        <v>ні</v>
      </c>
      <c r="AA113" s="116">
        <v>45827</v>
      </c>
      <c r="AB113" s="116" t="s">
        <v>567</v>
      </c>
      <c r="AC113" s="117"/>
      <c r="AD113" s="118" t="str">
        <f t="shared" ca="1" si="20"/>
        <v/>
      </c>
      <c r="AE113" s="118" t="str">
        <f t="shared" ca="1" si="21"/>
        <v/>
      </c>
      <c r="AF113" s="118">
        <f t="shared" ca="1" si="22"/>
        <v>38</v>
      </c>
      <c r="AG113" s="119" t="str">
        <f t="shared" ca="1" si="23"/>
        <v/>
      </c>
      <c r="AH113" s="119" t="str">
        <f t="shared" ca="1" si="24"/>
        <v/>
      </c>
      <c r="AI113" s="110"/>
    </row>
    <row r="114" spans="1:35" ht="94.5" x14ac:dyDescent="0.25">
      <c r="A114" s="108" t="s">
        <v>2293</v>
      </c>
      <c r="B114" s="109" t="s">
        <v>2116</v>
      </c>
      <c r="C114" s="95">
        <v>104</v>
      </c>
      <c r="D114" s="111" t="s">
        <v>23</v>
      </c>
      <c r="E114" s="111" t="s">
        <v>2519</v>
      </c>
      <c r="F114" s="111" t="s">
        <v>136</v>
      </c>
      <c r="G114" s="111"/>
      <c r="H114" s="111" t="e" cm="1">
        <f t="array" ref="H114">IF(
  ISBLANK(F114),
  "",
  IF(
    COUNTIF([2]Settings!G$1:G$609, F114) = 1,
    INDEX([2]Settings!H$1:H$609, MATCH(F114, [2]Settings!G$1:G$609, 0)),
    IFERROR(
      INDEX([2]Settings!H$1:H$609,
        MATCH(1,
          ([2]Settings!G$1:G$609=F114) * ([2]Settings!D$1:D$609=G114),
          0
        )
      ),
      ""
    )
  )
)</f>
        <v>#VALUE!</v>
      </c>
      <c r="I114" s="109">
        <v>36375</v>
      </c>
      <c r="J114" s="108" t="s">
        <v>2520</v>
      </c>
      <c r="K114" s="112" t="s">
        <v>2521</v>
      </c>
      <c r="L114" s="113" t="s">
        <v>2522</v>
      </c>
      <c r="M114" s="111" t="s">
        <v>1207</v>
      </c>
      <c r="N114" s="111" t="s">
        <v>2523</v>
      </c>
      <c r="O114" s="111" t="s">
        <v>563</v>
      </c>
      <c r="P114" s="111" t="s">
        <v>2524</v>
      </c>
      <c r="Q114" s="111" t="s">
        <v>2525</v>
      </c>
      <c r="R114" s="111" t="s">
        <v>2526</v>
      </c>
      <c r="S114" s="113" t="s">
        <v>2527</v>
      </c>
      <c r="T114" s="111"/>
      <c r="U114" s="111" t="s">
        <v>22</v>
      </c>
      <c r="V114" s="115">
        <v>100</v>
      </c>
      <c r="W114" s="114"/>
      <c r="X114" s="116">
        <v>45828</v>
      </c>
      <c r="Y114" s="116" t="s">
        <v>2093</v>
      </c>
      <c r="Z114" s="116" t="str">
        <f t="shared" si="19"/>
        <v>ні</v>
      </c>
      <c r="AA114" s="116">
        <v>45827</v>
      </c>
      <c r="AB114" s="116" t="s">
        <v>109</v>
      </c>
      <c r="AC114" s="117" t="s">
        <v>2528</v>
      </c>
      <c r="AD114" s="118">
        <f t="shared" ca="1" si="20"/>
        <v>26</v>
      </c>
      <c r="AE114" s="118" t="str">
        <f t="shared" ca="1" si="21"/>
        <v/>
      </c>
      <c r="AF114" s="118" t="str">
        <f t="shared" ca="1" si="22"/>
        <v/>
      </c>
      <c r="AG114" s="119" t="str">
        <f t="shared" ca="1" si="23"/>
        <v/>
      </c>
      <c r="AH114" s="119" t="str">
        <f t="shared" ca="1" si="24"/>
        <v/>
      </c>
      <c r="AI114" s="110"/>
    </row>
    <row r="115" spans="1:35" ht="94.5" x14ac:dyDescent="0.25">
      <c r="A115" s="59" t="s">
        <v>1319</v>
      </c>
      <c r="B115" s="60" t="s">
        <v>1296</v>
      </c>
      <c r="C115" s="95">
        <v>105</v>
      </c>
      <c r="D115" s="62" t="s">
        <v>23</v>
      </c>
      <c r="E115" s="63" t="s">
        <v>1768</v>
      </c>
      <c r="F115" s="62" t="s">
        <v>736</v>
      </c>
      <c r="G115" s="62"/>
      <c r="H115" s="62" t="e" cm="1">
        <f t="array" ref="H115">IF(
  ISBLANK(F115),
  "",
  IF(
    COUNTIF([1]Settings!G$1:G$609, F115) = 1,
    INDEX([1]Settings!H$1:H$609, MATCH(F115, [1]Settings!G$1:G$609, 0)),
    IFERROR(
      INDEX([1]Settings!H$1:H$609,
        MATCH(1,
          ([1]Settings!G$1:G$609=F115) * ([1]Settings!D$1:D$609=G115),
          0
        )
      ),
      ""
    )
  )
)</f>
        <v>#VALUE!</v>
      </c>
      <c r="I115" s="60">
        <v>36378</v>
      </c>
      <c r="J115" s="59" t="s">
        <v>1769</v>
      </c>
      <c r="K115" s="71" t="s">
        <v>1770</v>
      </c>
      <c r="L115" s="64" t="s">
        <v>1771</v>
      </c>
      <c r="M115" s="62" t="s">
        <v>1401</v>
      </c>
      <c r="N115" s="62" t="s">
        <v>1772</v>
      </c>
      <c r="O115" s="62" t="s">
        <v>142</v>
      </c>
      <c r="P115" s="62" t="s">
        <v>1773</v>
      </c>
      <c r="Q115" s="62" t="s">
        <v>1774</v>
      </c>
      <c r="R115" s="62" t="s">
        <v>1775</v>
      </c>
      <c r="S115" s="64" t="s">
        <v>1776</v>
      </c>
      <c r="T115" s="62"/>
      <c r="U115" s="62" t="s">
        <v>22</v>
      </c>
      <c r="V115" s="65">
        <v>100</v>
      </c>
      <c r="W115" s="66"/>
      <c r="X115" s="67">
        <v>45829</v>
      </c>
      <c r="Y115" s="67" t="s">
        <v>1294</v>
      </c>
      <c r="Z115" s="67" t="str">
        <f t="shared" si="19"/>
        <v>ні</v>
      </c>
      <c r="AA115" s="67">
        <v>45828</v>
      </c>
      <c r="AB115" s="67" t="s">
        <v>109</v>
      </c>
      <c r="AC115" s="68"/>
      <c r="AD115" s="69">
        <f t="shared" ca="1" si="20"/>
        <v>26</v>
      </c>
      <c r="AE115" s="69" t="str">
        <f t="shared" ca="1" si="21"/>
        <v/>
      </c>
      <c r="AF115" s="69" t="str">
        <f t="shared" ca="1" si="22"/>
        <v/>
      </c>
      <c r="AG115" s="70" t="str">
        <f t="shared" ca="1" si="23"/>
        <v/>
      </c>
      <c r="AH115" s="70" t="str">
        <f t="shared" ca="1" si="24"/>
        <v/>
      </c>
      <c r="AI115" s="61"/>
    </row>
    <row r="116" spans="1:35" ht="126" x14ac:dyDescent="0.25">
      <c r="A116" s="59" t="s">
        <v>1494</v>
      </c>
      <c r="B116" s="60" t="s">
        <v>1296</v>
      </c>
      <c r="C116" s="95">
        <v>106</v>
      </c>
      <c r="D116" s="62" t="s">
        <v>23</v>
      </c>
      <c r="E116" s="63" t="s">
        <v>1777</v>
      </c>
      <c r="F116" s="62" t="s">
        <v>136</v>
      </c>
      <c r="G116" s="62"/>
      <c r="H116" s="62" t="e" cm="1">
        <f t="array" ref="H116">IF(
  ISBLANK(F116),
  "",
  IF(
    COUNTIF([1]Settings!G$1:G$609, F116) = 1,
    INDEX([1]Settings!H$1:H$609, MATCH(F116, [1]Settings!G$1:G$609, 0)),
    IFERROR(
      INDEX([1]Settings!H$1:H$609,
        MATCH(1,
          ([1]Settings!G$1:G$609=F116) * ([1]Settings!D$1:D$609=G116),
          0
        )
      ),
      ""
    )
  )
)</f>
        <v>#VALUE!</v>
      </c>
      <c r="I116" s="60">
        <v>34411</v>
      </c>
      <c r="J116" s="59" t="s">
        <v>1778</v>
      </c>
      <c r="K116" s="62" t="s">
        <v>1779</v>
      </c>
      <c r="L116" s="64" t="s">
        <v>1780</v>
      </c>
      <c r="M116" s="62" t="s">
        <v>1781</v>
      </c>
      <c r="N116" s="62" t="s">
        <v>1782</v>
      </c>
      <c r="O116" s="62" t="s">
        <v>563</v>
      </c>
      <c r="P116" s="62" t="s">
        <v>1783</v>
      </c>
      <c r="Q116" s="62" t="s">
        <v>1784</v>
      </c>
      <c r="R116" s="62" t="s">
        <v>1785</v>
      </c>
      <c r="S116" s="66" t="s">
        <v>1786</v>
      </c>
      <c r="T116" s="62"/>
      <c r="U116" s="62" t="s">
        <v>22</v>
      </c>
      <c r="V116" s="65">
        <v>100</v>
      </c>
      <c r="W116" s="66"/>
      <c r="X116" s="67">
        <v>45829</v>
      </c>
      <c r="Y116" s="67" t="s">
        <v>1294</v>
      </c>
      <c r="Z116" s="67" t="str">
        <f t="shared" si="19"/>
        <v>ні</v>
      </c>
      <c r="AA116" s="67">
        <v>45828</v>
      </c>
      <c r="AB116" s="67" t="s">
        <v>567</v>
      </c>
      <c r="AC116" s="68"/>
      <c r="AD116" s="69" t="str">
        <f t="shared" ca="1" si="20"/>
        <v/>
      </c>
      <c r="AE116" s="69">
        <f t="shared" ca="1" si="21"/>
        <v>31</v>
      </c>
      <c r="AF116" s="69" t="str">
        <f t="shared" ca="1" si="22"/>
        <v/>
      </c>
      <c r="AG116" s="70" t="str">
        <f t="shared" ca="1" si="23"/>
        <v/>
      </c>
      <c r="AH116" s="70" t="str">
        <f t="shared" ca="1" si="24"/>
        <v/>
      </c>
      <c r="AI116" s="61"/>
    </row>
    <row r="117" spans="1:35" ht="110.25" x14ac:dyDescent="0.25">
      <c r="A117" s="59" t="s">
        <v>1463</v>
      </c>
      <c r="B117" s="60" t="s">
        <v>1296</v>
      </c>
      <c r="C117" s="95">
        <v>107</v>
      </c>
      <c r="D117" s="62" t="s">
        <v>23</v>
      </c>
      <c r="E117" s="62" t="s">
        <v>1787</v>
      </c>
      <c r="F117" s="62" t="s">
        <v>735</v>
      </c>
      <c r="G117" s="62"/>
      <c r="H117" s="62" t="e" cm="1">
        <f t="array" ref="H117">IF(
  ISBLANK(F117),
  "",
  IF(
    COUNTIF([1]Settings!G$1:G$609, F117) = 1,
    INDEX([1]Settings!H$1:H$609, MATCH(F117, [1]Settings!G$1:G$609, 0)),
    IFERROR(
      INDEX([1]Settings!H$1:H$609,
        MATCH(1,
          ([1]Settings!G$1:G$609=F117) * ([1]Settings!D$1:D$609=G117),
          0
        )
      ),
      ""
    )
  )
)</f>
        <v>#VALUE!</v>
      </c>
      <c r="I117" s="60">
        <v>34540</v>
      </c>
      <c r="J117" s="59" t="s">
        <v>1788</v>
      </c>
      <c r="K117" s="64" t="s">
        <v>1789</v>
      </c>
      <c r="L117" s="64" t="s">
        <v>1790</v>
      </c>
      <c r="M117" s="62" t="s">
        <v>1791</v>
      </c>
      <c r="N117" s="62" t="s">
        <v>1792</v>
      </c>
      <c r="O117" s="62" t="s">
        <v>563</v>
      </c>
      <c r="P117" s="62" t="s">
        <v>1793</v>
      </c>
      <c r="Q117" s="62" t="s">
        <v>1794</v>
      </c>
      <c r="R117" s="62" t="s">
        <v>1795</v>
      </c>
      <c r="S117" s="64" t="s">
        <v>1796</v>
      </c>
      <c r="T117" s="62" t="s">
        <v>1797</v>
      </c>
      <c r="U117" s="62" t="s">
        <v>22</v>
      </c>
      <c r="V117" s="65">
        <v>100</v>
      </c>
      <c r="W117" s="66"/>
      <c r="X117" s="67">
        <v>45829</v>
      </c>
      <c r="Y117" s="67" t="s">
        <v>1294</v>
      </c>
      <c r="Z117" s="67" t="str">
        <f t="shared" si="19"/>
        <v>так</v>
      </c>
      <c r="AA117" s="67">
        <v>45828</v>
      </c>
      <c r="AB117" s="67" t="s">
        <v>109</v>
      </c>
      <c r="AC117" s="68"/>
      <c r="AD117" s="69" t="str">
        <f t="shared" ca="1" si="20"/>
        <v/>
      </c>
      <c r="AE117" s="69">
        <f t="shared" ca="1" si="21"/>
        <v>31</v>
      </c>
      <c r="AF117" s="69" t="str">
        <f t="shared" ca="1" si="22"/>
        <v/>
      </c>
      <c r="AG117" s="70" t="str">
        <f t="shared" ca="1" si="23"/>
        <v/>
      </c>
      <c r="AH117" s="70" t="str">
        <f t="shared" ca="1" si="24"/>
        <v/>
      </c>
      <c r="AI117" s="61"/>
    </row>
    <row r="118" spans="1:35" ht="110.25" x14ac:dyDescent="0.25">
      <c r="A118" s="93" t="s">
        <v>1181</v>
      </c>
      <c r="B118" s="94" t="s">
        <v>1131</v>
      </c>
      <c r="C118" s="95">
        <v>108</v>
      </c>
      <c r="D118" s="96" t="s">
        <v>23</v>
      </c>
      <c r="E118" s="105" t="s">
        <v>1182</v>
      </c>
      <c r="F118" s="96" t="s">
        <v>941</v>
      </c>
      <c r="G118" s="96"/>
      <c r="H118" s="96" t="str" cm="1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>Чернігівська</v>
      </c>
      <c r="I118" s="94">
        <v>32101</v>
      </c>
      <c r="J118" s="93" t="s">
        <v>1203</v>
      </c>
      <c r="K118" s="96" t="s">
        <v>1204</v>
      </c>
      <c r="L118" s="98" t="s">
        <v>1205</v>
      </c>
      <c r="M118" s="96" t="s">
        <v>1266</v>
      </c>
      <c r="N118" s="96" t="s">
        <v>1267</v>
      </c>
      <c r="O118" s="96" t="s">
        <v>562</v>
      </c>
      <c r="P118" s="96" t="s">
        <v>1268</v>
      </c>
      <c r="Q118" s="96" t="s">
        <v>1269</v>
      </c>
      <c r="R118" s="96" t="s">
        <v>1270</v>
      </c>
      <c r="S118" s="100" t="s">
        <v>1271</v>
      </c>
      <c r="T118" s="96"/>
      <c r="U118" s="96" t="s">
        <v>22</v>
      </c>
      <c r="V118" s="99">
        <v>100</v>
      </c>
      <c r="W118" s="100"/>
      <c r="X118" s="101">
        <v>45830</v>
      </c>
      <c r="Y118" s="101" t="s">
        <v>1135</v>
      </c>
      <c r="Z118" s="101" t="str">
        <f t="shared" si="19"/>
        <v>ні</v>
      </c>
      <c r="AA118" s="101">
        <v>45828</v>
      </c>
      <c r="AB118" s="101" t="s">
        <v>109</v>
      </c>
      <c r="AC118" s="102"/>
      <c r="AD118" s="103" t="str">
        <f t="shared" ca="1" si="20"/>
        <v/>
      </c>
      <c r="AE118" s="103" t="str">
        <f t="shared" ca="1" si="21"/>
        <v/>
      </c>
      <c r="AF118" s="103">
        <f t="shared" ca="1" si="22"/>
        <v>37</v>
      </c>
      <c r="AG118" s="104" t="str">
        <f t="shared" ca="1" si="23"/>
        <v/>
      </c>
      <c r="AH118" s="104" t="str">
        <f t="shared" ca="1" si="24"/>
        <v/>
      </c>
      <c r="AI118" s="95"/>
    </row>
    <row r="119" spans="1:35" ht="78.75" x14ac:dyDescent="0.25">
      <c r="A119" s="59" t="s">
        <v>1559</v>
      </c>
      <c r="B119" s="60" t="s">
        <v>1296</v>
      </c>
      <c r="C119" s="95">
        <v>109</v>
      </c>
      <c r="D119" s="62" t="s">
        <v>23</v>
      </c>
      <c r="E119" s="75" t="s">
        <v>1798</v>
      </c>
      <c r="F119" s="62" t="s">
        <v>707</v>
      </c>
      <c r="G119" s="62"/>
      <c r="H119" s="62" t="e" cm="1">
        <f t="array" ref="H119">IF(
  ISBLANK(F119),
  "",
  IF(
    COUNTIF([1]Settings!G$1:G$609, F119) = 1,
    INDEX([1]Settings!H$1:H$609, MATCH(F119, [1]Settings!G$1:G$609, 0)),
    IFERROR(
      INDEX([1]Settings!H$1:H$609,
        MATCH(1,
          ([1]Settings!G$1:G$609=F119) * ([1]Settings!D$1:D$609=G119),
          0
        )
      ),
      ""
    )
  )
)</f>
        <v>#VALUE!</v>
      </c>
      <c r="I119" s="60">
        <v>34620</v>
      </c>
      <c r="J119" s="59" t="s">
        <v>1799</v>
      </c>
      <c r="K119" s="71" t="s">
        <v>1800</v>
      </c>
      <c r="L119" s="64" t="s">
        <v>1801</v>
      </c>
      <c r="M119" s="62" t="s">
        <v>1401</v>
      </c>
      <c r="N119" s="62" t="s">
        <v>1802</v>
      </c>
      <c r="O119" s="62" t="s">
        <v>142</v>
      </c>
      <c r="P119" s="62" t="s">
        <v>1803</v>
      </c>
      <c r="Q119" s="62" t="s">
        <v>1804</v>
      </c>
      <c r="R119" s="62" t="s">
        <v>1805</v>
      </c>
      <c r="S119" s="64" t="s">
        <v>1806</v>
      </c>
      <c r="T119" s="62"/>
      <c r="U119" s="62" t="s">
        <v>22</v>
      </c>
      <c r="V119" s="65">
        <v>100</v>
      </c>
      <c r="W119" s="66"/>
      <c r="X119" s="67">
        <v>45829</v>
      </c>
      <c r="Y119" s="67" t="s">
        <v>1294</v>
      </c>
      <c r="Z119" s="67" t="str">
        <f t="shared" si="19"/>
        <v>ні</v>
      </c>
      <c r="AA119" s="67">
        <v>45828</v>
      </c>
      <c r="AB119" s="67" t="s">
        <v>109</v>
      </c>
      <c r="AC119" s="68"/>
      <c r="AD119" s="69">
        <f t="shared" ca="1" si="20"/>
        <v>30</v>
      </c>
      <c r="AE119" s="69" t="str">
        <f t="shared" ca="1" si="21"/>
        <v/>
      </c>
      <c r="AF119" s="69" t="str">
        <f t="shared" ca="1" si="22"/>
        <v/>
      </c>
      <c r="AG119" s="70" t="str">
        <f t="shared" ca="1" si="23"/>
        <v/>
      </c>
      <c r="AH119" s="70" t="str">
        <f t="shared" ca="1" si="24"/>
        <v/>
      </c>
      <c r="AI119" s="61"/>
    </row>
    <row r="120" spans="1:35" ht="78.75" x14ac:dyDescent="0.25">
      <c r="A120" s="108" t="s">
        <v>2105</v>
      </c>
      <c r="B120" s="109" t="s">
        <v>2116</v>
      </c>
      <c r="C120" s="95">
        <v>110</v>
      </c>
      <c r="D120" s="111" t="s">
        <v>987</v>
      </c>
      <c r="E120" s="111" t="s">
        <v>2529</v>
      </c>
      <c r="F120" s="111" t="s">
        <v>837</v>
      </c>
      <c r="G120" s="111"/>
      <c r="H120" s="111" t="e" cm="1">
        <f t="array" ref="H120">IF(
  ISBLANK(F120),
  "",
  IF(
    COUNTIF([2]Settings!G$1:G$609, F120) = 1,
    INDEX([2]Settings!H$1:H$609, MATCH(F120, [2]Settings!G$1:G$609, 0)),
    IFERROR(
      INDEX([2]Settings!H$1:H$609,
        MATCH(1,
          ([2]Settings!G$1:G$609=F120) * ([2]Settings!D$1:D$609=G120),
          0
        )
      ),
      ""
    )
  )
)</f>
        <v>#VALUE!</v>
      </c>
      <c r="I120" s="109">
        <v>35296</v>
      </c>
      <c r="J120" s="108" t="s">
        <v>2530</v>
      </c>
      <c r="K120" s="112" t="s">
        <v>2531</v>
      </c>
      <c r="L120" s="113" t="s">
        <v>2532</v>
      </c>
      <c r="M120" s="111" t="s">
        <v>2533</v>
      </c>
      <c r="N120" s="111" t="s">
        <v>2534</v>
      </c>
      <c r="O120" s="111" t="s">
        <v>142</v>
      </c>
      <c r="P120" s="111" t="s">
        <v>2535</v>
      </c>
      <c r="Q120" s="111" t="s">
        <v>2536</v>
      </c>
      <c r="R120" s="111" t="s">
        <v>2537</v>
      </c>
      <c r="S120" s="113" t="s">
        <v>2538</v>
      </c>
      <c r="T120" s="111" t="s">
        <v>2539</v>
      </c>
      <c r="U120" s="111" t="s">
        <v>22</v>
      </c>
      <c r="V120" s="115">
        <v>100</v>
      </c>
      <c r="W120" s="114"/>
      <c r="X120" s="116">
        <v>45828</v>
      </c>
      <c r="Y120" s="116" t="s">
        <v>2093</v>
      </c>
      <c r="Z120" s="116" t="str">
        <f t="shared" si="19"/>
        <v>так</v>
      </c>
      <c r="AA120" s="116">
        <v>45827</v>
      </c>
      <c r="AB120" s="116" t="s">
        <v>109</v>
      </c>
      <c r="AC120" s="117"/>
      <c r="AD120" s="118">
        <f t="shared" ca="1" si="20"/>
        <v>29</v>
      </c>
      <c r="AE120" s="118" t="str">
        <f t="shared" ca="1" si="21"/>
        <v/>
      </c>
      <c r="AF120" s="118" t="str">
        <f t="shared" ca="1" si="22"/>
        <v/>
      </c>
      <c r="AG120" s="119" t="str">
        <f t="shared" ca="1" si="23"/>
        <v/>
      </c>
      <c r="AH120" s="119" t="str">
        <f t="shared" ca="1" si="24"/>
        <v/>
      </c>
      <c r="AI120" s="110"/>
    </row>
    <row r="121" spans="1:35" ht="94.5" x14ac:dyDescent="0.25">
      <c r="A121" s="129" t="s">
        <v>2794</v>
      </c>
      <c r="B121" s="130" t="s">
        <v>2748</v>
      </c>
      <c r="C121" s="95">
        <v>111</v>
      </c>
      <c r="D121" s="132" t="s">
        <v>23</v>
      </c>
      <c r="E121" s="133" t="s">
        <v>2795</v>
      </c>
      <c r="F121" s="132" t="s">
        <v>735</v>
      </c>
      <c r="G121" s="132"/>
      <c r="H121" s="132" t="s">
        <v>139</v>
      </c>
      <c r="I121" s="130">
        <v>31404</v>
      </c>
      <c r="J121" s="129" t="s">
        <v>2796</v>
      </c>
      <c r="K121" s="135" t="s">
        <v>2797</v>
      </c>
      <c r="L121" s="135" t="s">
        <v>2798</v>
      </c>
      <c r="M121" s="132" t="s">
        <v>2799</v>
      </c>
      <c r="N121" s="132" t="s">
        <v>2800</v>
      </c>
      <c r="O121" s="132" t="s">
        <v>561</v>
      </c>
      <c r="P121" s="132" t="s">
        <v>2801</v>
      </c>
      <c r="Q121" s="132" t="s">
        <v>2802</v>
      </c>
      <c r="R121" s="132" t="s">
        <v>2803</v>
      </c>
      <c r="S121" s="135" t="s">
        <v>2804</v>
      </c>
      <c r="T121" s="132"/>
      <c r="U121" s="132" t="s">
        <v>22</v>
      </c>
      <c r="V121" s="136">
        <v>100</v>
      </c>
      <c r="W121" s="137"/>
      <c r="X121" s="138">
        <v>45827</v>
      </c>
      <c r="Y121" s="138" t="s">
        <v>2759</v>
      </c>
      <c r="Z121" s="138" t="s">
        <v>2760</v>
      </c>
      <c r="AA121" s="138">
        <v>45826</v>
      </c>
      <c r="AB121" s="138" t="s">
        <v>109</v>
      </c>
      <c r="AC121" s="139"/>
      <c r="AD121" s="140" t="s">
        <v>1132</v>
      </c>
      <c r="AE121" s="140" t="s">
        <v>1132</v>
      </c>
      <c r="AF121" s="140">
        <v>39</v>
      </c>
      <c r="AG121" s="141" t="s">
        <v>1132</v>
      </c>
      <c r="AH121" s="141" t="s">
        <v>1132</v>
      </c>
      <c r="AI121" s="131"/>
    </row>
    <row r="122" spans="1:35" ht="78.75" x14ac:dyDescent="0.25">
      <c r="A122" s="129" t="s">
        <v>2805</v>
      </c>
      <c r="B122" s="130" t="s">
        <v>2116</v>
      </c>
      <c r="C122" s="95">
        <v>112</v>
      </c>
      <c r="D122" s="132" t="s">
        <v>23</v>
      </c>
      <c r="E122" s="134" t="s">
        <v>2806</v>
      </c>
      <c r="F122" s="132" t="s">
        <v>576</v>
      </c>
      <c r="G122" s="132"/>
      <c r="H122" s="132" t="s">
        <v>945</v>
      </c>
      <c r="I122" s="130">
        <v>30202</v>
      </c>
      <c r="J122" s="129" t="s">
        <v>2807</v>
      </c>
      <c r="K122" s="142" t="s">
        <v>2808</v>
      </c>
      <c r="L122" s="142" t="s">
        <v>2809</v>
      </c>
      <c r="M122" s="132" t="s">
        <v>2810</v>
      </c>
      <c r="N122" s="132" t="s">
        <v>2811</v>
      </c>
      <c r="O122" s="132" t="s">
        <v>561</v>
      </c>
      <c r="P122" s="132" t="s">
        <v>1134</v>
      </c>
      <c r="Q122" s="132" t="s">
        <v>2812</v>
      </c>
      <c r="R122" s="132" t="s">
        <v>2813</v>
      </c>
      <c r="S122" s="135"/>
      <c r="T122" s="132"/>
      <c r="U122" s="132" t="s">
        <v>22</v>
      </c>
      <c r="V122" s="136">
        <v>100</v>
      </c>
      <c r="W122" s="137"/>
      <c r="X122" s="138">
        <v>45827</v>
      </c>
      <c r="Y122" s="138" t="s">
        <v>2759</v>
      </c>
      <c r="Z122" s="138" t="s">
        <v>2760</v>
      </c>
      <c r="AA122" s="138">
        <v>45826</v>
      </c>
      <c r="AB122" s="138" t="s">
        <v>109</v>
      </c>
      <c r="AC122" s="139"/>
      <c r="AD122" s="140" t="s">
        <v>1132</v>
      </c>
      <c r="AE122" s="140" t="s">
        <v>1132</v>
      </c>
      <c r="AF122" s="140" t="s">
        <v>1132</v>
      </c>
      <c r="AG122" s="141">
        <v>42</v>
      </c>
      <c r="AH122" s="141" t="s">
        <v>1132</v>
      </c>
      <c r="AI122" s="131"/>
    </row>
    <row r="123" spans="1:35" ht="126" x14ac:dyDescent="0.25">
      <c r="A123" s="59" t="s">
        <v>1807</v>
      </c>
      <c r="B123" s="60" t="s">
        <v>1296</v>
      </c>
      <c r="C123" s="95">
        <v>113</v>
      </c>
      <c r="D123" s="62" t="s">
        <v>23</v>
      </c>
      <c r="E123" s="62" t="s">
        <v>1808</v>
      </c>
      <c r="F123" s="62" t="s">
        <v>918</v>
      </c>
      <c r="G123" s="62"/>
      <c r="H123" s="62" t="e" cm="1">
        <f t="array" ref="H123">IF(
  ISBLANK(F123),
  "",
  IF(
    COUNTIF([1]Settings!G$1:G$609, F123) = 1,
    INDEX([1]Settings!H$1:H$609, MATCH(F123, [1]Settings!G$1:G$609, 0)),
    IFERROR(
      INDEX([1]Settings!H$1:H$609,
        MATCH(1,
          ([1]Settings!G$1:G$609=F123) * ([1]Settings!D$1:D$609=G123),
          0
        )
      ),
      ""
    )
  )
)</f>
        <v>#VALUE!</v>
      </c>
      <c r="I123" s="60">
        <v>32052</v>
      </c>
      <c r="J123" s="59" t="s">
        <v>1809</v>
      </c>
      <c r="K123" s="64" t="s">
        <v>1810</v>
      </c>
      <c r="L123" s="64" t="s">
        <v>1811</v>
      </c>
      <c r="M123" s="62" t="s">
        <v>1812</v>
      </c>
      <c r="N123" s="62" t="s">
        <v>1813</v>
      </c>
      <c r="O123" s="62" t="s">
        <v>563</v>
      </c>
      <c r="P123" s="62" t="s">
        <v>1814</v>
      </c>
      <c r="Q123" s="62" t="s">
        <v>1815</v>
      </c>
      <c r="R123" s="62" t="s">
        <v>1816</v>
      </c>
      <c r="S123" s="64" t="s">
        <v>1817</v>
      </c>
      <c r="T123" s="62"/>
      <c r="U123" s="62" t="s">
        <v>22</v>
      </c>
      <c r="V123" s="65">
        <v>100</v>
      </c>
      <c r="W123" s="66"/>
      <c r="X123" s="67">
        <v>45829</v>
      </c>
      <c r="Y123" s="67" t="s">
        <v>1294</v>
      </c>
      <c r="Z123" s="67" t="str">
        <f>IF(E123="","",IF(T123="","ні","так"))</f>
        <v>ні</v>
      </c>
      <c r="AA123" s="67">
        <v>45827</v>
      </c>
      <c r="AB123" s="67" t="s">
        <v>109</v>
      </c>
      <c r="AC123" s="68"/>
      <c r="AD123" s="69" t="str">
        <f ca="1">IF(INT(YEARFRAC(I123,TODAY()))&lt;=30,INT(YEARFRAC(I123,TODAY())),"")</f>
        <v/>
      </c>
      <c r="AE123" s="69" t="str">
        <f ca="1">IF(AND(INT(YEARFRAC(I123,TODAY()))&gt;=31,INT(YEARFRAC(I123,TODAY()))&lt;=35),INT(YEARFRAC(I123,TODAY())),"")</f>
        <v/>
      </c>
      <c r="AF123" s="69">
        <f ca="1">IF(AND(INT(YEARFRAC(I123,TODAY()))&gt;=36,INT(YEARFRAC(I123,TODAY()))&lt;=40),INT(YEARFRAC(I123,TODAY())),"")</f>
        <v>37</v>
      </c>
      <c r="AG123" s="70" t="str">
        <f ca="1">IF(AND(INT(YEARFRAC(I123,TODAY()))&gt;=41,INT(YEARFRAC(I123,TODAY()))&lt;=45),INT(YEARFRAC(I123,TODAY())),"")</f>
        <v/>
      </c>
      <c r="AH123" s="70" t="str">
        <f ca="1">IF(AND(INT(YEARFRAC(I123,TODAY()))&gt;=46,INT(YEARFRAC(I123,TODAY()))&lt;=48),INT(YEARFRAC(I123,TODAY())),"")</f>
        <v/>
      </c>
      <c r="AI123" s="61"/>
    </row>
    <row r="124" spans="1:35" ht="94.5" x14ac:dyDescent="0.25">
      <c r="A124" s="129" t="s">
        <v>2794</v>
      </c>
      <c r="B124" s="130" t="s">
        <v>2748</v>
      </c>
      <c r="C124" s="95">
        <v>114</v>
      </c>
      <c r="D124" s="132" t="s">
        <v>23</v>
      </c>
      <c r="E124" s="133" t="s">
        <v>2814</v>
      </c>
      <c r="F124" s="132" t="s">
        <v>735</v>
      </c>
      <c r="G124" s="132"/>
      <c r="H124" s="132" t="s">
        <v>139</v>
      </c>
      <c r="I124" s="130">
        <v>33409</v>
      </c>
      <c r="J124" s="129" t="s">
        <v>2815</v>
      </c>
      <c r="K124" s="132" t="s">
        <v>2816</v>
      </c>
      <c r="L124" s="135" t="s">
        <v>2817</v>
      </c>
      <c r="M124" s="132" t="s">
        <v>2818</v>
      </c>
      <c r="N124" s="132" t="s">
        <v>2819</v>
      </c>
      <c r="O124" s="132" t="s">
        <v>142</v>
      </c>
      <c r="P124" s="132" t="s">
        <v>2820</v>
      </c>
      <c r="Q124" s="132" t="s">
        <v>2821</v>
      </c>
      <c r="R124" s="132" t="s">
        <v>2822</v>
      </c>
      <c r="S124" s="135" t="s">
        <v>2823</v>
      </c>
      <c r="T124" s="143"/>
      <c r="U124" s="132" t="s">
        <v>22</v>
      </c>
      <c r="V124" s="136">
        <v>100</v>
      </c>
      <c r="W124" s="137"/>
      <c r="X124" s="138">
        <v>45827</v>
      </c>
      <c r="Y124" s="138" t="s">
        <v>2759</v>
      </c>
      <c r="Z124" s="138" t="s">
        <v>2760</v>
      </c>
      <c r="AA124" s="138">
        <v>45826</v>
      </c>
      <c r="AB124" s="138" t="s">
        <v>109</v>
      </c>
      <c r="AC124" s="139"/>
      <c r="AD124" s="140" t="s">
        <v>1132</v>
      </c>
      <c r="AE124" s="140">
        <v>34</v>
      </c>
      <c r="AF124" s="140" t="s">
        <v>1132</v>
      </c>
      <c r="AG124" s="141" t="s">
        <v>1132</v>
      </c>
      <c r="AH124" s="141" t="s">
        <v>1132</v>
      </c>
      <c r="AI124" s="131"/>
    </row>
    <row r="125" spans="1:35" ht="47.25" x14ac:dyDescent="0.25">
      <c r="A125" s="59" t="s">
        <v>1818</v>
      </c>
      <c r="B125" s="60" t="s">
        <v>1296</v>
      </c>
      <c r="C125" s="95">
        <v>115</v>
      </c>
      <c r="D125" s="62" t="s">
        <v>23</v>
      </c>
      <c r="E125" s="63" t="s">
        <v>1819</v>
      </c>
      <c r="F125" s="62" t="s">
        <v>575</v>
      </c>
      <c r="G125" s="62"/>
      <c r="H125" s="62" t="e" cm="1">
        <f t="array" ref="H125">IF(
  ISBLANK(F125),
  "",
  IF(
    COUNTIF([1]Settings!G$1:G$609, F125) = 1,
    INDEX([1]Settings!H$1:H$609, MATCH(F125, [1]Settings!G$1:G$609, 0)),
    IFERROR(
      INDEX([1]Settings!H$1:H$609,
        MATCH(1,
          ([1]Settings!G$1:G$609=F125) * ([1]Settings!D$1:D$609=G125),
          0
        )
      ),
      ""
    )
  )
)</f>
        <v>#VALUE!</v>
      </c>
      <c r="I125" s="60">
        <v>33919</v>
      </c>
      <c r="J125" s="59" t="s">
        <v>1820</v>
      </c>
      <c r="K125" s="71" t="s">
        <v>1821</v>
      </c>
      <c r="L125" s="64" t="s">
        <v>1822</v>
      </c>
      <c r="M125" s="62" t="s">
        <v>1312</v>
      </c>
      <c r="N125" s="62" t="s">
        <v>1823</v>
      </c>
      <c r="O125" s="62" t="s">
        <v>563</v>
      </c>
      <c r="P125" s="62" t="s">
        <v>1824</v>
      </c>
      <c r="Q125" s="62" t="s">
        <v>1825</v>
      </c>
      <c r="R125" s="62" t="s">
        <v>1826</v>
      </c>
      <c r="S125" s="64" t="s">
        <v>1827</v>
      </c>
      <c r="T125" s="62"/>
      <c r="U125" s="62" t="s">
        <v>22</v>
      </c>
      <c r="V125" s="65">
        <v>100</v>
      </c>
      <c r="W125" s="66"/>
      <c r="X125" s="67">
        <v>45829</v>
      </c>
      <c r="Y125" s="67" t="s">
        <v>1294</v>
      </c>
      <c r="Z125" s="67" t="str">
        <f t="shared" ref="Z125:Z131" si="25">IF(E125="","",IF(T125="","ні","так"))</f>
        <v>ні</v>
      </c>
      <c r="AA125" s="67">
        <v>45828</v>
      </c>
      <c r="AB125" s="67" t="s">
        <v>109</v>
      </c>
      <c r="AC125" s="68"/>
      <c r="AD125" s="69" t="str">
        <f t="shared" ref="AD125:AD131" ca="1" si="26">IF(INT(YEARFRAC(I125,TODAY()))&lt;=30,INT(YEARFRAC(I125,TODAY())),"")</f>
        <v/>
      </c>
      <c r="AE125" s="69">
        <f t="shared" ref="AE125:AE131" ca="1" si="27">IF(AND(INT(YEARFRAC(I125,TODAY()))&gt;=31,INT(YEARFRAC(I125,TODAY()))&lt;=35),INT(YEARFRAC(I125,TODAY())),"")</f>
        <v>32</v>
      </c>
      <c r="AF125" s="69" t="str">
        <f t="shared" ref="AF125:AF131" ca="1" si="28">IF(AND(INT(YEARFRAC(I125,TODAY()))&gt;=36,INT(YEARFRAC(I125,TODAY()))&lt;=40),INT(YEARFRAC(I125,TODAY())),"")</f>
        <v/>
      </c>
      <c r="AG125" s="70" t="str">
        <f t="shared" ref="AG125:AG131" ca="1" si="29">IF(AND(INT(YEARFRAC(I125,TODAY()))&gt;=41,INT(YEARFRAC(I125,TODAY()))&lt;=45),INT(YEARFRAC(I125,TODAY())),"")</f>
        <v/>
      </c>
      <c r="AH125" s="70" t="str">
        <f t="shared" ref="AH125:AH131" ca="1" si="30">IF(AND(INT(YEARFRAC(I125,TODAY()))&gt;=46,INT(YEARFRAC(I125,TODAY()))&lt;=48),INT(YEARFRAC(I125,TODAY())),"")</f>
        <v/>
      </c>
      <c r="AI125" s="61"/>
    </row>
    <row r="126" spans="1:35" ht="126" x14ac:dyDescent="0.25">
      <c r="A126" s="108" t="s">
        <v>2146</v>
      </c>
      <c r="B126" s="109" t="s">
        <v>2116</v>
      </c>
      <c r="C126" s="95">
        <v>116</v>
      </c>
      <c r="D126" s="111" t="s">
        <v>23</v>
      </c>
      <c r="E126" s="120" t="s">
        <v>2540</v>
      </c>
      <c r="F126" s="111" t="s">
        <v>942</v>
      </c>
      <c r="G126" s="111"/>
      <c r="H126" s="111" t="e" cm="1">
        <f t="array" ref="H126">IF(
  ISBLANK(F126),
  "",
  IF(
    COUNTIF([2]Settings!G$1:G$609, F126) = 1,
    INDEX([2]Settings!H$1:H$609, MATCH(F126, [2]Settings!G$1:G$609, 0)),
    IFERROR(
      INDEX([2]Settings!H$1:H$609,
        MATCH(1,
          ([2]Settings!G$1:G$609=F126) * ([2]Settings!D$1:D$609=G126),
          0
        )
      ),
      ""
    )
  )
)</f>
        <v>#VALUE!</v>
      </c>
      <c r="I126" s="109">
        <v>32220</v>
      </c>
      <c r="J126" s="108" t="s">
        <v>2541</v>
      </c>
      <c r="K126" s="111" t="s">
        <v>2542</v>
      </c>
      <c r="L126" s="113" t="s">
        <v>2543</v>
      </c>
      <c r="M126" s="111" t="s">
        <v>2544</v>
      </c>
      <c r="N126" s="111" t="s">
        <v>2545</v>
      </c>
      <c r="O126" s="111" t="s">
        <v>561</v>
      </c>
      <c r="P126" s="111" t="s">
        <v>2546</v>
      </c>
      <c r="Q126" s="111" t="s">
        <v>2547</v>
      </c>
      <c r="R126" s="111" t="s">
        <v>2548</v>
      </c>
      <c r="S126" s="114" t="s">
        <v>2549</v>
      </c>
      <c r="T126" s="111"/>
      <c r="U126" s="111" t="s">
        <v>22</v>
      </c>
      <c r="V126" s="115">
        <v>100</v>
      </c>
      <c r="W126" s="114"/>
      <c r="X126" s="116">
        <v>45828</v>
      </c>
      <c r="Y126" s="116" t="s">
        <v>2093</v>
      </c>
      <c r="Z126" s="116" t="str">
        <f t="shared" si="25"/>
        <v>ні</v>
      </c>
      <c r="AA126" s="116">
        <v>45827</v>
      </c>
      <c r="AB126" s="116" t="s">
        <v>109</v>
      </c>
      <c r="AC126" s="117"/>
      <c r="AD126" s="118" t="str">
        <f t="shared" ca="1" si="26"/>
        <v/>
      </c>
      <c r="AE126" s="118" t="str">
        <f t="shared" ca="1" si="27"/>
        <v/>
      </c>
      <c r="AF126" s="118">
        <f t="shared" ca="1" si="28"/>
        <v>37</v>
      </c>
      <c r="AG126" s="119" t="str">
        <f t="shared" ca="1" si="29"/>
        <v/>
      </c>
      <c r="AH126" s="119" t="str">
        <f t="shared" ca="1" si="30"/>
        <v/>
      </c>
      <c r="AI126" s="110"/>
    </row>
    <row r="127" spans="1:35" ht="110.25" x14ac:dyDescent="0.25">
      <c r="A127" s="108" t="s">
        <v>2467</v>
      </c>
      <c r="B127" s="109" t="s">
        <v>2116</v>
      </c>
      <c r="C127" s="95">
        <v>117</v>
      </c>
      <c r="D127" s="111" t="s">
        <v>23</v>
      </c>
      <c r="E127" s="120" t="s">
        <v>2550</v>
      </c>
      <c r="F127" s="111" t="s">
        <v>983</v>
      </c>
      <c r="G127" s="111"/>
      <c r="H127" s="111" t="e" cm="1">
        <f t="array" ref="H127">IF(
  ISBLANK(F127),
  "",
  IF(
    COUNTIF([2]Settings!G$1:G$609, F127) = 1,
    INDEX([2]Settings!H$1:H$609, MATCH(F127, [2]Settings!G$1:G$609, 0)),
    IFERROR(
      INDEX([2]Settings!H$1:H$609,
        MATCH(1,
          ([2]Settings!G$1:G$609=F127) * ([2]Settings!D$1:D$609=G127),
          0
        )
      ),
      ""
    )
  )
)</f>
        <v>#VALUE!</v>
      </c>
      <c r="I127" s="109">
        <v>31560</v>
      </c>
      <c r="J127" s="108" t="s">
        <v>2551</v>
      </c>
      <c r="K127" s="111" t="s">
        <v>2552</v>
      </c>
      <c r="L127" s="113" t="s">
        <v>2553</v>
      </c>
      <c r="M127" s="111" t="s">
        <v>2554</v>
      </c>
      <c r="N127" s="111" t="s">
        <v>2555</v>
      </c>
      <c r="O127" s="111" t="s">
        <v>562</v>
      </c>
      <c r="P127" s="111" t="s">
        <v>2556</v>
      </c>
      <c r="Q127" s="111" t="s">
        <v>2557</v>
      </c>
      <c r="R127" s="111" t="s">
        <v>2558</v>
      </c>
      <c r="S127" s="114" t="s">
        <v>2559</v>
      </c>
      <c r="T127" s="111"/>
      <c r="U127" s="111" t="s">
        <v>22</v>
      </c>
      <c r="V127" s="115">
        <v>100</v>
      </c>
      <c r="W127" s="114"/>
      <c r="X127" s="116">
        <v>45828</v>
      </c>
      <c r="Y127" s="116" t="s">
        <v>2093</v>
      </c>
      <c r="Z127" s="116" t="str">
        <f t="shared" si="25"/>
        <v>ні</v>
      </c>
      <c r="AA127" s="116">
        <v>45827</v>
      </c>
      <c r="AB127" s="116" t="s">
        <v>109</v>
      </c>
      <c r="AC127" s="117"/>
      <c r="AD127" s="118" t="str">
        <f t="shared" ca="1" si="26"/>
        <v/>
      </c>
      <c r="AE127" s="118" t="str">
        <f t="shared" ca="1" si="27"/>
        <v/>
      </c>
      <c r="AF127" s="118">
        <f t="shared" ca="1" si="28"/>
        <v>39</v>
      </c>
      <c r="AG127" s="119" t="str">
        <f t="shared" ca="1" si="29"/>
        <v/>
      </c>
      <c r="AH127" s="119" t="str">
        <f t="shared" ca="1" si="30"/>
        <v/>
      </c>
      <c r="AI127" s="110"/>
    </row>
    <row r="128" spans="1:35" ht="78.75" x14ac:dyDescent="0.25">
      <c r="A128" s="59" t="s">
        <v>1463</v>
      </c>
      <c r="B128" s="60" t="s">
        <v>1296</v>
      </c>
      <c r="C128" s="95">
        <v>118</v>
      </c>
      <c r="D128" s="62" t="s">
        <v>23</v>
      </c>
      <c r="E128" s="63" t="s">
        <v>1828</v>
      </c>
      <c r="F128" s="62" t="s">
        <v>735</v>
      </c>
      <c r="G128" s="62"/>
      <c r="H128" s="62" t="e" cm="1">
        <f t="array" ref="H128">IF(
  ISBLANK(F128),
  "",
  IF(
    COUNTIF([1]Settings!G$1:G$609, F128) = 1,
    INDEX([1]Settings!H$1:H$609, MATCH(F128, [1]Settings!G$1:G$609, 0)),
    IFERROR(
      INDEX([1]Settings!H$1:H$609,
        MATCH(1,
          ([1]Settings!G$1:G$609=F128) * ([1]Settings!D$1:D$609=G128),
          0
        )
      ),
      ""
    )
  )
)</f>
        <v>#VALUE!</v>
      </c>
      <c r="I128" s="60">
        <v>36620</v>
      </c>
      <c r="J128" s="59" t="s">
        <v>1829</v>
      </c>
      <c r="K128" s="62" t="s">
        <v>1830</v>
      </c>
      <c r="L128" s="64" t="s">
        <v>1831</v>
      </c>
      <c r="M128" s="62" t="s">
        <v>1832</v>
      </c>
      <c r="N128" s="62" t="s">
        <v>1833</v>
      </c>
      <c r="O128" s="62" t="s">
        <v>563</v>
      </c>
      <c r="P128" s="62" t="s">
        <v>1834</v>
      </c>
      <c r="Q128" s="62" t="s">
        <v>1835</v>
      </c>
      <c r="R128" s="62" t="s">
        <v>1836</v>
      </c>
      <c r="S128" s="64" t="s">
        <v>1837</v>
      </c>
      <c r="T128" s="62"/>
      <c r="U128" s="62" t="s">
        <v>22</v>
      </c>
      <c r="V128" s="65">
        <v>100</v>
      </c>
      <c r="W128" s="66"/>
      <c r="X128" s="67">
        <v>45829</v>
      </c>
      <c r="Y128" s="67" t="s">
        <v>1294</v>
      </c>
      <c r="Z128" s="67" t="str">
        <f t="shared" si="25"/>
        <v>ні</v>
      </c>
      <c r="AA128" s="67">
        <v>45828</v>
      </c>
      <c r="AB128" s="67" t="s">
        <v>109</v>
      </c>
      <c r="AC128" s="68"/>
      <c r="AD128" s="69">
        <f t="shared" ca="1" si="26"/>
        <v>25</v>
      </c>
      <c r="AE128" s="69" t="str">
        <f t="shared" ca="1" si="27"/>
        <v/>
      </c>
      <c r="AF128" s="69" t="str">
        <f t="shared" ca="1" si="28"/>
        <v/>
      </c>
      <c r="AG128" s="70" t="str">
        <f t="shared" ca="1" si="29"/>
        <v/>
      </c>
      <c r="AH128" s="70" t="str">
        <f t="shared" ca="1" si="30"/>
        <v/>
      </c>
      <c r="AI128" s="61"/>
    </row>
    <row r="129" spans="1:35" ht="173.25" x14ac:dyDescent="0.25">
      <c r="A129" s="108" t="s">
        <v>2560</v>
      </c>
      <c r="B129" s="109" t="s">
        <v>2116</v>
      </c>
      <c r="C129" s="95">
        <v>119</v>
      </c>
      <c r="D129" s="111" t="s">
        <v>1054</v>
      </c>
      <c r="E129" s="120" t="s">
        <v>2561</v>
      </c>
      <c r="F129" s="111" t="s">
        <v>820</v>
      </c>
      <c r="G129" s="111"/>
      <c r="H129" s="111" t="e" cm="1">
        <f t="array" ref="H129">IF(
  ISBLANK(F129),
  "",
  IF(
    COUNTIF([2]Settings!G$1:G$609, F129) = 1,
    INDEX([2]Settings!H$1:H$609, MATCH(F129, [2]Settings!G$1:G$609, 0)),
    IFERROR(
      INDEX([2]Settings!H$1:H$609,
        MATCH(1,
          ([2]Settings!G$1:G$609=F129) * ([2]Settings!D$1:D$609=G129),
          0
        )
      ),
      ""
    )
  )
)</f>
        <v>#VALUE!</v>
      </c>
      <c r="I129" s="109">
        <v>28773</v>
      </c>
      <c r="J129" s="108" t="s">
        <v>2562</v>
      </c>
      <c r="K129" s="111" t="s">
        <v>2563</v>
      </c>
      <c r="L129" s="113" t="s">
        <v>2564</v>
      </c>
      <c r="M129" s="111" t="s">
        <v>2565</v>
      </c>
      <c r="N129" s="111" t="s">
        <v>2566</v>
      </c>
      <c r="O129" s="111" t="s">
        <v>142</v>
      </c>
      <c r="P129" s="111" t="s">
        <v>2567</v>
      </c>
      <c r="Q129" s="111" t="s">
        <v>2568</v>
      </c>
      <c r="R129" s="111" t="s">
        <v>2569</v>
      </c>
      <c r="S129" s="113" t="s">
        <v>2570</v>
      </c>
      <c r="T129" s="122" t="s">
        <v>2571</v>
      </c>
      <c r="U129" s="111" t="s">
        <v>22</v>
      </c>
      <c r="V129" s="115">
        <v>100</v>
      </c>
      <c r="W129" s="114"/>
      <c r="X129" s="116">
        <v>45828</v>
      </c>
      <c r="Y129" s="116" t="s">
        <v>2093</v>
      </c>
      <c r="Z129" s="116" t="str">
        <f t="shared" si="25"/>
        <v>так</v>
      </c>
      <c r="AA129" s="116">
        <v>45827</v>
      </c>
      <c r="AB129" s="116" t="s">
        <v>109</v>
      </c>
      <c r="AC129" s="117"/>
      <c r="AD129" s="118" t="str">
        <f t="shared" ca="1" si="26"/>
        <v/>
      </c>
      <c r="AE129" s="118" t="str">
        <f t="shared" ca="1" si="27"/>
        <v/>
      </c>
      <c r="AF129" s="118" t="str">
        <f t="shared" ca="1" si="28"/>
        <v/>
      </c>
      <c r="AG129" s="119" t="str">
        <f t="shared" ca="1" si="29"/>
        <v/>
      </c>
      <c r="AH129" s="119">
        <f t="shared" ca="1" si="30"/>
        <v>46</v>
      </c>
      <c r="AI129" s="110"/>
    </row>
    <row r="130" spans="1:35" ht="94.5" x14ac:dyDescent="0.25">
      <c r="A130" s="108" t="s">
        <v>2220</v>
      </c>
      <c r="B130" s="109" t="s">
        <v>2116</v>
      </c>
      <c r="C130" s="95">
        <v>120</v>
      </c>
      <c r="D130" s="111" t="s">
        <v>23</v>
      </c>
      <c r="E130" s="123" t="s">
        <v>2572</v>
      </c>
      <c r="F130" s="111" t="s">
        <v>817</v>
      </c>
      <c r="G130" s="111"/>
      <c r="H130" s="111" t="e" cm="1">
        <f t="array" ref="H130">IF(
  ISBLANK(F130),
  "",
  IF(
    COUNTIF([2]Settings!G$1:G$609, F130) = 1,
    INDEX([2]Settings!H$1:H$609, MATCH(F130, [2]Settings!G$1:G$609, 0)),
    IFERROR(
      INDEX([2]Settings!H$1:H$609,
        MATCH(1,
          ([2]Settings!G$1:G$609=F130) * ([2]Settings!D$1:D$609=G130),
          0
        )
      ),
      ""
    )
  )
)</f>
        <v>#VALUE!</v>
      </c>
      <c r="I130" s="109">
        <v>30982</v>
      </c>
      <c r="J130" s="108" t="s">
        <v>2573</v>
      </c>
      <c r="K130" s="111" t="s">
        <v>2574</v>
      </c>
      <c r="L130" s="113" t="s">
        <v>2575</v>
      </c>
      <c r="M130" s="111" t="s">
        <v>2235</v>
      </c>
      <c r="N130" s="111" t="s">
        <v>2576</v>
      </c>
      <c r="O130" s="111" t="s">
        <v>561</v>
      </c>
      <c r="P130" s="111" t="s">
        <v>2577</v>
      </c>
      <c r="Q130" s="111" t="s">
        <v>2578</v>
      </c>
      <c r="R130" s="111" t="s">
        <v>2579</v>
      </c>
      <c r="S130" s="114" t="s">
        <v>1786</v>
      </c>
      <c r="T130" s="111"/>
      <c r="U130" s="111" t="s">
        <v>22</v>
      </c>
      <c r="V130" s="115">
        <v>100</v>
      </c>
      <c r="W130" s="114"/>
      <c r="X130" s="116">
        <v>45828</v>
      </c>
      <c r="Y130" s="116" t="s">
        <v>2093</v>
      </c>
      <c r="Z130" s="116" t="str">
        <f t="shared" si="25"/>
        <v>ні</v>
      </c>
      <c r="AA130" s="116">
        <v>45827</v>
      </c>
      <c r="AB130" s="116" t="s">
        <v>109</v>
      </c>
      <c r="AC130" s="117"/>
      <c r="AD130" s="118" t="str">
        <f t="shared" ca="1" si="26"/>
        <v/>
      </c>
      <c r="AE130" s="118" t="str">
        <f t="shared" ca="1" si="27"/>
        <v/>
      </c>
      <c r="AF130" s="118">
        <f t="shared" ca="1" si="28"/>
        <v>40</v>
      </c>
      <c r="AG130" s="119" t="str">
        <f t="shared" ca="1" si="29"/>
        <v/>
      </c>
      <c r="AH130" s="119" t="str">
        <f t="shared" ca="1" si="30"/>
        <v/>
      </c>
      <c r="AI130" s="110"/>
    </row>
    <row r="131" spans="1:35" ht="78.75" x14ac:dyDescent="0.25">
      <c r="A131" s="108" t="s">
        <v>2580</v>
      </c>
      <c r="B131" s="109" t="s">
        <v>2116</v>
      </c>
      <c r="C131" s="95">
        <v>121</v>
      </c>
      <c r="D131" s="111" t="s">
        <v>987</v>
      </c>
      <c r="E131" s="120" t="s">
        <v>2581</v>
      </c>
      <c r="F131" s="111" t="s">
        <v>1128</v>
      </c>
      <c r="G131" s="111"/>
      <c r="H131" s="111" t="e" cm="1">
        <f t="array" ref="H131">IF(
  ISBLANK(F131),
  "",
  IF(
    COUNTIF([2]Settings!G$1:G$609, F131) = 1,
    INDEX([2]Settings!H$1:H$609, MATCH(F131, [2]Settings!G$1:G$609, 0)),
    IFERROR(
      INDEX([2]Settings!H$1:H$609,
        MATCH(1,
          ([2]Settings!G$1:G$609=F131) * ([2]Settings!D$1:D$609=G131),
          0
        )
      ),
      ""
    )
  )
)</f>
        <v>#VALUE!</v>
      </c>
      <c r="I131" s="109">
        <v>35508</v>
      </c>
      <c r="J131" s="108" t="s">
        <v>2582</v>
      </c>
      <c r="K131" s="116" t="s">
        <v>2583</v>
      </c>
      <c r="L131" s="113" t="s">
        <v>2584</v>
      </c>
      <c r="M131" s="116" t="s">
        <v>2585</v>
      </c>
      <c r="N131" s="116" t="s">
        <v>2586</v>
      </c>
      <c r="O131" s="111" t="s">
        <v>563</v>
      </c>
      <c r="P131" s="116" t="s">
        <v>2587</v>
      </c>
      <c r="Q131" s="116" t="s">
        <v>2588</v>
      </c>
      <c r="R131" s="116" t="s">
        <v>2589</v>
      </c>
      <c r="S131" s="113" t="s">
        <v>2590</v>
      </c>
      <c r="T131" s="111" t="s">
        <v>2591</v>
      </c>
      <c r="U131" s="111" t="s">
        <v>22</v>
      </c>
      <c r="V131" s="115">
        <v>100</v>
      </c>
      <c r="W131" s="114"/>
      <c r="X131" s="116">
        <v>45828</v>
      </c>
      <c r="Y131" s="116" t="s">
        <v>2093</v>
      </c>
      <c r="Z131" s="116" t="str">
        <f t="shared" si="25"/>
        <v>так</v>
      </c>
      <c r="AA131" s="116">
        <v>45680</v>
      </c>
      <c r="AB131" s="116" t="s">
        <v>109</v>
      </c>
      <c r="AC131" s="117"/>
      <c r="AD131" s="118">
        <f t="shared" ca="1" si="26"/>
        <v>28</v>
      </c>
      <c r="AE131" s="118" t="str">
        <f t="shared" ca="1" si="27"/>
        <v/>
      </c>
      <c r="AF131" s="118" t="str">
        <f t="shared" ca="1" si="28"/>
        <v/>
      </c>
      <c r="AG131" s="119" t="str">
        <f t="shared" ca="1" si="29"/>
        <v/>
      </c>
      <c r="AH131" s="119" t="str">
        <f t="shared" ca="1" si="30"/>
        <v/>
      </c>
      <c r="AI131" s="110"/>
    </row>
    <row r="132" spans="1:35" ht="94.5" x14ac:dyDescent="0.25">
      <c r="A132" s="129" t="s">
        <v>2824</v>
      </c>
      <c r="B132" s="130" t="s">
        <v>2748</v>
      </c>
      <c r="C132" s="95">
        <v>122</v>
      </c>
      <c r="D132" s="132" t="s">
        <v>23</v>
      </c>
      <c r="E132" s="133" t="s">
        <v>2825</v>
      </c>
      <c r="F132" s="132" t="s">
        <v>707</v>
      </c>
      <c r="G132" s="132"/>
      <c r="H132" s="132" t="s">
        <v>156</v>
      </c>
      <c r="I132" s="130">
        <v>36415</v>
      </c>
      <c r="J132" s="129" t="s">
        <v>2826</v>
      </c>
      <c r="K132" s="132" t="s">
        <v>2827</v>
      </c>
      <c r="L132" s="135" t="s">
        <v>2828</v>
      </c>
      <c r="M132" s="132" t="s">
        <v>1401</v>
      </c>
      <c r="N132" s="132" t="s">
        <v>2829</v>
      </c>
      <c r="O132" s="132" t="s">
        <v>561</v>
      </c>
      <c r="P132" s="132" t="s">
        <v>2830</v>
      </c>
      <c r="Q132" s="132" t="s">
        <v>2831</v>
      </c>
      <c r="R132" s="132" t="s">
        <v>2832</v>
      </c>
      <c r="S132" s="135" t="s">
        <v>2833</v>
      </c>
      <c r="T132" s="132"/>
      <c r="U132" s="132" t="s">
        <v>22</v>
      </c>
      <c r="V132" s="136">
        <v>100</v>
      </c>
      <c r="W132" s="137"/>
      <c r="X132" s="138">
        <v>45827</v>
      </c>
      <c r="Y132" s="138" t="s">
        <v>2759</v>
      </c>
      <c r="Z132" s="138" t="s">
        <v>2760</v>
      </c>
      <c r="AA132" s="138">
        <v>45826</v>
      </c>
      <c r="AB132" s="138" t="s">
        <v>109</v>
      </c>
      <c r="AC132" s="139"/>
      <c r="AD132" s="140">
        <v>25</v>
      </c>
      <c r="AE132" s="140" t="s">
        <v>1132</v>
      </c>
      <c r="AF132" s="140" t="s">
        <v>1132</v>
      </c>
      <c r="AG132" s="141" t="s">
        <v>1132</v>
      </c>
      <c r="AH132" s="141" t="s">
        <v>1132</v>
      </c>
      <c r="AI132" s="131"/>
    </row>
    <row r="133" spans="1:35" ht="126" x14ac:dyDescent="0.25">
      <c r="A133" s="108" t="s">
        <v>2220</v>
      </c>
      <c r="B133" s="109" t="s">
        <v>2116</v>
      </c>
      <c r="C133" s="95">
        <v>123</v>
      </c>
      <c r="D133" s="111" t="s">
        <v>1054</v>
      </c>
      <c r="E133" s="120" t="s">
        <v>2592</v>
      </c>
      <c r="F133" s="111" t="s">
        <v>817</v>
      </c>
      <c r="G133" s="111"/>
      <c r="H133" s="111" t="e" cm="1">
        <f t="array" ref="H133">IF(
  ISBLANK(F133),
  "",
  IF(
    COUNTIF([2]Settings!G$1:G$609, F133) = 1,
    INDEX([2]Settings!H$1:H$609, MATCH(F133, [2]Settings!G$1:G$609, 0)),
    IFERROR(
      INDEX([2]Settings!H$1:H$609,
        MATCH(1,
          ([2]Settings!G$1:G$609=F133) * ([2]Settings!D$1:D$609=G133),
          0
        )
      ),
      ""
    )
  )
)</f>
        <v>#VALUE!</v>
      </c>
      <c r="I133" s="109">
        <v>34345</v>
      </c>
      <c r="J133" s="108" t="s">
        <v>2593</v>
      </c>
      <c r="K133" s="116" t="s">
        <v>2594</v>
      </c>
      <c r="L133" s="113" t="s">
        <v>2595</v>
      </c>
      <c r="M133" s="116" t="s">
        <v>2381</v>
      </c>
      <c r="N133" s="116" t="s">
        <v>2596</v>
      </c>
      <c r="O133" s="111" t="s">
        <v>563</v>
      </c>
      <c r="P133" s="116" t="s">
        <v>2597</v>
      </c>
      <c r="Q133" s="116" t="s">
        <v>2598</v>
      </c>
      <c r="R133" s="116" t="s">
        <v>2599</v>
      </c>
      <c r="S133" s="113" t="s">
        <v>2600</v>
      </c>
      <c r="T133" s="111" t="s">
        <v>2601</v>
      </c>
      <c r="U133" s="111" t="s">
        <v>22</v>
      </c>
      <c r="V133" s="115">
        <v>100</v>
      </c>
      <c r="W133" s="114"/>
      <c r="X133" s="116">
        <v>45828</v>
      </c>
      <c r="Y133" s="116" t="s">
        <v>2093</v>
      </c>
      <c r="Z133" s="116" t="str">
        <f>IF(E133="","",IF(T133="","ні","так"))</f>
        <v>так</v>
      </c>
      <c r="AA133" s="116">
        <v>45827</v>
      </c>
      <c r="AB133" s="116" t="s">
        <v>109</v>
      </c>
      <c r="AC133" s="117" t="s">
        <v>1441</v>
      </c>
      <c r="AD133" s="118" t="str">
        <f ca="1">IF(INT(YEARFRAC(I133,TODAY()))&lt;=30,INT(YEARFRAC(I133,TODAY())),"")</f>
        <v/>
      </c>
      <c r="AE133" s="118">
        <f ca="1">IF(AND(INT(YEARFRAC(I133,TODAY()))&gt;=31,INT(YEARFRAC(I133,TODAY()))&lt;=35),INT(YEARFRAC(I133,TODAY())),"")</f>
        <v>31</v>
      </c>
      <c r="AF133" s="118" t="str">
        <f ca="1">IF(AND(INT(YEARFRAC(I133,TODAY()))&gt;=36,INT(YEARFRAC(I133,TODAY()))&lt;=40),INT(YEARFRAC(I133,TODAY())),"")</f>
        <v/>
      </c>
      <c r="AG133" s="119" t="str">
        <f ca="1">IF(AND(INT(YEARFRAC(I133,TODAY()))&gt;=41,INT(YEARFRAC(I133,TODAY()))&lt;=45),INT(YEARFRAC(I133,TODAY())),"")</f>
        <v/>
      </c>
      <c r="AH133" s="119" t="str">
        <f ca="1">IF(AND(INT(YEARFRAC(I133,TODAY()))&gt;=46,INT(YEARFRAC(I133,TODAY()))&lt;=48),INT(YEARFRAC(I133,TODAY())),"")</f>
        <v/>
      </c>
      <c r="AI133" s="110"/>
    </row>
    <row r="134" spans="1:35" ht="110.25" x14ac:dyDescent="0.25">
      <c r="A134" s="108" t="s">
        <v>2498</v>
      </c>
      <c r="B134" s="109" t="s">
        <v>2116</v>
      </c>
      <c r="C134" s="95">
        <v>124</v>
      </c>
      <c r="D134" s="111" t="s">
        <v>23</v>
      </c>
      <c r="E134" s="120" t="s">
        <v>2602</v>
      </c>
      <c r="F134" s="111" t="s">
        <v>799</v>
      </c>
      <c r="G134" s="111"/>
      <c r="H134" s="111" t="e" cm="1">
        <f t="array" ref="H134">IF(
  ISBLANK(F134),
  "",
  IF(
    COUNTIF([2]Settings!G$1:G$609, F134) = 1,
    INDEX([2]Settings!H$1:H$609, MATCH(F134, [2]Settings!G$1:G$609, 0)),
    IFERROR(
      INDEX([2]Settings!H$1:H$609,
        MATCH(1,
          ([2]Settings!G$1:G$609=F134) * ([2]Settings!D$1:D$609=G134),
          0
        )
      ),
      ""
    )
  )
)</f>
        <v>#VALUE!</v>
      </c>
      <c r="I134" s="109">
        <v>30818</v>
      </c>
      <c r="J134" s="108" t="s">
        <v>2603</v>
      </c>
      <c r="K134" s="111" t="s">
        <v>2604</v>
      </c>
      <c r="L134" s="113" t="s">
        <v>2605</v>
      </c>
      <c r="M134" s="111" t="s">
        <v>2606</v>
      </c>
      <c r="N134" s="111" t="s">
        <v>2607</v>
      </c>
      <c r="O134" s="111" t="s">
        <v>563</v>
      </c>
      <c r="P134" s="111" t="s">
        <v>2608</v>
      </c>
      <c r="Q134" s="111" t="s">
        <v>2609</v>
      </c>
      <c r="R134" s="111" t="s">
        <v>2610</v>
      </c>
      <c r="S134" s="113" t="s">
        <v>2611</v>
      </c>
      <c r="T134" s="122"/>
      <c r="U134" s="111" t="s">
        <v>22</v>
      </c>
      <c r="V134" s="115">
        <v>100</v>
      </c>
      <c r="W134" s="114"/>
      <c r="X134" s="116">
        <v>45828</v>
      </c>
      <c r="Y134" s="116" t="s">
        <v>2093</v>
      </c>
      <c r="Z134" s="116" t="str">
        <f>IF(E134="","",IF(T134="","ні","так"))</f>
        <v>ні</v>
      </c>
      <c r="AA134" s="116">
        <v>45827</v>
      </c>
      <c r="AB134" s="116" t="s">
        <v>109</v>
      </c>
      <c r="AC134" s="117"/>
      <c r="AD134" s="118" t="str">
        <f ca="1">IF(INT(YEARFRAC(I134,TODAY()))&lt;=30,INT(YEARFRAC(I134,TODAY())),"")</f>
        <v/>
      </c>
      <c r="AE134" s="118" t="str">
        <f ca="1">IF(AND(INT(YEARFRAC(I134,TODAY()))&gt;=31,INT(YEARFRAC(I134,TODAY()))&lt;=35),INT(YEARFRAC(I134,TODAY())),"")</f>
        <v/>
      </c>
      <c r="AF134" s="118" t="str">
        <f ca="1">IF(AND(INT(YEARFRAC(I134,TODAY()))&gt;=36,INT(YEARFRAC(I134,TODAY()))&lt;=40),INT(YEARFRAC(I134,TODAY())),"")</f>
        <v/>
      </c>
      <c r="AG134" s="119">
        <f ca="1">IF(AND(INT(YEARFRAC(I134,TODAY()))&gt;=41,INT(YEARFRAC(I134,TODAY()))&lt;=45),INT(YEARFRAC(I134,TODAY())),"")</f>
        <v>41</v>
      </c>
      <c r="AH134" s="119" t="str">
        <f ca="1">IF(AND(INT(YEARFRAC(I134,TODAY()))&gt;=46,INT(YEARFRAC(I134,TODAY()))&lt;=48),INT(YEARFRAC(I134,TODAY())),"")</f>
        <v/>
      </c>
      <c r="AI134" s="110"/>
    </row>
    <row r="135" spans="1:35" ht="94.5" x14ac:dyDescent="0.25">
      <c r="A135" s="129" t="s">
        <v>2834</v>
      </c>
      <c r="B135" s="130" t="s">
        <v>2748</v>
      </c>
      <c r="C135" s="95">
        <v>125</v>
      </c>
      <c r="D135" s="132" t="s">
        <v>23</v>
      </c>
      <c r="E135" s="133" t="s">
        <v>2835</v>
      </c>
      <c r="F135" s="132" t="s">
        <v>706</v>
      </c>
      <c r="G135" s="132"/>
      <c r="H135" s="132" t="s">
        <v>156</v>
      </c>
      <c r="I135" s="130">
        <v>36412</v>
      </c>
      <c r="J135" s="129" t="s">
        <v>2836</v>
      </c>
      <c r="K135" s="132" t="s">
        <v>2837</v>
      </c>
      <c r="L135" s="132" t="s">
        <v>2838</v>
      </c>
      <c r="M135" s="132" t="s">
        <v>1401</v>
      </c>
      <c r="N135" s="132" t="s">
        <v>2839</v>
      </c>
      <c r="O135" s="132" t="s">
        <v>563</v>
      </c>
      <c r="P135" s="132" t="s">
        <v>2840</v>
      </c>
      <c r="Q135" s="132" t="s">
        <v>2841</v>
      </c>
      <c r="R135" s="132" t="s">
        <v>2842</v>
      </c>
      <c r="S135" s="135" t="s">
        <v>2843</v>
      </c>
      <c r="T135" s="132"/>
      <c r="U135" s="132" t="s">
        <v>22</v>
      </c>
      <c r="V135" s="136">
        <v>100</v>
      </c>
      <c r="W135" s="137"/>
      <c r="X135" s="138">
        <v>45827</v>
      </c>
      <c r="Y135" s="138" t="s">
        <v>2759</v>
      </c>
      <c r="Z135" s="138" t="s">
        <v>2760</v>
      </c>
      <c r="AA135" s="138">
        <v>45826</v>
      </c>
      <c r="AB135" s="138" t="s">
        <v>109</v>
      </c>
      <c r="AC135" s="139" t="s">
        <v>1353</v>
      </c>
      <c r="AD135" s="140">
        <v>25</v>
      </c>
      <c r="AE135" s="140" t="s">
        <v>1132</v>
      </c>
      <c r="AF135" s="140" t="s">
        <v>1132</v>
      </c>
      <c r="AG135" s="141" t="s">
        <v>1132</v>
      </c>
      <c r="AH135" s="141" t="s">
        <v>1132</v>
      </c>
      <c r="AI135" s="131"/>
    </row>
    <row r="136" spans="1:35" ht="110.25" x14ac:dyDescent="0.25">
      <c r="A136" s="59" t="s">
        <v>1838</v>
      </c>
      <c r="B136" s="60" t="s">
        <v>1296</v>
      </c>
      <c r="C136" s="95">
        <v>126</v>
      </c>
      <c r="D136" s="62" t="s">
        <v>23</v>
      </c>
      <c r="E136" s="62" t="s">
        <v>1839</v>
      </c>
      <c r="F136" s="62" t="s">
        <v>919</v>
      </c>
      <c r="G136" s="62"/>
      <c r="H136" s="62" t="e" cm="1">
        <f t="array" ref="H136">IF(
  ISBLANK(F136),
  "",
  IF(
    COUNTIF([1]Settings!G$1:G$609, F136) = 1,
    INDEX([1]Settings!H$1:H$609, MATCH(F136, [1]Settings!G$1:G$609, 0)),
    IFERROR(
      INDEX([1]Settings!H$1:H$609,
        MATCH(1,
          ([1]Settings!G$1:G$609=F136) * ([1]Settings!D$1:D$609=G136),
          0
        )
      ),
      ""
    )
  )
)</f>
        <v>#VALUE!</v>
      </c>
      <c r="I136" s="60">
        <v>33703</v>
      </c>
      <c r="J136" s="59" t="s">
        <v>1840</v>
      </c>
      <c r="K136" s="71" t="s">
        <v>1841</v>
      </c>
      <c r="L136" s="62" t="s">
        <v>1842</v>
      </c>
      <c r="M136" s="62" t="s">
        <v>1843</v>
      </c>
      <c r="N136" s="91" t="s">
        <v>1844</v>
      </c>
      <c r="O136" s="62" t="s">
        <v>561</v>
      </c>
      <c r="P136" s="92" t="s">
        <v>1134</v>
      </c>
      <c r="Q136" s="92" t="s">
        <v>1845</v>
      </c>
      <c r="R136" s="62" t="s">
        <v>1846</v>
      </c>
      <c r="S136" s="64" t="s">
        <v>1847</v>
      </c>
      <c r="T136" s="62"/>
      <c r="U136" s="62" t="s">
        <v>22</v>
      </c>
      <c r="V136" s="65">
        <v>100</v>
      </c>
      <c r="W136" s="66"/>
      <c r="X136" s="67">
        <v>45829</v>
      </c>
      <c r="Y136" s="67" t="s">
        <v>1294</v>
      </c>
      <c r="Z136" s="67" t="str">
        <f>IF(E136="","",IF(T136="","ні","так"))</f>
        <v>ні</v>
      </c>
      <c r="AA136" s="67">
        <v>45828</v>
      </c>
      <c r="AB136" s="67" t="s">
        <v>109</v>
      </c>
      <c r="AC136" s="68"/>
      <c r="AD136" s="69" t="str">
        <f ca="1">IF(INT(YEARFRAC(I136,TODAY()))&lt;=30,INT(YEARFRAC(I136,TODAY())),"")</f>
        <v/>
      </c>
      <c r="AE136" s="69">
        <f ca="1">IF(AND(INT(YEARFRAC(I136,TODAY()))&gt;=31,INT(YEARFRAC(I136,TODAY()))&lt;=35),INT(YEARFRAC(I136,TODAY())),"")</f>
        <v>33</v>
      </c>
      <c r="AF136" s="69" t="str">
        <f ca="1">IF(AND(INT(YEARFRAC(I136,TODAY()))&gt;=36,INT(YEARFRAC(I136,TODAY()))&lt;=40),INT(YEARFRAC(I136,TODAY())),"")</f>
        <v/>
      </c>
      <c r="AG136" s="70" t="str">
        <f ca="1">IF(AND(INT(YEARFRAC(I136,TODAY()))&gt;=41,INT(YEARFRAC(I136,TODAY()))&lt;=45),INT(YEARFRAC(I136,TODAY())),"")</f>
        <v/>
      </c>
      <c r="AH136" s="70" t="str">
        <f ca="1">IF(AND(INT(YEARFRAC(I136,TODAY()))&gt;=46,INT(YEARFRAC(I136,TODAY()))&lt;=48),INT(YEARFRAC(I136,TODAY())),"")</f>
        <v/>
      </c>
      <c r="AI136" s="61"/>
    </row>
    <row r="137" spans="1:35" ht="78.75" x14ac:dyDescent="0.25">
      <c r="A137" s="93" t="s">
        <v>1179</v>
      </c>
      <c r="B137" s="94" t="s">
        <v>1131</v>
      </c>
      <c r="C137" s="95">
        <v>127</v>
      </c>
      <c r="D137" s="96" t="s">
        <v>23</v>
      </c>
      <c r="E137" s="105" t="s">
        <v>1180</v>
      </c>
      <c r="F137" s="96" t="s">
        <v>1128</v>
      </c>
      <c r="G137" s="96"/>
      <c r="H137" s="96" t="str" cm="1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>Чернігівська</v>
      </c>
      <c r="I137" s="94">
        <v>35179</v>
      </c>
      <c r="J137" s="93" t="s">
        <v>1200</v>
      </c>
      <c r="K137" s="105" t="s">
        <v>1201</v>
      </c>
      <c r="L137" s="98" t="s">
        <v>1202</v>
      </c>
      <c r="M137" s="96" t="s">
        <v>1228</v>
      </c>
      <c r="N137" s="96" t="s">
        <v>1229</v>
      </c>
      <c r="O137" s="96" t="s">
        <v>563</v>
      </c>
      <c r="P137" s="96" t="s">
        <v>1230</v>
      </c>
      <c r="Q137" s="96" t="s">
        <v>1231</v>
      </c>
      <c r="R137" s="96" t="s">
        <v>1232</v>
      </c>
      <c r="S137" s="98" t="s">
        <v>1233</v>
      </c>
      <c r="T137" s="96"/>
      <c r="U137" s="96" t="s">
        <v>22</v>
      </c>
      <c r="V137" s="99">
        <v>100</v>
      </c>
      <c r="W137" s="100"/>
      <c r="X137" s="101">
        <v>45830</v>
      </c>
      <c r="Y137" s="101" t="s">
        <v>1135</v>
      </c>
      <c r="Z137" s="101" t="str">
        <f>IF(E137="","",IF(T137="","ні","так"))</f>
        <v>ні</v>
      </c>
      <c r="AA137" s="101">
        <v>45829</v>
      </c>
      <c r="AB137" s="101" t="s">
        <v>109</v>
      </c>
      <c r="AC137" s="102"/>
      <c r="AD137" s="103">
        <f ca="1">IF(INT(YEARFRAC(I137,TODAY()))&lt;=30,INT(YEARFRAC(I137,TODAY())),"")</f>
        <v>29</v>
      </c>
      <c r="AE137" s="103" t="str">
        <f ca="1">IF(AND(INT(YEARFRAC(I137,TODAY()))&gt;=31,INT(YEARFRAC(I137,TODAY()))&lt;=35),INT(YEARFRAC(I137,TODAY())),"")</f>
        <v/>
      </c>
      <c r="AF137" s="103" t="str">
        <f ca="1">IF(AND(INT(YEARFRAC(I137,TODAY()))&gt;=36,INT(YEARFRAC(I137,TODAY()))&lt;=40),INT(YEARFRAC(I137,TODAY())),"")</f>
        <v/>
      </c>
      <c r="AG137" s="104" t="str">
        <f ca="1">IF(AND(INT(YEARFRAC(I137,TODAY()))&gt;=41,INT(YEARFRAC(I137,TODAY()))&lt;=45),INT(YEARFRAC(I137,TODAY())),"")</f>
        <v/>
      </c>
      <c r="AH137" s="104" t="str">
        <f ca="1">IF(AND(INT(YEARFRAC(I137,TODAY()))&gt;=46,INT(YEARFRAC(I137,TODAY()))&lt;=48),INT(YEARFRAC(I137,TODAY())),"")</f>
        <v/>
      </c>
      <c r="AI137" s="95"/>
    </row>
    <row r="138" spans="1:35" ht="94.5" x14ac:dyDescent="0.25">
      <c r="A138" s="59" t="s">
        <v>1364</v>
      </c>
      <c r="B138" s="60" t="s">
        <v>1131</v>
      </c>
      <c r="C138" s="95">
        <v>128</v>
      </c>
      <c r="D138" s="62" t="s">
        <v>23</v>
      </c>
      <c r="E138" s="63" t="s">
        <v>1848</v>
      </c>
      <c r="F138" s="62" t="s">
        <v>735</v>
      </c>
      <c r="G138" s="62"/>
      <c r="H138" s="62" t="e" cm="1">
        <f t="array" ref="H138">IF(
  ISBLANK(F138),
  "",
  IF(
    COUNTIF([1]Settings!G$1:G$609, F138) = 1,
    INDEX([1]Settings!H$1:H$609, MATCH(F138, [1]Settings!G$1:G$609, 0)),
    IFERROR(
      INDEX([1]Settings!H$1:H$609,
        MATCH(1,
          ([1]Settings!G$1:G$609=F138) * ([1]Settings!D$1:D$609=G138),
          0
        )
      ),
      ""
    )
  )
)</f>
        <v>#VALUE!</v>
      </c>
      <c r="I138" s="60">
        <v>28338</v>
      </c>
      <c r="J138" s="59" t="s">
        <v>1849</v>
      </c>
      <c r="K138" s="67" t="s">
        <v>1850</v>
      </c>
      <c r="L138" s="64" t="s">
        <v>1851</v>
      </c>
      <c r="M138" s="62" t="s">
        <v>1655</v>
      </c>
      <c r="N138" s="62" t="s">
        <v>1852</v>
      </c>
      <c r="O138" s="62" t="s">
        <v>142</v>
      </c>
      <c r="P138" s="62" t="s">
        <v>1853</v>
      </c>
      <c r="Q138" s="62" t="s">
        <v>1854</v>
      </c>
      <c r="R138" s="62" t="s">
        <v>1855</v>
      </c>
      <c r="S138" s="64" t="s">
        <v>1856</v>
      </c>
      <c r="T138" s="62"/>
      <c r="U138" s="62" t="s">
        <v>22</v>
      </c>
      <c r="V138" s="65">
        <v>100</v>
      </c>
      <c r="W138" s="66"/>
      <c r="X138" s="67">
        <v>45829</v>
      </c>
      <c r="Y138" s="67" t="s">
        <v>1294</v>
      </c>
      <c r="Z138" s="67" t="str">
        <f>IF(E138="","",IF(T138="","ні","так"))</f>
        <v>ні</v>
      </c>
      <c r="AA138" s="67">
        <v>45828</v>
      </c>
      <c r="AB138" s="67" t="s">
        <v>109</v>
      </c>
      <c r="AC138" s="68"/>
      <c r="AD138" s="69" t="str">
        <f ca="1">IF(INT(YEARFRAC(I138,TODAY()))&lt;=30,INT(YEARFRAC(I138,TODAY())),"")</f>
        <v/>
      </c>
      <c r="AE138" s="69" t="str">
        <f ca="1">IF(AND(INT(YEARFRAC(I138,TODAY()))&gt;=31,INT(YEARFRAC(I138,TODAY()))&lt;=35),INT(YEARFRAC(I138,TODAY())),"")</f>
        <v/>
      </c>
      <c r="AF138" s="69" t="str">
        <f ca="1">IF(AND(INT(YEARFRAC(I138,TODAY()))&gt;=36,INT(YEARFRAC(I138,TODAY()))&lt;=40),INT(YEARFRAC(I138,TODAY())),"")</f>
        <v/>
      </c>
      <c r="AG138" s="70" t="str">
        <f ca="1">IF(AND(INT(YEARFRAC(I138,TODAY()))&gt;=41,INT(YEARFRAC(I138,TODAY()))&lt;=45),INT(YEARFRAC(I138,TODAY())),"")</f>
        <v/>
      </c>
      <c r="AH138" s="70">
        <f ca="1">IF(AND(INT(YEARFRAC(I138,TODAY()))&gt;=46,INT(YEARFRAC(I138,TODAY()))&lt;=48),INT(YEARFRAC(I138,TODAY())),"")</f>
        <v>48</v>
      </c>
      <c r="AI138" s="61"/>
    </row>
    <row r="139" spans="1:35" ht="94.5" x14ac:dyDescent="0.25">
      <c r="A139" s="129" t="s">
        <v>2824</v>
      </c>
      <c r="B139" s="130" t="s">
        <v>2748</v>
      </c>
      <c r="C139" s="95">
        <v>129</v>
      </c>
      <c r="D139" s="132" t="s">
        <v>23</v>
      </c>
      <c r="E139" s="133" t="s">
        <v>2844</v>
      </c>
      <c r="F139" s="132" t="s">
        <v>707</v>
      </c>
      <c r="G139" s="132"/>
      <c r="H139" s="132" t="s">
        <v>156</v>
      </c>
      <c r="I139" s="130">
        <v>30740</v>
      </c>
      <c r="J139" s="129" t="s">
        <v>2845</v>
      </c>
      <c r="K139" s="132" t="s">
        <v>2846</v>
      </c>
      <c r="L139" s="135" t="s">
        <v>2847</v>
      </c>
      <c r="M139" s="132" t="s">
        <v>1401</v>
      </c>
      <c r="N139" s="132" t="s">
        <v>2848</v>
      </c>
      <c r="O139" s="132" t="s">
        <v>563</v>
      </c>
      <c r="P139" s="132" t="s">
        <v>2849</v>
      </c>
      <c r="Q139" s="132" t="s">
        <v>2850</v>
      </c>
      <c r="R139" s="132" t="s">
        <v>2851</v>
      </c>
      <c r="S139" s="135" t="s">
        <v>2852</v>
      </c>
      <c r="T139" s="137"/>
      <c r="U139" s="132" t="s">
        <v>22</v>
      </c>
      <c r="V139" s="136">
        <v>100</v>
      </c>
      <c r="W139" s="137"/>
      <c r="X139" s="138">
        <v>45827</v>
      </c>
      <c r="Y139" s="138" t="s">
        <v>2759</v>
      </c>
      <c r="Z139" s="138" t="s">
        <v>2760</v>
      </c>
      <c r="AA139" s="138">
        <v>45826</v>
      </c>
      <c r="AB139" s="138" t="s">
        <v>109</v>
      </c>
      <c r="AC139" s="139" t="s">
        <v>1330</v>
      </c>
      <c r="AD139" s="140" t="s">
        <v>1132</v>
      </c>
      <c r="AE139" s="140" t="s">
        <v>1132</v>
      </c>
      <c r="AF139" s="140" t="s">
        <v>1132</v>
      </c>
      <c r="AG139" s="141">
        <v>41</v>
      </c>
      <c r="AH139" s="141" t="s">
        <v>1132</v>
      </c>
      <c r="AI139" s="131"/>
    </row>
    <row r="140" spans="1:35" ht="63" x14ac:dyDescent="0.25">
      <c r="A140" s="93" t="s">
        <v>1206</v>
      </c>
      <c r="B140" s="94" t="s">
        <v>1131</v>
      </c>
      <c r="C140" s="95">
        <v>130</v>
      </c>
      <c r="D140" s="96" t="s">
        <v>23</v>
      </c>
      <c r="E140" s="96" t="s">
        <v>1160</v>
      </c>
      <c r="F140" s="96" t="s">
        <v>820</v>
      </c>
      <c r="G140" s="96"/>
      <c r="H140" s="96" t="str" cm="1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>Полтавська</v>
      </c>
      <c r="I140" s="94">
        <v>30586</v>
      </c>
      <c r="J140" s="93" t="s">
        <v>1162</v>
      </c>
      <c r="K140" s="105" t="s">
        <v>1161</v>
      </c>
      <c r="L140" s="98" t="s">
        <v>1163</v>
      </c>
      <c r="M140" s="96" t="s">
        <v>1236</v>
      </c>
      <c r="N140" s="96" t="s">
        <v>1236</v>
      </c>
      <c r="O140" s="96" t="s">
        <v>142</v>
      </c>
      <c r="P140" s="96" t="s">
        <v>1237</v>
      </c>
      <c r="Q140" s="96"/>
      <c r="R140" s="96"/>
      <c r="S140" s="98"/>
      <c r="T140" s="96"/>
      <c r="U140" s="96" t="s">
        <v>22</v>
      </c>
      <c r="V140" s="99">
        <v>100</v>
      </c>
      <c r="W140" s="100"/>
      <c r="X140" s="101">
        <v>45830</v>
      </c>
      <c r="Y140" s="101" t="s">
        <v>1135</v>
      </c>
      <c r="Z140" s="101" t="str">
        <f t="shared" ref="Z140:Z145" si="31">IF(E140="","",IF(T140="","ні","так"))</f>
        <v>ні</v>
      </c>
      <c r="AA140" s="101">
        <v>45829</v>
      </c>
      <c r="AB140" s="101" t="s">
        <v>109</v>
      </c>
      <c r="AC140" s="102"/>
      <c r="AD140" s="103" t="str">
        <f t="shared" ref="AD140:AD145" ca="1" si="32">IF(INT(YEARFRAC(I140,TODAY()))&lt;=30,INT(YEARFRAC(I140,TODAY())),"")</f>
        <v/>
      </c>
      <c r="AE140" s="103" t="str">
        <f t="shared" ref="AE140:AE145" ca="1" si="33">IF(AND(INT(YEARFRAC(I140,TODAY()))&gt;=31,INT(YEARFRAC(I140,TODAY()))&lt;=35),INT(YEARFRAC(I140,TODAY())),"")</f>
        <v/>
      </c>
      <c r="AF140" s="103" t="str">
        <f t="shared" ref="AF140:AF145" ca="1" si="34">IF(AND(INT(YEARFRAC(I140,TODAY()))&gt;=36,INT(YEARFRAC(I140,TODAY()))&lt;=40),INT(YEARFRAC(I140,TODAY())),"")</f>
        <v/>
      </c>
      <c r="AG140" s="104">
        <f t="shared" ref="AG140:AG145" ca="1" si="35">IF(AND(INT(YEARFRAC(I140,TODAY()))&gt;=41,INT(YEARFRAC(I140,TODAY()))&lt;=45),INT(YEARFRAC(I140,TODAY())),"")</f>
        <v>41</v>
      </c>
      <c r="AH140" s="104" t="str">
        <f t="shared" ref="AH140:AH145" ca="1" si="36">IF(AND(INT(YEARFRAC(I140,TODAY()))&gt;=46,INT(YEARFRAC(I140,TODAY()))&lt;=48),INT(YEARFRAC(I140,TODAY())),"")</f>
        <v/>
      </c>
      <c r="AI140" s="95"/>
    </row>
    <row r="141" spans="1:35" ht="78.75" x14ac:dyDescent="0.25">
      <c r="A141" s="108" t="s">
        <v>2094</v>
      </c>
      <c r="B141" s="109" t="s">
        <v>2116</v>
      </c>
      <c r="C141" s="95">
        <v>131</v>
      </c>
      <c r="D141" s="111" t="s">
        <v>23</v>
      </c>
      <c r="E141" s="112" t="s">
        <v>2612</v>
      </c>
      <c r="F141" s="111" t="s">
        <v>709</v>
      </c>
      <c r="G141" s="111"/>
      <c r="H141" s="111" t="e" cm="1">
        <f t="array" ref="H141">IF(
  ISBLANK(F141),
  "",
  IF(
    COUNTIF([2]Settings!G$1:G$609, F141) = 1,
    INDEX([2]Settings!H$1:H$609, MATCH(F141, [2]Settings!G$1:G$609, 0)),
    IFERROR(
      INDEX([2]Settings!H$1:H$609,
        MATCH(1,
          ([2]Settings!G$1:G$609=F141) * ([2]Settings!D$1:D$609=G141),
          0
        )
      ),
      ""
    )
  )
)</f>
        <v>#VALUE!</v>
      </c>
      <c r="I141" s="109">
        <v>32586</v>
      </c>
      <c r="J141" s="108" t="s">
        <v>2613</v>
      </c>
      <c r="K141" s="121" t="s">
        <v>2614</v>
      </c>
      <c r="L141" s="121" t="s">
        <v>2615</v>
      </c>
      <c r="M141" s="111" t="s">
        <v>2616</v>
      </c>
      <c r="N141" s="111" t="s">
        <v>2617</v>
      </c>
      <c r="O141" s="111" t="s">
        <v>561</v>
      </c>
      <c r="P141" s="111" t="s">
        <v>1134</v>
      </c>
      <c r="Q141" s="111" t="s">
        <v>2618</v>
      </c>
      <c r="R141" s="111" t="s">
        <v>2619</v>
      </c>
      <c r="S141" s="113" t="s">
        <v>2620</v>
      </c>
      <c r="T141" s="111"/>
      <c r="U141" s="111" t="s">
        <v>22</v>
      </c>
      <c r="V141" s="115">
        <v>100</v>
      </c>
      <c r="W141" s="114"/>
      <c r="X141" s="116">
        <v>45828</v>
      </c>
      <c r="Y141" s="116" t="s">
        <v>2093</v>
      </c>
      <c r="Z141" s="116" t="str">
        <f t="shared" si="31"/>
        <v>ні</v>
      </c>
      <c r="AA141" s="116">
        <v>45827</v>
      </c>
      <c r="AB141" s="116" t="s">
        <v>109</v>
      </c>
      <c r="AC141" s="117" t="s">
        <v>1407</v>
      </c>
      <c r="AD141" s="118" t="str">
        <f t="shared" ca="1" si="32"/>
        <v/>
      </c>
      <c r="AE141" s="118" t="str">
        <f t="shared" ca="1" si="33"/>
        <v/>
      </c>
      <c r="AF141" s="118">
        <f t="shared" ca="1" si="34"/>
        <v>36</v>
      </c>
      <c r="AG141" s="119" t="str">
        <f t="shared" ca="1" si="35"/>
        <v/>
      </c>
      <c r="AH141" s="119" t="str">
        <f t="shared" ca="1" si="36"/>
        <v/>
      </c>
      <c r="AI141" s="110"/>
    </row>
    <row r="142" spans="1:35" ht="94.5" x14ac:dyDescent="0.25">
      <c r="A142" s="59" t="s">
        <v>1364</v>
      </c>
      <c r="B142" s="60" t="s">
        <v>1131</v>
      </c>
      <c r="C142" s="95">
        <v>132</v>
      </c>
      <c r="D142" s="62" t="s">
        <v>23</v>
      </c>
      <c r="E142" s="63" t="s">
        <v>1857</v>
      </c>
      <c r="F142" s="62" t="s">
        <v>735</v>
      </c>
      <c r="G142" s="62"/>
      <c r="H142" s="62" t="e" cm="1">
        <f t="array" ref="H142">IF(
  ISBLANK(F142),
  "",
  IF(
    COUNTIF([1]Settings!G$1:G$609, F142) = 1,
    INDEX([1]Settings!H$1:H$609, MATCH(F142, [1]Settings!G$1:G$609, 0)),
    IFERROR(
      INDEX([1]Settings!H$1:H$609,
        MATCH(1,
          ([1]Settings!G$1:G$609=F142) * ([1]Settings!D$1:D$609=G142),
          0
        )
      ),
      ""
    )
  )
)</f>
        <v>#VALUE!</v>
      </c>
      <c r="I142" s="60">
        <v>34363</v>
      </c>
      <c r="J142" s="59" t="s">
        <v>1858</v>
      </c>
      <c r="K142" s="62" t="s">
        <v>1859</v>
      </c>
      <c r="L142" s="62" t="s">
        <v>1860</v>
      </c>
      <c r="M142" s="62" t="s">
        <v>1861</v>
      </c>
      <c r="N142" s="62" t="s">
        <v>1862</v>
      </c>
      <c r="O142" s="62" t="s">
        <v>142</v>
      </c>
      <c r="P142" s="62" t="s">
        <v>1863</v>
      </c>
      <c r="Q142" s="62" t="s">
        <v>1864</v>
      </c>
      <c r="R142" s="62" t="s">
        <v>1865</v>
      </c>
      <c r="S142" s="64" t="s">
        <v>1866</v>
      </c>
      <c r="T142" s="62"/>
      <c r="U142" s="62" t="s">
        <v>22</v>
      </c>
      <c r="V142" s="65">
        <v>100</v>
      </c>
      <c r="W142" s="66"/>
      <c r="X142" s="67">
        <v>45829</v>
      </c>
      <c r="Y142" s="67" t="s">
        <v>1294</v>
      </c>
      <c r="Z142" s="67" t="str">
        <f t="shared" si="31"/>
        <v>ні</v>
      </c>
      <c r="AA142" s="67">
        <v>45828</v>
      </c>
      <c r="AB142" s="67" t="s">
        <v>109</v>
      </c>
      <c r="AC142" s="68" t="s">
        <v>1867</v>
      </c>
      <c r="AD142" s="69" t="str">
        <f t="shared" ca="1" si="32"/>
        <v/>
      </c>
      <c r="AE142" s="69">
        <f t="shared" ca="1" si="33"/>
        <v>31</v>
      </c>
      <c r="AF142" s="69" t="str">
        <f t="shared" ca="1" si="34"/>
        <v/>
      </c>
      <c r="AG142" s="70" t="str">
        <f t="shared" ca="1" si="35"/>
        <v/>
      </c>
      <c r="AH142" s="70" t="str">
        <f t="shared" ca="1" si="36"/>
        <v/>
      </c>
      <c r="AI142" s="61"/>
    </row>
    <row r="143" spans="1:35" ht="78.75" x14ac:dyDescent="0.25">
      <c r="A143" s="59" t="s">
        <v>1868</v>
      </c>
      <c r="B143" s="60" t="s">
        <v>1296</v>
      </c>
      <c r="C143" s="95">
        <v>133</v>
      </c>
      <c r="D143" s="62" t="s">
        <v>23</v>
      </c>
      <c r="E143" s="63" t="s">
        <v>1869</v>
      </c>
      <c r="F143" s="62" t="s">
        <v>623</v>
      </c>
      <c r="G143" s="62" t="s">
        <v>1053</v>
      </c>
      <c r="H143" s="62" t="e" cm="1">
        <f t="array" ref="H143">IF(
  ISBLANK(F143),
  "",
  IF(
    COUNTIF([1]Settings!G$1:G$609, F143) = 1,
    INDEX([1]Settings!H$1:H$609, MATCH(F143, [1]Settings!G$1:G$609, 0)),
    IFERROR(
      INDEX([1]Settings!H$1:H$609,
        MATCH(1,
          ([1]Settings!G$1:G$609=F143) * ([1]Settings!D$1:D$609=G143),
          0
        )
      ),
      ""
    )
  )
)</f>
        <v>#VALUE!</v>
      </c>
      <c r="I143" s="60">
        <v>32980</v>
      </c>
      <c r="J143" s="59" t="s">
        <v>1870</v>
      </c>
      <c r="K143" s="71" t="s">
        <v>1871</v>
      </c>
      <c r="L143" s="64" t="s">
        <v>1872</v>
      </c>
      <c r="M143" s="62" t="s">
        <v>1873</v>
      </c>
      <c r="N143" s="62" t="s">
        <v>1874</v>
      </c>
      <c r="O143" s="62" t="s">
        <v>563</v>
      </c>
      <c r="P143" s="62" t="s">
        <v>1875</v>
      </c>
      <c r="Q143" s="62" t="s">
        <v>1876</v>
      </c>
      <c r="R143" s="62" t="s">
        <v>1877</v>
      </c>
      <c r="S143" s="64" t="s">
        <v>1878</v>
      </c>
      <c r="T143" s="62"/>
      <c r="U143" s="62" t="s">
        <v>22</v>
      </c>
      <c r="V143" s="65">
        <v>100</v>
      </c>
      <c r="W143" s="66"/>
      <c r="X143" s="67">
        <v>45829</v>
      </c>
      <c r="Y143" s="67" t="s">
        <v>1294</v>
      </c>
      <c r="Z143" s="67" t="str">
        <f t="shared" si="31"/>
        <v>ні</v>
      </c>
      <c r="AA143" s="67">
        <v>45828</v>
      </c>
      <c r="AB143" s="67" t="s">
        <v>109</v>
      </c>
      <c r="AC143" s="68" t="s">
        <v>1879</v>
      </c>
      <c r="AD143" s="69" t="str">
        <f t="shared" ca="1" si="32"/>
        <v/>
      </c>
      <c r="AE143" s="69">
        <f t="shared" ca="1" si="33"/>
        <v>35</v>
      </c>
      <c r="AF143" s="69" t="str">
        <f t="shared" ca="1" si="34"/>
        <v/>
      </c>
      <c r="AG143" s="70" t="str">
        <f t="shared" ca="1" si="35"/>
        <v/>
      </c>
      <c r="AH143" s="70" t="str">
        <f t="shared" ca="1" si="36"/>
        <v/>
      </c>
      <c r="AI143" s="61"/>
    </row>
    <row r="144" spans="1:35" ht="173.25" x14ac:dyDescent="0.25">
      <c r="A144" s="59" t="s">
        <v>1342</v>
      </c>
      <c r="B144" s="60" t="s">
        <v>1296</v>
      </c>
      <c r="C144" s="95">
        <v>134</v>
      </c>
      <c r="D144" s="62" t="s">
        <v>23</v>
      </c>
      <c r="E144" s="63" t="s">
        <v>1880</v>
      </c>
      <c r="F144" s="62" t="s">
        <v>820</v>
      </c>
      <c r="G144" s="62"/>
      <c r="H144" s="62" t="e" cm="1">
        <f t="array" ref="H144">IF(
  ISBLANK(F144),
  "",
  IF(
    COUNTIF([1]Settings!G$1:G$609, F144) = 1,
    INDEX([1]Settings!H$1:H$609, MATCH(F144, [1]Settings!G$1:G$609, 0)),
    IFERROR(
      INDEX([1]Settings!H$1:H$609,
        MATCH(1,
          ([1]Settings!G$1:G$609=F144) * ([1]Settings!D$1:D$609=G144),
          0
        )
      ),
      ""
    )
  )
)</f>
        <v>#VALUE!</v>
      </c>
      <c r="I144" s="60">
        <v>31430</v>
      </c>
      <c r="J144" s="59" t="s">
        <v>1881</v>
      </c>
      <c r="K144" s="67" t="s">
        <v>1882</v>
      </c>
      <c r="L144" s="64" t="s">
        <v>1883</v>
      </c>
      <c r="M144" s="67" t="s">
        <v>1884</v>
      </c>
      <c r="N144" s="67" t="s">
        <v>1885</v>
      </c>
      <c r="O144" s="62" t="s">
        <v>563</v>
      </c>
      <c r="P144" s="67" t="s">
        <v>1886</v>
      </c>
      <c r="Q144" s="67" t="s">
        <v>1887</v>
      </c>
      <c r="R144" s="67" t="s">
        <v>1888</v>
      </c>
      <c r="S144" s="64" t="s">
        <v>1889</v>
      </c>
      <c r="T144" s="62" t="s">
        <v>1890</v>
      </c>
      <c r="U144" s="62" t="s">
        <v>22</v>
      </c>
      <c r="V144" s="65">
        <v>100</v>
      </c>
      <c r="W144" s="66"/>
      <c r="X144" s="67">
        <v>45829</v>
      </c>
      <c r="Y144" s="67" t="s">
        <v>1294</v>
      </c>
      <c r="Z144" s="67" t="str">
        <f t="shared" si="31"/>
        <v>так</v>
      </c>
      <c r="AA144" s="67">
        <v>45828</v>
      </c>
      <c r="AB144" s="67" t="s">
        <v>109</v>
      </c>
      <c r="AC144" s="68" t="s">
        <v>1353</v>
      </c>
      <c r="AD144" s="69" t="str">
        <f t="shared" ca="1" si="32"/>
        <v/>
      </c>
      <c r="AE144" s="69" t="str">
        <f t="shared" ca="1" si="33"/>
        <v/>
      </c>
      <c r="AF144" s="69">
        <f t="shared" ca="1" si="34"/>
        <v>39</v>
      </c>
      <c r="AG144" s="70" t="str">
        <f t="shared" ca="1" si="35"/>
        <v/>
      </c>
      <c r="AH144" s="70" t="str">
        <f t="shared" ca="1" si="36"/>
        <v/>
      </c>
      <c r="AI144" s="61"/>
    </row>
    <row r="145" spans="1:35" ht="94.5" x14ac:dyDescent="0.25">
      <c r="A145" s="108" t="s">
        <v>2189</v>
      </c>
      <c r="B145" s="109" t="s">
        <v>2116</v>
      </c>
      <c r="C145" s="95">
        <v>135</v>
      </c>
      <c r="D145" s="111" t="s">
        <v>23</v>
      </c>
      <c r="E145" s="128" t="s">
        <v>2621</v>
      </c>
      <c r="F145" s="111" t="s">
        <v>706</v>
      </c>
      <c r="G145" s="111"/>
      <c r="H145" s="111" t="e" cm="1">
        <f t="array" ref="H145">IF(
  ISBLANK(F145),
  "",
  IF(
    COUNTIF([2]Settings!G$1:G$609, F145) = 1,
    INDEX([2]Settings!H$1:H$609, MATCH(F145, [2]Settings!G$1:G$609, 0)),
    IFERROR(
      INDEX([2]Settings!H$1:H$609,
        MATCH(1,
          ([2]Settings!G$1:G$609=F145) * ([2]Settings!D$1:D$609=G145),
          0
        )
      ),
      ""
    )
  )
)</f>
        <v>#VALUE!</v>
      </c>
      <c r="I145" s="109">
        <v>31582</v>
      </c>
      <c r="J145" s="108" t="s">
        <v>2622</v>
      </c>
      <c r="K145" s="111" t="s">
        <v>2623</v>
      </c>
      <c r="L145" s="113" t="s">
        <v>2624</v>
      </c>
      <c r="M145" s="111" t="s">
        <v>2625</v>
      </c>
      <c r="N145" s="111" t="s">
        <v>2626</v>
      </c>
      <c r="O145" s="111" t="s">
        <v>563</v>
      </c>
      <c r="P145" s="111" t="s">
        <v>2627</v>
      </c>
      <c r="Q145" s="111" t="s">
        <v>2628</v>
      </c>
      <c r="R145" s="111" t="s">
        <v>2629</v>
      </c>
      <c r="S145" s="114" t="s">
        <v>2630</v>
      </c>
      <c r="T145" s="111"/>
      <c r="U145" s="111" t="s">
        <v>22</v>
      </c>
      <c r="V145" s="115">
        <v>100</v>
      </c>
      <c r="W145" s="114"/>
      <c r="X145" s="116">
        <v>45828</v>
      </c>
      <c r="Y145" s="116" t="s">
        <v>2093</v>
      </c>
      <c r="Z145" s="116" t="str">
        <f t="shared" si="31"/>
        <v>ні</v>
      </c>
      <c r="AA145" s="116">
        <v>45827</v>
      </c>
      <c r="AB145" s="116" t="s">
        <v>109</v>
      </c>
      <c r="AC145" s="117" t="s">
        <v>1353</v>
      </c>
      <c r="AD145" s="118" t="str">
        <f t="shared" ca="1" si="32"/>
        <v/>
      </c>
      <c r="AE145" s="118" t="str">
        <f t="shared" ca="1" si="33"/>
        <v/>
      </c>
      <c r="AF145" s="118">
        <f t="shared" ca="1" si="34"/>
        <v>39</v>
      </c>
      <c r="AG145" s="119" t="str">
        <f t="shared" ca="1" si="35"/>
        <v/>
      </c>
      <c r="AH145" s="119" t="str">
        <f t="shared" ca="1" si="36"/>
        <v/>
      </c>
      <c r="AI145" s="110"/>
    </row>
    <row r="146" spans="1:35" ht="78.75" x14ac:dyDescent="0.25">
      <c r="A146" s="129" t="s">
        <v>2853</v>
      </c>
      <c r="B146" s="130" t="s">
        <v>2748</v>
      </c>
      <c r="C146" s="95">
        <v>136</v>
      </c>
      <c r="D146" s="132" t="s">
        <v>23</v>
      </c>
      <c r="E146" s="133" t="s">
        <v>2854</v>
      </c>
      <c r="F146" s="132" t="s">
        <v>613</v>
      </c>
      <c r="G146" s="132" t="s">
        <v>1053</v>
      </c>
      <c r="H146" s="132" t="s">
        <v>156</v>
      </c>
      <c r="I146" s="130">
        <v>35731</v>
      </c>
      <c r="J146" s="129" t="s">
        <v>2855</v>
      </c>
      <c r="K146" s="132" t="s">
        <v>2856</v>
      </c>
      <c r="L146" s="132" t="s">
        <v>2857</v>
      </c>
      <c r="M146" s="132" t="s">
        <v>2858</v>
      </c>
      <c r="N146" s="132" t="s">
        <v>2859</v>
      </c>
      <c r="O146" s="132" t="s">
        <v>563</v>
      </c>
      <c r="P146" s="132" t="s">
        <v>2860</v>
      </c>
      <c r="Q146" s="132" t="s">
        <v>2861</v>
      </c>
      <c r="R146" s="132" t="s">
        <v>2862</v>
      </c>
      <c r="S146" s="135" t="s">
        <v>2863</v>
      </c>
      <c r="T146" s="132"/>
      <c r="U146" s="132" t="s">
        <v>22</v>
      </c>
      <c r="V146" s="136">
        <v>100</v>
      </c>
      <c r="W146" s="137"/>
      <c r="X146" s="138">
        <v>45827</v>
      </c>
      <c r="Y146" s="138" t="s">
        <v>2759</v>
      </c>
      <c r="Z146" s="138" t="s">
        <v>2760</v>
      </c>
      <c r="AA146" s="138">
        <v>45826</v>
      </c>
      <c r="AB146" s="138" t="s">
        <v>109</v>
      </c>
      <c r="AC146" s="139"/>
      <c r="AD146" s="140">
        <v>27</v>
      </c>
      <c r="AE146" s="140" t="s">
        <v>1132</v>
      </c>
      <c r="AF146" s="140" t="s">
        <v>1132</v>
      </c>
      <c r="AG146" s="141" t="s">
        <v>1132</v>
      </c>
      <c r="AH146" s="141" t="s">
        <v>1132</v>
      </c>
      <c r="AI146" s="131"/>
    </row>
    <row r="147" spans="1:35" ht="110.25" x14ac:dyDescent="0.25">
      <c r="A147" s="129" t="s">
        <v>2864</v>
      </c>
      <c r="B147" s="130" t="s">
        <v>2748</v>
      </c>
      <c r="C147" s="95">
        <v>137</v>
      </c>
      <c r="D147" s="132" t="s">
        <v>23</v>
      </c>
      <c r="E147" s="133" t="s">
        <v>2865</v>
      </c>
      <c r="F147" s="132" t="s">
        <v>712</v>
      </c>
      <c r="G147" s="132"/>
      <c r="H147" s="132" t="s">
        <v>156</v>
      </c>
      <c r="I147" s="130">
        <v>34170</v>
      </c>
      <c r="J147" s="129" t="s">
        <v>2866</v>
      </c>
      <c r="K147" s="134" t="s">
        <v>2867</v>
      </c>
      <c r="L147" s="135" t="s">
        <v>2868</v>
      </c>
      <c r="M147" s="132" t="s">
        <v>2869</v>
      </c>
      <c r="N147" s="132" t="s">
        <v>2870</v>
      </c>
      <c r="O147" s="132" t="s">
        <v>142</v>
      </c>
      <c r="P147" s="132" t="s">
        <v>2871</v>
      </c>
      <c r="Q147" s="132" t="s">
        <v>2872</v>
      </c>
      <c r="R147" s="132" t="s">
        <v>2873</v>
      </c>
      <c r="S147" s="135" t="s">
        <v>2874</v>
      </c>
      <c r="T147" s="132"/>
      <c r="U147" s="132" t="s">
        <v>22</v>
      </c>
      <c r="V147" s="136">
        <v>100</v>
      </c>
      <c r="W147" s="137"/>
      <c r="X147" s="138">
        <v>45827</v>
      </c>
      <c r="Y147" s="138" t="s">
        <v>2759</v>
      </c>
      <c r="Z147" s="138" t="s">
        <v>2760</v>
      </c>
      <c r="AA147" s="138">
        <v>45826</v>
      </c>
      <c r="AB147" s="138" t="s">
        <v>109</v>
      </c>
      <c r="AC147" s="139" t="s">
        <v>1407</v>
      </c>
      <c r="AD147" s="140" t="s">
        <v>1132</v>
      </c>
      <c r="AE147" s="140">
        <v>31</v>
      </c>
      <c r="AF147" s="140" t="s">
        <v>1132</v>
      </c>
      <c r="AG147" s="141" t="s">
        <v>1132</v>
      </c>
      <c r="AH147" s="141" t="s">
        <v>1132</v>
      </c>
      <c r="AI147" s="131"/>
    </row>
    <row r="148" spans="1:35" ht="78.75" x14ac:dyDescent="0.25">
      <c r="A148" s="59" t="s">
        <v>1891</v>
      </c>
      <c r="B148" s="60" t="s">
        <v>1296</v>
      </c>
      <c r="C148" s="95">
        <v>138</v>
      </c>
      <c r="D148" s="62" t="s">
        <v>23</v>
      </c>
      <c r="E148" s="71" t="s">
        <v>1892</v>
      </c>
      <c r="F148" s="62" t="s">
        <v>917</v>
      </c>
      <c r="G148" s="62"/>
      <c r="H148" s="62" t="e" cm="1">
        <f t="array" ref="H148">IF(
  ISBLANK(F148),
  "",
  IF(
    COUNTIF([1]Settings!G$1:G$609, F148) = 1,
    INDEX([1]Settings!H$1:H$609, MATCH(F148, [1]Settings!G$1:G$609, 0)),
    IFERROR(
      INDEX([1]Settings!H$1:H$609,
        MATCH(1,
          ([1]Settings!G$1:G$609=F148) * ([1]Settings!D$1:D$609=G148),
          0
        )
      ),
      ""
    )
  )
)</f>
        <v>#VALUE!</v>
      </c>
      <c r="I148" s="60">
        <v>34202</v>
      </c>
      <c r="J148" s="59" t="s">
        <v>1893</v>
      </c>
      <c r="K148" s="76" t="s">
        <v>1894</v>
      </c>
      <c r="L148" s="76" t="s">
        <v>1895</v>
      </c>
      <c r="M148" s="62" t="s">
        <v>1896</v>
      </c>
      <c r="N148" s="62" t="s">
        <v>1897</v>
      </c>
      <c r="O148" s="62" t="s">
        <v>563</v>
      </c>
      <c r="P148" s="62" t="s">
        <v>1898</v>
      </c>
      <c r="Q148" s="62" t="s">
        <v>1899</v>
      </c>
      <c r="R148" s="62" t="s">
        <v>1900</v>
      </c>
      <c r="S148" s="64" t="s">
        <v>1901</v>
      </c>
      <c r="T148" s="62" t="s">
        <v>1682</v>
      </c>
      <c r="U148" s="62" t="s">
        <v>22</v>
      </c>
      <c r="V148" s="65">
        <v>100</v>
      </c>
      <c r="W148" s="66"/>
      <c r="X148" s="67">
        <v>45829</v>
      </c>
      <c r="Y148" s="67" t="s">
        <v>1294</v>
      </c>
      <c r="Z148" s="67" t="str">
        <f>IF(E148="","",IF(T148="","ні","так"))</f>
        <v>так</v>
      </c>
      <c r="AA148" s="67">
        <v>45828</v>
      </c>
      <c r="AB148" s="67" t="s">
        <v>109</v>
      </c>
      <c r="AC148" s="68"/>
      <c r="AD148" s="69" t="str">
        <f ca="1">IF(INT(YEARFRAC(I148,TODAY()))&lt;=30,INT(YEARFRAC(I148,TODAY())),"")</f>
        <v/>
      </c>
      <c r="AE148" s="69">
        <f ca="1">IF(AND(INT(YEARFRAC(I148,TODAY()))&gt;=31,INT(YEARFRAC(I148,TODAY()))&lt;=35),INT(YEARFRAC(I148,TODAY())),"")</f>
        <v>32</v>
      </c>
      <c r="AF148" s="69" t="str">
        <f ca="1">IF(AND(INT(YEARFRAC(I148,TODAY()))&gt;=36,INT(YEARFRAC(I148,TODAY()))&lt;=40),INT(YEARFRAC(I148,TODAY())),"")</f>
        <v/>
      </c>
      <c r="AG148" s="70" t="str">
        <f ca="1">IF(AND(INT(YEARFRAC(I148,TODAY()))&gt;=41,INT(YEARFRAC(I148,TODAY()))&lt;=45),INT(YEARFRAC(I148,TODAY())),"")</f>
        <v/>
      </c>
      <c r="AH148" s="70" t="str">
        <f ca="1">IF(AND(INT(YEARFRAC(I148,TODAY()))&gt;=46,INT(YEARFRAC(I148,TODAY()))&lt;=48),INT(YEARFRAC(I148,TODAY())),"")</f>
        <v/>
      </c>
      <c r="AI148" s="61"/>
    </row>
    <row r="149" spans="1:35" ht="110.25" x14ac:dyDescent="0.25">
      <c r="A149" s="129" t="s">
        <v>2805</v>
      </c>
      <c r="B149" s="130" t="s">
        <v>2748</v>
      </c>
      <c r="C149" s="95">
        <v>139</v>
      </c>
      <c r="D149" s="132" t="s">
        <v>23</v>
      </c>
      <c r="E149" s="133" t="s">
        <v>2875</v>
      </c>
      <c r="F149" s="132" t="s">
        <v>576</v>
      </c>
      <c r="G149" s="132"/>
      <c r="H149" s="132" t="s">
        <v>945</v>
      </c>
      <c r="I149" s="130">
        <v>30723</v>
      </c>
      <c r="J149" s="129" t="s">
        <v>2876</v>
      </c>
      <c r="K149" s="132" t="s">
        <v>2877</v>
      </c>
      <c r="L149" s="135" t="s">
        <v>2878</v>
      </c>
      <c r="M149" s="132" t="s">
        <v>2879</v>
      </c>
      <c r="N149" s="132" t="s">
        <v>2880</v>
      </c>
      <c r="O149" s="132" t="s">
        <v>562</v>
      </c>
      <c r="P149" s="132" t="s">
        <v>2881</v>
      </c>
      <c r="Q149" s="132" t="s">
        <v>2882</v>
      </c>
      <c r="R149" s="132" t="s">
        <v>2883</v>
      </c>
      <c r="S149" s="137" t="s">
        <v>2884</v>
      </c>
      <c r="T149" s="132"/>
      <c r="U149" s="132" t="s">
        <v>22</v>
      </c>
      <c r="V149" s="136">
        <v>100</v>
      </c>
      <c r="W149" s="137"/>
      <c r="X149" s="138">
        <v>45827</v>
      </c>
      <c r="Y149" s="138" t="s">
        <v>2759</v>
      </c>
      <c r="Z149" s="138" t="s">
        <v>2760</v>
      </c>
      <c r="AA149" s="138">
        <v>45819</v>
      </c>
      <c r="AB149" s="138" t="s">
        <v>109</v>
      </c>
      <c r="AC149" s="139"/>
      <c r="AD149" s="140" t="s">
        <v>1132</v>
      </c>
      <c r="AE149" s="140" t="s">
        <v>1132</v>
      </c>
      <c r="AF149" s="140" t="s">
        <v>1132</v>
      </c>
      <c r="AG149" s="141">
        <v>41</v>
      </c>
      <c r="AH149" s="141" t="s">
        <v>1132</v>
      </c>
      <c r="AI149" s="131"/>
    </row>
    <row r="150" spans="1:35" ht="47.25" x14ac:dyDescent="0.25">
      <c r="A150" s="129" t="s">
        <v>2885</v>
      </c>
      <c r="B150" s="130" t="s">
        <v>2748</v>
      </c>
      <c r="C150" s="95">
        <v>140</v>
      </c>
      <c r="D150" s="132" t="s">
        <v>23</v>
      </c>
      <c r="E150" s="133" t="s">
        <v>2886</v>
      </c>
      <c r="F150" s="132" t="s">
        <v>919</v>
      </c>
      <c r="G150" s="132"/>
      <c r="H150" s="132" t="s">
        <v>956</v>
      </c>
      <c r="I150" s="130">
        <v>36302</v>
      </c>
      <c r="J150" s="129" t="s">
        <v>2887</v>
      </c>
      <c r="K150" s="134" t="s">
        <v>2888</v>
      </c>
      <c r="L150" s="135" t="s">
        <v>2889</v>
      </c>
      <c r="M150" s="132"/>
      <c r="N150" s="132"/>
      <c r="O150" s="132"/>
      <c r="P150" s="132"/>
      <c r="Q150" s="132"/>
      <c r="R150" s="132"/>
      <c r="S150" s="135"/>
      <c r="T150" s="132"/>
      <c r="U150" s="132" t="s">
        <v>22</v>
      </c>
      <c r="V150" s="136">
        <v>100</v>
      </c>
      <c r="W150" s="137"/>
      <c r="X150" s="138">
        <v>45827</v>
      </c>
      <c r="Y150" s="138" t="s">
        <v>2759</v>
      </c>
      <c r="Z150" s="138" t="s">
        <v>2760</v>
      </c>
      <c r="AA150" s="138">
        <v>45826</v>
      </c>
      <c r="AB150" s="138" t="s">
        <v>109</v>
      </c>
      <c r="AC150" s="139"/>
      <c r="AD150" s="140">
        <v>26</v>
      </c>
      <c r="AE150" s="140" t="s">
        <v>1132</v>
      </c>
      <c r="AF150" s="140" t="s">
        <v>1132</v>
      </c>
      <c r="AG150" s="141" t="s">
        <v>1132</v>
      </c>
      <c r="AH150" s="141" t="s">
        <v>1132</v>
      </c>
      <c r="AI150" s="131"/>
    </row>
    <row r="151" spans="1:35" ht="78.75" x14ac:dyDescent="0.25">
      <c r="A151" s="59" t="s">
        <v>1559</v>
      </c>
      <c r="B151" s="60" t="s">
        <v>1296</v>
      </c>
      <c r="C151" s="95">
        <v>141</v>
      </c>
      <c r="D151" s="62" t="s">
        <v>23</v>
      </c>
      <c r="E151" s="62" t="s">
        <v>1902</v>
      </c>
      <c r="F151" s="62" t="s">
        <v>707</v>
      </c>
      <c r="G151" s="62"/>
      <c r="H151" s="62" t="e" cm="1">
        <f t="array" ref="H151">IF(
  ISBLANK(F151),
  "",
  IF(
    COUNTIF([1]Settings!G$1:G$609, F151) = 1,
    INDEX([1]Settings!H$1:H$609, MATCH(F151, [1]Settings!G$1:G$609, 0)),
    IFERROR(
      INDEX([1]Settings!H$1:H$609,
        MATCH(1,
          ([1]Settings!G$1:G$609=F151) * ([1]Settings!D$1:D$609=G151),
          0
        )
      ),
      ""
    )
  )
)</f>
        <v>#VALUE!</v>
      </c>
      <c r="I151" s="60">
        <v>32771</v>
      </c>
      <c r="J151" s="59" t="s">
        <v>1903</v>
      </c>
      <c r="K151" s="71" t="s">
        <v>1904</v>
      </c>
      <c r="L151" s="64" t="s">
        <v>1905</v>
      </c>
      <c r="M151" s="62" t="s">
        <v>1401</v>
      </c>
      <c r="N151" s="62" t="s">
        <v>1906</v>
      </c>
      <c r="O151" s="62" t="s">
        <v>562</v>
      </c>
      <c r="P151" s="62" t="s">
        <v>1907</v>
      </c>
      <c r="Q151" s="62" t="s">
        <v>1908</v>
      </c>
      <c r="R151" s="62" t="s">
        <v>1909</v>
      </c>
      <c r="S151" s="64" t="s">
        <v>1910</v>
      </c>
      <c r="T151" s="62"/>
      <c r="U151" s="62" t="s">
        <v>22</v>
      </c>
      <c r="V151" s="65">
        <v>100</v>
      </c>
      <c r="W151" s="66"/>
      <c r="X151" s="67">
        <v>45829</v>
      </c>
      <c r="Y151" s="67" t="s">
        <v>1294</v>
      </c>
      <c r="Z151" s="67" t="str">
        <f>IF(E151="","",IF(T151="","ні","так"))</f>
        <v>ні</v>
      </c>
      <c r="AA151" s="67">
        <v>45828</v>
      </c>
      <c r="AB151" s="67" t="s">
        <v>109</v>
      </c>
      <c r="AC151" s="68"/>
      <c r="AD151" s="69" t="str">
        <f ca="1">IF(INT(YEARFRAC(I151,TODAY()))&lt;=30,INT(YEARFRAC(I151,TODAY())),"")</f>
        <v/>
      </c>
      <c r="AE151" s="69">
        <f ca="1">IF(AND(INT(YEARFRAC(I151,TODAY()))&gt;=31,INT(YEARFRAC(I151,TODAY()))&lt;=35),INT(YEARFRAC(I151,TODAY())),"")</f>
        <v>35</v>
      </c>
      <c r="AF151" s="69" t="str">
        <f ca="1">IF(AND(INT(YEARFRAC(I151,TODAY()))&gt;=36,INT(YEARFRAC(I151,TODAY()))&lt;=40),INT(YEARFRAC(I151,TODAY())),"")</f>
        <v/>
      </c>
      <c r="AG151" s="70" t="str">
        <f ca="1">IF(AND(INT(YEARFRAC(I151,TODAY()))&gt;=41,INT(YEARFRAC(I151,TODAY()))&lt;=45),INT(YEARFRAC(I151,TODAY())),"")</f>
        <v/>
      </c>
      <c r="AH151" s="70" t="str">
        <f ca="1">IF(AND(INT(YEARFRAC(I151,TODAY()))&gt;=46,INT(YEARFRAC(I151,TODAY()))&lt;=48),INT(YEARFRAC(I151,TODAY())),"")</f>
        <v/>
      </c>
      <c r="AI151" s="61"/>
    </row>
    <row r="152" spans="1:35" ht="78.75" x14ac:dyDescent="0.25">
      <c r="A152" s="108" t="s">
        <v>2488</v>
      </c>
      <c r="B152" s="109" t="s">
        <v>2116</v>
      </c>
      <c r="C152" s="95">
        <v>142</v>
      </c>
      <c r="D152" s="111" t="s">
        <v>23</v>
      </c>
      <c r="E152" s="123" t="s">
        <v>2631</v>
      </c>
      <c r="F152" s="111" t="s">
        <v>735</v>
      </c>
      <c r="G152" s="111"/>
      <c r="H152" s="111" t="e" cm="1">
        <f t="array" ref="H152">IF(
  ISBLANK(F152),
  "",
  IF(
    COUNTIF([2]Settings!G$1:G$609, F152) = 1,
    INDEX([2]Settings!H$1:H$609, MATCH(F152, [2]Settings!G$1:G$609, 0)),
    IFERROR(
      INDEX([2]Settings!H$1:H$609,
        MATCH(1,
          ([2]Settings!G$1:G$609=F152) * ([2]Settings!D$1:D$609=G152),
          0
        )
      ),
      ""
    )
  )
)</f>
        <v>#VALUE!</v>
      </c>
      <c r="I152" s="109">
        <v>32927</v>
      </c>
      <c r="J152" s="108" t="s">
        <v>2632</v>
      </c>
      <c r="K152" s="112" t="s">
        <v>2633</v>
      </c>
      <c r="L152" s="113" t="s">
        <v>2634</v>
      </c>
      <c r="M152" s="111" t="s">
        <v>2635</v>
      </c>
      <c r="N152" s="111" t="s">
        <v>2636</v>
      </c>
      <c r="O152" s="111" t="s">
        <v>562</v>
      </c>
      <c r="P152" s="111" t="s">
        <v>1134</v>
      </c>
      <c r="Q152" s="111" t="s">
        <v>2637</v>
      </c>
      <c r="R152" s="111" t="s">
        <v>2638</v>
      </c>
      <c r="S152" s="113" t="s">
        <v>2639</v>
      </c>
      <c r="T152" s="111"/>
      <c r="U152" s="111" t="s">
        <v>22</v>
      </c>
      <c r="V152" s="115">
        <v>100</v>
      </c>
      <c r="W152" s="114"/>
      <c r="X152" s="116">
        <v>45828</v>
      </c>
      <c r="Y152" s="116" t="s">
        <v>2093</v>
      </c>
      <c r="Z152" s="116" t="e">
        <f>IF(#REF!="","",IF(T152="","ні","так"))</f>
        <v>#REF!</v>
      </c>
      <c r="AA152" s="116">
        <v>45827</v>
      </c>
      <c r="AB152" s="116" t="s">
        <v>109</v>
      </c>
      <c r="AC152" s="117"/>
      <c r="AD152" s="118" t="str">
        <f ca="1">IF(INT(YEARFRAC(I152,TODAY()))&lt;=30,INT(YEARFRAC(I152,TODAY())),"")</f>
        <v/>
      </c>
      <c r="AE152" s="118">
        <f ca="1">IF(AND(INT(YEARFRAC(I152,TODAY()))&gt;=31,INT(YEARFRAC(I152,TODAY()))&lt;=35),INT(YEARFRAC(I152,TODAY())),"")</f>
        <v>35</v>
      </c>
      <c r="AF152" s="118" t="str">
        <f ca="1">IF(AND(INT(YEARFRAC(I152,TODAY()))&gt;=36,INT(YEARFRAC(I152,TODAY()))&lt;=40),INT(YEARFRAC(I152,TODAY())),"")</f>
        <v/>
      </c>
      <c r="AG152" s="119" t="str">
        <f ca="1">IF(AND(INT(YEARFRAC(I152,TODAY()))&gt;=41,INT(YEARFRAC(I152,TODAY()))&lt;=45),INT(YEARFRAC(I152,TODAY())),"")</f>
        <v/>
      </c>
      <c r="AH152" s="119" t="str">
        <f ca="1">IF(AND(INT(YEARFRAC(I152,TODAY()))&gt;=46,INT(YEARFRAC(I152,TODAY()))&lt;=48),INT(YEARFRAC(I152,TODAY())),"")</f>
        <v/>
      </c>
      <c r="AI152" s="110"/>
    </row>
    <row r="153" spans="1:35" ht="94.5" x14ac:dyDescent="0.25">
      <c r="A153" s="129" t="s">
        <v>2805</v>
      </c>
      <c r="B153" s="130" t="s">
        <v>2748</v>
      </c>
      <c r="C153" s="95">
        <v>143</v>
      </c>
      <c r="D153" s="132" t="s">
        <v>1052</v>
      </c>
      <c r="E153" s="133" t="s">
        <v>2890</v>
      </c>
      <c r="F153" s="132" t="s">
        <v>576</v>
      </c>
      <c r="G153" s="132"/>
      <c r="H153" s="132" t="s">
        <v>945</v>
      </c>
      <c r="I153" s="130">
        <v>28418</v>
      </c>
      <c r="J153" s="129" t="s">
        <v>2891</v>
      </c>
      <c r="K153" s="132" t="s">
        <v>2892</v>
      </c>
      <c r="L153" s="135" t="s">
        <v>2893</v>
      </c>
      <c r="M153" s="132" t="s">
        <v>2894</v>
      </c>
      <c r="N153" s="132" t="s">
        <v>2895</v>
      </c>
      <c r="O153" s="132" t="s">
        <v>561</v>
      </c>
      <c r="P153" s="132" t="s">
        <v>2896</v>
      </c>
      <c r="Q153" s="132" t="s">
        <v>2897</v>
      </c>
      <c r="R153" s="132" t="s">
        <v>2898</v>
      </c>
      <c r="S153" s="137" t="s">
        <v>2899</v>
      </c>
      <c r="T153" s="132" t="s">
        <v>2156</v>
      </c>
      <c r="U153" s="132" t="s">
        <v>22</v>
      </c>
      <c r="V153" s="136">
        <v>100</v>
      </c>
      <c r="W153" s="137"/>
      <c r="X153" s="138">
        <v>45827</v>
      </c>
      <c r="Y153" s="138" t="s">
        <v>2759</v>
      </c>
      <c r="Z153" s="138" t="s">
        <v>1133</v>
      </c>
      <c r="AA153" s="138">
        <v>45827</v>
      </c>
      <c r="AB153" s="138" t="s">
        <v>109</v>
      </c>
      <c r="AC153" s="139" t="s">
        <v>1318</v>
      </c>
      <c r="AD153" s="140" t="s">
        <v>1132</v>
      </c>
      <c r="AE153" s="140" t="s">
        <v>1132</v>
      </c>
      <c r="AF153" s="140" t="s">
        <v>1132</v>
      </c>
      <c r="AG153" s="141" t="s">
        <v>1132</v>
      </c>
      <c r="AH153" s="141">
        <v>47</v>
      </c>
      <c r="AI153" s="131"/>
    </row>
    <row r="154" spans="1:35" ht="78.75" x14ac:dyDescent="0.25">
      <c r="A154" s="129" t="s">
        <v>2900</v>
      </c>
      <c r="B154" s="130" t="s">
        <v>2116</v>
      </c>
      <c r="C154" s="95">
        <v>144</v>
      </c>
      <c r="D154" s="132" t="s">
        <v>23</v>
      </c>
      <c r="E154" s="133" t="s">
        <v>2901</v>
      </c>
      <c r="F154" s="132" t="s">
        <v>709</v>
      </c>
      <c r="G154" s="132"/>
      <c r="H154" s="132" t="s">
        <v>156</v>
      </c>
      <c r="I154" s="130">
        <v>31572</v>
      </c>
      <c r="J154" s="129" t="s">
        <v>2902</v>
      </c>
      <c r="K154" s="132" t="s">
        <v>2903</v>
      </c>
      <c r="L154" s="135" t="s">
        <v>2904</v>
      </c>
      <c r="M154" s="132" t="s">
        <v>2905</v>
      </c>
      <c r="N154" s="132" t="s">
        <v>3080</v>
      </c>
      <c r="O154" s="132" t="s">
        <v>563</v>
      </c>
      <c r="P154" s="132" t="s">
        <v>2906</v>
      </c>
      <c r="Q154" s="132" t="s">
        <v>2907</v>
      </c>
      <c r="R154" s="132" t="s">
        <v>2908</v>
      </c>
      <c r="S154" s="137" t="s">
        <v>2909</v>
      </c>
      <c r="T154" s="132"/>
      <c r="U154" s="132" t="s">
        <v>22</v>
      </c>
      <c r="V154" s="136">
        <v>100</v>
      </c>
      <c r="W154" s="137"/>
      <c r="X154" s="138">
        <v>45827</v>
      </c>
      <c r="Y154" s="138" t="s">
        <v>2759</v>
      </c>
      <c r="Z154" s="138" t="s">
        <v>2760</v>
      </c>
      <c r="AA154" s="138">
        <v>45826</v>
      </c>
      <c r="AB154" s="138" t="s">
        <v>109</v>
      </c>
      <c r="AC154" s="139"/>
      <c r="AD154" s="140" t="s">
        <v>1132</v>
      </c>
      <c r="AE154" s="140" t="s">
        <v>1132</v>
      </c>
      <c r="AF154" s="140">
        <v>39</v>
      </c>
      <c r="AG154" s="141" t="s">
        <v>1132</v>
      </c>
      <c r="AH154" s="141" t="s">
        <v>1132</v>
      </c>
      <c r="AI154" s="131"/>
    </row>
    <row r="155" spans="1:35" ht="110.25" x14ac:dyDescent="0.25">
      <c r="A155" s="59" t="s">
        <v>1548</v>
      </c>
      <c r="B155" s="60" t="s">
        <v>1296</v>
      </c>
      <c r="C155" s="95">
        <v>145</v>
      </c>
      <c r="D155" s="62" t="s">
        <v>23</v>
      </c>
      <c r="E155" s="63" t="s">
        <v>1911</v>
      </c>
      <c r="F155" s="62" t="s">
        <v>737</v>
      </c>
      <c r="G155" s="62"/>
      <c r="H155" s="62" t="e" cm="1">
        <f t="array" ref="H155">IF(
  ISBLANK(F155),
  "",
  IF(
    COUNTIF([1]Settings!G$1:G$609, F155) = 1,
    INDEX([1]Settings!H$1:H$609, MATCH(F155, [1]Settings!G$1:G$609, 0)),
    IFERROR(
      INDEX([1]Settings!H$1:H$609,
        MATCH(1,
          ([1]Settings!G$1:G$609=F155) * ([1]Settings!D$1:D$609=G155),
          0
        )
      ),
      ""
    )
  )
)</f>
        <v>#VALUE!</v>
      </c>
      <c r="I155" s="60">
        <v>35115</v>
      </c>
      <c r="J155" s="59" t="s">
        <v>1912</v>
      </c>
      <c r="K155" s="62" t="s">
        <v>1913</v>
      </c>
      <c r="L155" s="64" t="s">
        <v>1914</v>
      </c>
      <c r="M155" s="62" t="s">
        <v>1915</v>
      </c>
      <c r="N155" s="62" t="s">
        <v>1916</v>
      </c>
      <c r="O155" s="62" t="s">
        <v>142</v>
      </c>
      <c r="P155" s="62" t="s">
        <v>1917</v>
      </c>
      <c r="Q155" s="62" t="s">
        <v>1918</v>
      </c>
      <c r="R155" s="62" t="s">
        <v>1919</v>
      </c>
      <c r="S155" s="66" t="s">
        <v>1920</v>
      </c>
      <c r="T155" s="62"/>
      <c r="U155" s="62" t="s">
        <v>22</v>
      </c>
      <c r="V155" s="65">
        <v>100</v>
      </c>
      <c r="W155" s="66"/>
      <c r="X155" s="67">
        <v>45829</v>
      </c>
      <c r="Y155" s="67" t="s">
        <v>1294</v>
      </c>
      <c r="Z155" s="67" t="str">
        <f>IF(E155="","",IF(T155="","ні","так"))</f>
        <v>ні</v>
      </c>
      <c r="AA155" s="67">
        <v>45828</v>
      </c>
      <c r="AB155" s="67" t="s">
        <v>109</v>
      </c>
      <c r="AC155" s="68"/>
      <c r="AD155" s="69">
        <f ca="1">IF(INT(YEARFRAC(I155,TODAY()))&lt;=30,INT(YEARFRAC(I155,TODAY())),"")</f>
        <v>29</v>
      </c>
      <c r="AE155" s="69" t="str">
        <f ca="1">IF(AND(INT(YEARFRAC(I155,TODAY()))&gt;=31,INT(YEARFRAC(I155,TODAY()))&lt;=35),INT(YEARFRAC(I155,TODAY())),"")</f>
        <v/>
      </c>
      <c r="AF155" s="69" t="str">
        <f ca="1">IF(AND(INT(YEARFRAC(I155,TODAY()))&gt;=36,INT(YEARFRAC(I155,TODAY()))&lt;=40),INT(YEARFRAC(I155,TODAY())),"")</f>
        <v/>
      </c>
      <c r="AG155" s="70" t="str">
        <f ca="1">IF(AND(INT(YEARFRAC(I155,TODAY()))&gt;=41,INT(YEARFRAC(I155,TODAY()))&lt;=45),INT(YEARFRAC(I155,TODAY())),"")</f>
        <v/>
      </c>
      <c r="AH155" s="70" t="str">
        <f ca="1">IF(AND(INT(YEARFRAC(I155,TODAY()))&gt;=46,INT(YEARFRAC(I155,TODAY()))&lt;=48),INT(YEARFRAC(I155,TODAY())),"")</f>
        <v/>
      </c>
      <c r="AI155" s="61"/>
    </row>
    <row r="156" spans="1:35" ht="78.75" x14ac:dyDescent="0.25">
      <c r="A156" s="108" t="s">
        <v>2640</v>
      </c>
      <c r="B156" s="109" t="s">
        <v>2116</v>
      </c>
      <c r="C156" s="95">
        <v>146</v>
      </c>
      <c r="D156" s="111" t="s">
        <v>23</v>
      </c>
      <c r="E156" s="112" t="s">
        <v>2641</v>
      </c>
      <c r="F156" s="111" t="s">
        <v>708</v>
      </c>
      <c r="G156" s="111"/>
      <c r="H156" s="111" t="e" cm="1">
        <f t="array" ref="H156">IF(
  ISBLANK(F156),
  "",
  IF(
    COUNTIF([2]Settings!G$1:G$609, F156) = 1,
    INDEX([2]Settings!H$1:H$609, MATCH(F156, [2]Settings!G$1:G$609, 0)),
    IFERROR(
      INDEX([2]Settings!H$1:H$609,
        MATCH(1,
          ([2]Settings!G$1:G$609=F156) * ([2]Settings!D$1:D$609=G156),
          0
        )
      ),
      ""
    )
  )
)</f>
        <v>#VALUE!</v>
      </c>
      <c r="I156" s="109">
        <v>36682</v>
      </c>
      <c r="J156" s="108" t="s">
        <v>2642</v>
      </c>
      <c r="K156" s="111" t="s">
        <v>2643</v>
      </c>
      <c r="L156" s="113" t="s">
        <v>2644</v>
      </c>
      <c r="M156" s="111" t="s">
        <v>1401</v>
      </c>
      <c r="N156" s="111" t="s">
        <v>3078</v>
      </c>
      <c r="O156" s="111" t="s">
        <v>562</v>
      </c>
      <c r="P156" s="111" t="s">
        <v>2645</v>
      </c>
      <c r="Q156" s="111" t="s">
        <v>2646</v>
      </c>
      <c r="R156" s="111" t="s">
        <v>3079</v>
      </c>
      <c r="S156" s="114" t="s">
        <v>2647</v>
      </c>
      <c r="T156" s="111"/>
      <c r="U156" s="111" t="s">
        <v>22</v>
      </c>
      <c r="V156" s="115">
        <v>100</v>
      </c>
      <c r="W156" s="114"/>
      <c r="X156" s="116">
        <v>45828</v>
      </c>
      <c r="Y156" s="116" t="s">
        <v>2093</v>
      </c>
      <c r="Z156" s="116" t="str">
        <f>IF(E156="","",IF(T156="","ні","так"))</f>
        <v>ні</v>
      </c>
      <c r="AA156" s="116">
        <v>45827</v>
      </c>
      <c r="AB156" s="116" t="s">
        <v>109</v>
      </c>
      <c r="AC156" s="117" t="s">
        <v>1407</v>
      </c>
      <c r="AD156" s="118">
        <f ca="1">IF(INT(YEARFRAC(I156,TODAY()))&lt;=30,INT(YEARFRAC(I156,TODAY())),"")</f>
        <v>25</v>
      </c>
      <c r="AE156" s="118" t="str">
        <f ca="1">IF(AND(INT(YEARFRAC(I156,TODAY()))&gt;=31,INT(YEARFRAC(I156,TODAY()))&lt;=35),INT(YEARFRAC(I156,TODAY())),"")</f>
        <v/>
      </c>
      <c r="AF156" s="118" t="str">
        <f ca="1">IF(AND(INT(YEARFRAC(I156,TODAY()))&gt;=36,INT(YEARFRAC(I156,TODAY()))&lt;=40),INT(YEARFRAC(I156,TODAY())),"")</f>
        <v/>
      </c>
      <c r="AG156" s="119" t="str">
        <f ca="1">IF(AND(INT(YEARFRAC(I156,TODAY()))&gt;=41,INT(YEARFRAC(I156,TODAY()))&lt;=45),INT(YEARFRAC(I156,TODAY())),"")</f>
        <v/>
      </c>
      <c r="AH156" s="119" t="str">
        <f ca="1">IF(AND(INT(YEARFRAC(I156,TODAY()))&gt;=46,INT(YEARFRAC(I156,TODAY()))&lt;=48),INT(YEARFRAC(I156,TODAY())),"")</f>
        <v/>
      </c>
      <c r="AI156" s="110"/>
    </row>
    <row r="157" spans="1:35" ht="94.5" x14ac:dyDescent="0.25">
      <c r="A157" s="59" t="s">
        <v>1921</v>
      </c>
      <c r="B157" s="60" t="s">
        <v>1296</v>
      </c>
      <c r="C157" s="95">
        <v>147</v>
      </c>
      <c r="D157" s="62" t="s">
        <v>23</v>
      </c>
      <c r="E157" s="63" t="s">
        <v>1922</v>
      </c>
      <c r="F157" s="62" t="s">
        <v>731</v>
      </c>
      <c r="G157" s="62"/>
      <c r="H157" s="62" t="e" cm="1">
        <f t="array" ref="H157">IF(
  ISBLANK(F157),
  "",
  IF(
    COUNTIF([1]Settings!G$1:G$609, F157) = 1,
    INDEX([1]Settings!H$1:H$609, MATCH(F157, [1]Settings!G$1:G$609, 0)),
    IFERROR(
      INDEX([1]Settings!H$1:H$609,
        MATCH(1,
          ([1]Settings!G$1:G$609=F157) * ([1]Settings!D$1:D$609=G157),
          0
        )
      ),
      ""
    )
  )
)</f>
        <v>#VALUE!</v>
      </c>
      <c r="I157" s="60">
        <v>31269</v>
      </c>
      <c r="J157" s="59" t="s">
        <v>1923</v>
      </c>
      <c r="K157" s="67" t="s">
        <v>1924</v>
      </c>
      <c r="L157" s="64" t="s">
        <v>1925</v>
      </c>
      <c r="M157" s="67" t="s">
        <v>1926</v>
      </c>
      <c r="N157" s="67" t="s">
        <v>1927</v>
      </c>
      <c r="O157" s="62" t="s">
        <v>563</v>
      </c>
      <c r="P157" s="67" t="s">
        <v>1928</v>
      </c>
      <c r="Q157" s="67" t="s">
        <v>1929</v>
      </c>
      <c r="R157" s="67" t="s">
        <v>1930</v>
      </c>
      <c r="S157" s="64" t="s">
        <v>1931</v>
      </c>
      <c r="T157" s="62" t="s">
        <v>1682</v>
      </c>
      <c r="U157" s="62" t="s">
        <v>22</v>
      </c>
      <c r="V157" s="65">
        <v>100</v>
      </c>
      <c r="W157" s="66"/>
      <c r="X157" s="67">
        <v>45829</v>
      </c>
      <c r="Y157" s="67" t="s">
        <v>1294</v>
      </c>
      <c r="Z157" s="67" t="str">
        <f>IF(E157="","",IF(T157="","ні","так"))</f>
        <v>так</v>
      </c>
      <c r="AA157" s="67">
        <v>45828</v>
      </c>
      <c r="AB157" s="67" t="s">
        <v>109</v>
      </c>
      <c r="AC157" s="68"/>
      <c r="AD157" s="69" t="str">
        <f ca="1">IF(INT(YEARFRAC(I157,TODAY()))&lt;=30,INT(YEARFRAC(I157,TODAY())),"")</f>
        <v/>
      </c>
      <c r="AE157" s="69" t="str">
        <f ca="1">IF(AND(INT(YEARFRAC(I157,TODAY()))&gt;=31,INT(YEARFRAC(I157,TODAY()))&lt;=35),INT(YEARFRAC(I157,TODAY())),"")</f>
        <v/>
      </c>
      <c r="AF157" s="69">
        <f ca="1">IF(AND(INT(YEARFRAC(I157,TODAY()))&gt;=36,INT(YEARFRAC(I157,TODAY()))&lt;=40),INT(YEARFRAC(I157,TODAY())),"")</f>
        <v>40</v>
      </c>
      <c r="AG157" s="70" t="str">
        <f ca="1">IF(AND(INT(YEARFRAC(I157,TODAY()))&gt;=41,INT(YEARFRAC(I157,TODAY()))&lt;=45),INT(YEARFRAC(I157,TODAY())),"")</f>
        <v/>
      </c>
      <c r="AH157" s="70" t="str">
        <f ca="1">IF(AND(INT(YEARFRAC(I157,TODAY()))&gt;=46,INT(YEARFRAC(I157,TODAY()))&lt;=48),INT(YEARFRAC(I157,TODAY())),"")</f>
        <v/>
      </c>
      <c r="AI157" s="61"/>
    </row>
    <row r="158" spans="1:35" ht="94.5" x14ac:dyDescent="0.25">
      <c r="A158" s="93" t="s">
        <v>1147</v>
      </c>
      <c r="B158" s="94" t="s">
        <v>1173</v>
      </c>
      <c r="C158" s="95">
        <v>148</v>
      </c>
      <c r="D158" s="96" t="s">
        <v>23</v>
      </c>
      <c r="E158" s="97" t="s">
        <v>1176</v>
      </c>
      <c r="F158" s="96" t="s">
        <v>136</v>
      </c>
      <c r="G158" s="96"/>
      <c r="H158" s="96" t="str" cm="1">
        <f t="array" ref="H158">IF(
  ISBLANK(F158),
  "",
  IF(
    COUNTIF(Settings!G$1:G$609, F158) = 1,
    INDEX(Settings!H$1:H$609, MATCH(F158, Settings!G$1:G$609, 0)),
    IFERROR(
      INDEX(Settings!H$1:H$609,
        MATCH(1,
          (Settings!G$1:G$609=F158) * (Settings!D$1:D$609=G158),
          0
        )
      ),
      ""
    )
  )
)</f>
        <v>Житомирська</v>
      </c>
      <c r="I158" s="94">
        <v>32090</v>
      </c>
      <c r="J158" s="93" t="s">
        <v>1190</v>
      </c>
      <c r="K158" s="96" t="s">
        <v>1191</v>
      </c>
      <c r="L158" s="98" t="s">
        <v>1192</v>
      </c>
      <c r="M158" s="96" t="s">
        <v>1217</v>
      </c>
      <c r="N158" s="96" t="s">
        <v>1218</v>
      </c>
      <c r="O158" s="96" t="s">
        <v>563</v>
      </c>
      <c r="P158" s="96" t="s">
        <v>1219</v>
      </c>
      <c r="Q158" s="96" t="s">
        <v>1220</v>
      </c>
      <c r="R158" s="96" t="s">
        <v>1221</v>
      </c>
      <c r="S158" s="100" t="s">
        <v>1222</v>
      </c>
      <c r="T158" s="96" t="s">
        <v>1193</v>
      </c>
      <c r="U158" s="96" t="s">
        <v>22</v>
      </c>
      <c r="V158" s="99">
        <v>100</v>
      </c>
      <c r="W158" s="100"/>
      <c r="X158" s="101">
        <v>45830</v>
      </c>
      <c r="Y158" s="101" t="s">
        <v>1135</v>
      </c>
      <c r="Z158" s="101" t="str">
        <f>IF(E158="","",IF(T158="","ні","так"))</f>
        <v>так</v>
      </c>
      <c r="AA158" s="101">
        <v>45829</v>
      </c>
      <c r="AB158" s="101" t="s">
        <v>567</v>
      </c>
      <c r="AC158" s="102"/>
      <c r="AD158" s="103" t="str">
        <f ca="1">IF(INT(YEARFRAC(I158,TODAY()))&lt;=30,INT(YEARFRAC(I158,TODAY())),"")</f>
        <v/>
      </c>
      <c r="AE158" s="103" t="str">
        <f ca="1">IF(AND(INT(YEARFRAC(I158,TODAY()))&gt;=31,INT(YEARFRAC(I158,TODAY()))&lt;=35),INT(YEARFRAC(I158,TODAY())),"")</f>
        <v/>
      </c>
      <c r="AF158" s="103">
        <f ca="1">IF(AND(INT(YEARFRAC(I158,TODAY()))&gt;=36,INT(YEARFRAC(I158,TODAY()))&lt;=40),INT(YEARFRAC(I158,TODAY())),"")</f>
        <v>37</v>
      </c>
      <c r="AG158" s="104" t="str">
        <f ca="1">IF(AND(INT(YEARFRAC(I158,TODAY()))&gt;=41,INT(YEARFRAC(I158,TODAY()))&lt;=45),INT(YEARFRAC(I158,TODAY())),"")</f>
        <v/>
      </c>
      <c r="AH158" s="104" t="str">
        <f ca="1">IF(AND(INT(YEARFRAC(I158,TODAY()))&gt;=46,INT(YEARFRAC(I158,TODAY()))&lt;=48),INT(YEARFRAC(I158,TODAY())),"")</f>
        <v/>
      </c>
      <c r="AI158" s="95"/>
    </row>
    <row r="159" spans="1:35" ht="94.5" x14ac:dyDescent="0.25">
      <c r="A159" s="59" t="s">
        <v>1283</v>
      </c>
      <c r="B159" s="60" t="s">
        <v>1131</v>
      </c>
      <c r="C159" s="95">
        <v>149</v>
      </c>
      <c r="D159" s="62" t="s">
        <v>23</v>
      </c>
      <c r="E159" s="62" t="s">
        <v>1932</v>
      </c>
      <c r="F159" s="62" t="s">
        <v>709</v>
      </c>
      <c r="G159" s="62"/>
      <c r="H159" s="62" t="e" cm="1">
        <f t="array" ref="H159">IF(
  ISBLANK(F159),
  "",
  IF(
    COUNTIF([1]Settings!G$1:G$609, F159) = 1,
    INDEX([1]Settings!H$1:H$609, MATCH(F159, [1]Settings!G$1:G$609, 0)),
    IFERROR(
      INDEX([1]Settings!H$1:H$609,
        MATCH(1,
          ([1]Settings!G$1:G$609=F159) * ([1]Settings!D$1:D$609=G159),
          0
        )
      ),
      ""
    )
  )
)</f>
        <v>#VALUE!</v>
      </c>
      <c r="I159" s="60">
        <v>31646</v>
      </c>
      <c r="J159" s="59" t="s">
        <v>1933</v>
      </c>
      <c r="K159" s="71" t="s">
        <v>1934</v>
      </c>
      <c r="L159" s="64" t="s">
        <v>1935</v>
      </c>
      <c r="M159" s="62" t="s">
        <v>1401</v>
      </c>
      <c r="N159" s="62" t="s">
        <v>1936</v>
      </c>
      <c r="O159" s="62" t="s">
        <v>142</v>
      </c>
      <c r="P159" s="62" t="s">
        <v>1937</v>
      </c>
      <c r="Q159" s="62" t="s">
        <v>1938</v>
      </c>
      <c r="R159" s="62" t="s">
        <v>1939</v>
      </c>
      <c r="S159" s="64" t="s">
        <v>1940</v>
      </c>
      <c r="T159" s="62"/>
      <c r="U159" s="62" t="s">
        <v>22</v>
      </c>
      <c r="V159" s="65">
        <v>100</v>
      </c>
      <c r="W159" s="66"/>
      <c r="X159" s="67">
        <v>45829</v>
      </c>
      <c r="Y159" s="67" t="s">
        <v>1294</v>
      </c>
      <c r="Z159" s="67" t="str">
        <f>IF(E159="","",IF(T159="","ні","так"))</f>
        <v>ні</v>
      </c>
      <c r="AA159" s="67">
        <v>45828</v>
      </c>
      <c r="AB159" s="67" t="s">
        <v>109</v>
      </c>
      <c r="AC159" s="68"/>
      <c r="AD159" s="69" t="str">
        <f ca="1">IF(INT(YEARFRAC(I159,TODAY()))&lt;=30,INT(YEARFRAC(I159,TODAY())),"")</f>
        <v/>
      </c>
      <c r="AE159" s="69" t="str">
        <f ca="1">IF(AND(INT(YEARFRAC(I159,TODAY()))&gt;=31,INT(YEARFRAC(I159,TODAY()))&lt;=35),INT(YEARFRAC(I159,TODAY())),"")</f>
        <v/>
      </c>
      <c r="AF159" s="69">
        <f ca="1">IF(AND(INT(YEARFRAC(I159,TODAY()))&gt;=36,INT(YEARFRAC(I159,TODAY()))&lt;=40),INT(YEARFRAC(I159,TODAY())),"")</f>
        <v>39</v>
      </c>
      <c r="AG159" s="70" t="str">
        <f ca="1">IF(AND(INT(YEARFRAC(I159,TODAY()))&gt;=41,INT(YEARFRAC(I159,TODAY()))&lt;=45),INT(YEARFRAC(I159,TODAY())),"")</f>
        <v/>
      </c>
      <c r="AH159" s="70" t="str">
        <f ca="1">IF(AND(INT(YEARFRAC(I159,TODAY()))&gt;=46,INT(YEARFRAC(I159,TODAY()))&lt;=48),INT(YEARFRAC(I159,TODAY())),"")</f>
        <v/>
      </c>
      <c r="AI159" s="61"/>
    </row>
    <row r="160" spans="1:35" ht="94.5" x14ac:dyDescent="0.25">
      <c r="A160" s="161" t="s">
        <v>3045</v>
      </c>
      <c r="B160" s="162" t="s">
        <v>3046</v>
      </c>
      <c r="C160" s="95">
        <v>150</v>
      </c>
      <c r="D160" s="164" t="s">
        <v>23</v>
      </c>
      <c r="E160" s="165" t="s">
        <v>3047</v>
      </c>
      <c r="F160" s="164" t="s">
        <v>709</v>
      </c>
      <c r="G160" s="164"/>
      <c r="H160" s="164" t="s">
        <v>156</v>
      </c>
      <c r="I160" s="162">
        <v>33995</v>
      </c>
      <c r="J160" s="161" t="s">
        <v>3048</v>
      </c>
      <c r="K160" s="164" t="s">
        <v>3049</v>
      </c>
      <c r="L160" s="173" t="s">
        <v>3050</v>
      </c>
      <c r="M160" s="164" t="s">
        <v>3051</v>
      </c>
      <c r="N160" s="164" t="s">
        <v>3052</v>
      </c>
      <c r="O160" s="164" t="s">
        <v>142</v>
      </c>
      <c r="P160" s="164" t="s">
        <v>3053</v>
      </c>
      <c r="Q160" s="164" t="s">
        <v>3054</v>
      </c>
      <c r="R160" s="164" t="s">
        <v>3055</v>
      </c>
      <c r="S160" s="166" t="s">
        <v>3056</v>
      </c>
      <c r="T160" s="164"/>
      <c r="U160" s="164" t="s">
        <v>22</v>
      </c>
      <c r="V160" s="168">
        <v>100</v>
      </c>
      <c r="W160" s="167"/>
      <c r="X160" s="169">
        <v>45825</v>
      </c>
      <c r="Y160" s="169" t="s">
        <v>3044</v>
      </c>
      <c r="Z160" s="169" t="s">
        <v>2760</v>
      </c>
      <c r="AA160" s="169">
        <v>45824</v>
      </c>
      <c r="AB160" s="169" t="s">
        <v>109</v>
      </c>
      <c r="AC160" s="170"/>
      <c r="AD160" s="171" t="s">
        <v>1132</v>
      </c>
      <c r="AE160" s="171">
        <v>32</v>
      </c>
      <c r="AF160" s="171" t="s">
        <v>1132</v>
      </c>
      <c r="AG160" s="172" t="s">
        <v>1132</v>
      </c>
      <c r="AH160" s="172" t="s">
        <v>1132</v>
      </c>
      <c r="AI160" s="163"/>
    </row>
    <row r="161" spans="1:35" ht="94.5" x14ac:dyDescent="0.25">
      <c r="A161" s="59" t="s">
        <v>1941</v>
      </c>
      <c r="B161" s="60" t="s">
        <v>1296</v>
      </c>
      <c r="C161" s="95">
        <v>151</v>
      </c>
      <c r="D161" s="62" t="s">
        <v>23</v>
      </c>
      <c r="E161" s="75" t="s">
        <v>1942</v>
      </c>
      <c r="F161" s="62" t="s">
        <v>919</v>
      </c>
      <c r="G161" s="62"/>
      <c r="H161" s="62" t="e" cm="1">
        <f t="array" ref="H161">IF(
  ISBLANK(F161),
  "",
  IF(
    COUNTIF([1]Settings!G$1:G$609, F161) = 1,
    INDEX([1]Settings!H$1:H$609, MATCH(F161, [1]Settings!G$1:G$609, 0)),
    IFERROR(
      INDEX([1]Settings!H$1:H$609,
        MATCH(1,
          ([1]Settings!G$1:G$609=F161) * ([1]Settings!D$1:D$609=G161),
          0
        )
      ),
      ""
    )
  )
)</f>
        <v>#VALUE!</v>
      </c>
      <c r="I161" s="60">
        <v>32903</v>
      </c>
      <c r="J161" s="59" t="s">
        <v>1943</v>
      </c>
      <c r="K161" s="62" t="s">
        <v>1944</v>
      </c>
      <c r="L161" s="64" t="s">
        <v>1945</v>
      </c>
      <c r="M161" s="62" t="s">
        <v>1946</v>
      </c>
      <c r="N161" s="62" t="s">
        <v>1947</v>
      </c>
      <c r="O161" s="62" t="s">
        <v>142</v>
      </c>
      <c r="P161" s="62" t="s">
        <v>1948</v>
      </c>
      <c r="Q161" s="62" t="s">
        <v>1949</v>
      </c>
      <c r="R161" s="62" t="s">
        <v>1950</v>
      </c>
      <c r="S161" s="66" t="s">
        <v>1951</v>
      </c>
      <c r="T161" s="62"/>
      <c r="U161" s="62" t="s">
        <v>22</v>
      </c>
      <c r="V161" s="65">
        <v>100</v>
      </c>
      <c r="W161" s="66"/>
      <c r="X161" s="67">
        <v>45829</v>
      </c>
      <c r="Y161" s="67" t="s">
        <v>1294</v>
      </c>
      <c r="Z161" s="67" t="str">
        <f>IF(E161="","",IF(T161="","ні","так"))</f>
        <v>ні</v>
      </c>
      <c r="AA161" s="67">
        <v>45828</v>
      </c>
      <c r="AB161" s="67" t="s">
        <v>109</v>
      </c>
      <c r="AC161" s="68"/>
      <c r="AD161" s="69" t="str">
        <f t="shared" ref="AD161:AD168" ca="1" si="37">IF(INT(YEARFRAC(I161,TODAY()))&lt;=30,INT(YEARFRAC(I161,TODAY())),"")</f>
        <v/>
      </c>
      <c r="AE161" s="69">
        <f t="shared" ref="AE161:AE168" ca="1" si="38">IF(AND(INT(YEARFRAC(I161,TODAY()))&gt;=31,INT(YEARFRAC(I161,TODAY()))&lt;=35),INT(YEARFRAC(I161,TODAY())),"")</f>
        <v>35</v>
      </c>
      <c r="AF161" s="69" t="str">
        <f t="shared" ref="AF161:AF168" ca="1" si="39">IF(AND(INT(YEARFRAC(I161,TODAY()))&gt;=36,INT(YEARFRAC(I161,TODAY()))&lt;=40),INT(YEARFRAC(I161,TODAY())),"")</f>
        <v/>
      </c>
      <c r="AG161" s="70" t="str">
        <f t="shared" ref="AG161:AG168" ca="1" si="40">IF(AND(INT(YEARFRAC(I161,TODAY()))&gt;=41,INT(YEARFRAC(I161,TODAY()))&lt;=45),INT(YEARFRAC(I161,TODAY())),"")</f>
        <v/>
      </c>
      <c r="AH161" s="70" t="str">
        <f t="shared" ref="AH161:AH168" ca="1" si="41">IF(AND(INT(YEARFRAC(I161,TODAY()))&gt;=46,INT(YEARFRAC(I161,TODAY()))&lt;=48),INT(YEARFRAC(I161,TODAY())),"")</f>
        <v/>
      </c>
      <c r="AI161" s="61"/>
    </row>
    <row r="162" spans="1:35" ht="78.75" x14ac:dyDescent="0.25">
      <c r="A162" s="93" t="s">
        <v>1147</v>
      </c>
      <c r="B162" s="94" t="s">
        <v>1131</v>
      </c>
      <c r="C162" s="95">
        <v>152</v>
      </c>
      <c r="D162" s="96" t="s">
        <v>23</v>
      </c>
      <c r="E162" s="96" t="s">
        <v>1136</v>
      </c>
      <c r="F162" s="96" t="s">
        <v>136</v>
      </c>
      <c r="G162" s="107"/>
      <c r="H162" s="96" t="str" cm="1">
        <f t="array" ref="H162">IF(
  ISBLANK(F162),
  "",
  IF(
    COUNTIF(Settings!G$1:G$609, F162) = 1,
    INDEX(Settings!H$1:H$609, MATCH(F162, Settings!G$1:G$609, 0)),
    IFERROR(
      INDEX(Settings!H$1:H$609,
        MATCH(1,
          (Settings!G$1:G$609=F162) * (Settings!D$1:D$609=G162),
          0
        )
      ),
      ""
    )
  )
)</f>
        <v>Житомирська</v>
      </c>
      <c r="I162" s="94">
        <v>29845</v>
      </c>
      <c r="J162" s="93" t="s">
        <v>1139</v>
      </c>
      <c r="K162" s="98" t="s">
        <v>1137</v>
      </c>
      <c r="L162" s="98" t="s">
        <v>1138</v>
      </c>
      <c r="M162" s="96" t="s">
        <v>1238</v>
      </c>
      <c r="N162" s="96" t="s">
        <v>1239</v>
      </c>
      <c r="O162" s="96" t="s">
        <v>562</v>
      </c>
      <c r="P162" s="96" t="s">
        <v>1240</v>
      </c>
      <c r="Q162" s="96" t="s">
        <v>1241</v>
      </c>
      <c r="R162" s="96" t="s">
        <v>1242</v>
      </c>
      <c r="S162" s="98" t="s">
        <v>1243</v>
      </c>
      <c r="T162" s="96"/>
      <c r="U162" s="96" t="s">
        <v>22</v>
      </c>
      <c r="V162" s="99">
        <v>100</v>
      </c>
      <c r="W162" s="100"/>
      <c r="X162" s="101">
        <v>45830</v>
      </c>
      <c r="Y162" s="101" t="s">
        <v>1135</v>
      </c>
      <c r="Z162" s="101" t="str">
        <f>IF(E162="","",IF(T162="","ні","так"))</f>
        <v>ні</v>
      </c>
      <c r="AA162" s="101">
        <v>45829</v>
      </c>
      <c r="AB162" s="101" t="s">
        <v>567</v>
      </c>
      <c r="AC162" s="102"/>
      <c r="AD162" s="103" t="str">
        <f t="shared" ca="1" si="37"/>
        <v/>
      </c>
      <c r="AE162" s="103" t="str">
        <f t="shared" ca="1" si="38"/>
        <v/>
      </c>
      <c r="AF162" s="103" t="str">
        <f t="shared" ca="1" si="39"/>
        <v/>
      </c>
      <c r="AG162" s="104">
        <f t="shared" ca="1" si="40"/>
        <v>43</v>
      </c>
      <c r="AH162" s="104" t="str">
        <f t="shared" ca="1" si="41"/>
        <v/>
      </c>
      <c r="AI162" s="95"/>
    </row>
    <row r="163" spans="1:35" ht="94.5" x14ac:dyDescent="0.25">
      <c r="A163" s="59" t="s">
        <v>1921</v>
      </c>
      <c r="B163" s="60" t="s">
        <v>1296</v>
      </c>
      <c r="C163" s="95">
        <v>153</v>
      </c>
      <c r="D163" s="62" t="s">
        <v>23</v>
      </c>
      <c r="E163" s="63" t="s">
        <v>1952</v>
      </c>
      <c r="F163" s="62" t="s">
        <v>731</v>
      </c>
      <c r="G163" s="74"/>
      <c r="H163" s="62" t="e" cm="1">
        <f t="array" ref="H163">IF(
  ISBLANK(F163),
  "",
  IF(
    COUNTIF([1]Settings!G$1:G$609, F163) = 1,
    INDEX([1]Settings!H$1:H$609, MATCH(F163, [1]Settings!G$1:G$609, 0)),
    IFERROR(
      INDEX([1]Settings!H$1:H$609,
        MATCH(1,
          ([1]Settings!G$1:G$609=F163) * ([1]Settings!D$1:D$609=G163),
          0
        )
      ),
      ""
    )
  )
)</f>
        <v>#VALUE!</v>
      </c>
      <c r="I163" s="60">
        <v>33327</v>
      </c>
      <c r="J163" s="59" t="s">
        <v>1953</v>
      </c>
      <c r="K163" s="71" t="s">
        <v>1954</v>
      </c>
      <c r="L163" s="76" t="s">
        <v>1955</v>
      </c>
      <c r="M163" s="62" t="s">
        <v>1956</v>
      </c>
      <c r="N163" s="62" t="s">
        <v>1957</v>
      </c>
      <c r="O163" s="62" t="s">
        <v>142</v>
      </c>
      <c r="P163" s="62" t="s">
        <v>1958</v>
      </c>
      <c r="Q163" s="62" t="s">
        <v>1959</v>
      </c>
      <c r="R163" s="62" t="s">
        <v>1960</v>
      </c>
      <c r="S163" s="64" t="s">
        <v>1961</v>
      </c>
      <c r="T163" s="62"/>
      <c r="U163" s="62" t="s">
        <v>22</v>
      </c>
      <c r="V163" s="65">
        <v>100</v>
      </c>
      <c r="W163" s="66"/>
      <c r="X163" s="67">
        <v>45829</v>
      </c>
      <c r="Y163" s="67" t="s">
        <v>1294</v>
      </c>
      <c r="Z163" s="67" t="str">
        <f>IF(E163="","",IF(T163="","ні","так"))</f>
        <v>ні</v>
      </c>
      <c r="AA163" s="67">
        <v>45828</v>
      </c>
      <c r="AB163" s="67" t="s">
        <v>109</v>
      </c>
      <c r="AC163" s="68"/>
      <c r="AD163" s="69" t="str">
        <f t="shared" ca="1" si="37"/>
        <v/>
      </c>
      <c r="AE163" s="69">
        <f t="shared" ca="1" si="38"/>
        <v>34</v>
      </c>
      <c r="AF163" s="69" t="str">
        <f t="shared" ca="1" si="39"/>
        <v/>
      </c>
      <c r="AG163" s="70" t="str">
        <f t="shared" ca="1" si="40"/>
        <v/>
      </c>
      <c r="AH163" s="70" t="str">
        <f t="shared" ca="1" si="41"/>
        <v/>
      </c>
      <c r="AI163" s="61"/>
    </row>
    <row r="164" spans="1:35" ht="78.75" x14ac:dyDescent="0.25">
      <c r="A164" s="108" t="s">
        <v>2189</v>
      </c>
      <c r="B164" s="109" t="s">
        <v>2116</v>
      </c>
      <c r="C164" s="95">
        <v>154</v>
      </c>
      <c r="D164" s="111" t="s">
        <v>23</v>
      </c>
      <c r="E164" s="120" t="s">
        <v>2648</v>
      </c>
      <c r="F164" s="111" t="s">
        <v>706</v>
      </c>
      <c r="G164" s="124"/>
      <c r="H164" s="111" t="e" cm="1">
        <f t="array" ref="H164">IF(
  ISBLANK(F164),
  "",
  IF(
    COUNTIF([2]Settings!G$1:G$609, F164) = 1,
    INDEX([2]Settings!H$1:H$609, MATCH(F164, [2]Settings!G$1:G$609, 0)),
    IFERROR(
      INDEX([2]Settings!H$1:H$609,
        MATCH(1,
          ([2]Settings!G$1:G$609=F164) * ([2]Settings!D$1:D$609=G164),
          0
        )
      ),
      ""
    )
  )
)</f>
        <v>#VALUE!</v>
      </c>
      <c r="I164" s="109">
        <v>36167</v>
      </c>
      <c r="J164" s="108" t="s">
        <v>2649</v>
      </c>
      <c r="K164" s="116" t="s">
        <v>2650</v>
      </c>
      <c r="L164" s="113" t="s">
        <v>2651</v>
      </c>
      <c r="M164" s="116" t="s">
        <v>2652</v>
      </c>
      <c r="N164" s="116" t="s">
        <v>2653</v>
      </c>
      <c r="O164" s="111" t="s">
        <v>561</v>
      </c>
      <c r="P164" s="116" t="s">
        <v>2654</v>
      </c>
      <c r="Q164" s="116" t="s">
        <v>2655</v>
      </c>
      <c r="R164" s="116" t="s">
        <v>2656</v>
      </c>
      <c r="S164" s="113" t="s">
        <v>2657</v>
      </c>
      <c r="T164" s="111"/>
      <c r="U164" s="111" t="s">
        <v>22</v>
      </c>
      <c r="V164" s="115">
        <v>100</v>
      </c>
      <c r="W164" s="114"/>
      <c r="X164" s="116">
        <v>45828</v>
      </c>
      <c r="Y164" s="116" t="s">
        <v>2093</v>
      </c>
      <c r="Z164" s="116" t="str">
        <f>IF(E164="","",IF(T164="","ні","так"))</f>
        <v>ні</v>
      </c>
      <c r="AA164" s="116">
        <v>45827</v>
      </c>
      <c r="AB164" s="116" t="s">
        <v>109</v>
      </c>
      <c r="AC164" s="117" t="s">
        <v>1353</v>
      </c>
      <c r="AD164" s="118">
        <f t="shared" ca="1" si="37"/>
        <v>26</v>
      </c>
      <c r="AE164" s="118" t="str">
        <f t="shared" ca="1" si="38"/>
        <v/>
      </c>
      <c r="AF164" s="118" t="str">
        <f t="shared" ca="1" si="39"/>
        <v/>
      </c>
      <c r="AG164" s="119" t="str">
        <f t="shared" ca="1" si="40"/>
        <v/>
      </c>
      <c r="AH164" s="119" t="str">
        <f t="shared" ca="1" si="41"/>
        <v/>
      </c>
      <c r="AI164" s="110"/>
    </row>
    <row r="165" spans="1:35" ht="141.75" x14ac:dyDescent="0.25">
      <c r="A165" s="108" t="s">
        <v>2293</v>
      </c>
      <c r="B165" s="109" t="s">
        <v>2116</v>
      </c>
      <c r="C165" s="95">
        <v>155</v>
      </c>
      <c r="D165" s="111" t="s">
        <v>23</v>
      </c>
      <c r="E165" s="120" t="s">
        <v>2658</v>
      </c>
      <c r="F165" s="111" t="s">
        <v>136</v>
      </c>
      <c r="G165" s="124"/>
      <c r="H165" s="111" t="e" cm="1">
        <f t="array" ref="H165">IF(
  ISBLANK(F165),
  "",
  IF(
    COUNTIF([2]Settings!G$1:G$609, F165) = 1,
    INDEX([2]Settings!H$1:H$609, MATCH(F165, [2]Settings!G$1:G$609, 0)),
    IFERROR(
      INDEX([2]Settings!H$1:H$609,
        MATCH(1,
          ([2]Settings!G$1:G$609=F165) * ([2]Settings!D$1:D$609=G165),
          0
        )
      ),
      ""
    )
  )
)</f>
        <v>#VALUE!</v>
      </c>
      <c r="I165" s="109">
        <v>35876</v>
      </c>
      <c r="J165" s="108" t="s">
        <v>2659</v>
      </c>
      <c r="K165" s="116" t="s">
        <v>2660</v>
      </c>
      <c r="L165" s="113" t="s">
        <v>2661</v>
      </c>
      <c r="M165" s="116" t="s">
        <v>1207</v>
      </c>
      <c r="N165" s="116" t="s">
        <v>2662</v>
      </c>
      <c r="O165" s="111" t="s">
        <v>563</v>
      </c>
      <c r="P165" s="116" t="s">
        <v>2663</v>
      </c>
      <c r="Q165" s="116" t="s">
        <v>2664</v>
      </c>
      <c r="R165" s="116" t="s">
        <v>2665</v>
      </c>
      <c r="S165" s="113" t="s">
        <v>2666</v>
      </c>
      <c r="T165" s="111"/>
      <c r="U165" s="111" t="s">
        <v>22</v>
      </c>
      <c r="V165" s="115">
        <v>100</v>
      </c>
      <c r="W165" s="114"/>
      <c r="X165" s="116">
        <v>45828</v>
      </c>
      <c r="Y165" s="116" t="s">
        <v>2093</v>
      </c>
      <c r="Z165" s="116" t="str">
        <f>IF(E165="","",IF(T165="","ні","так"))</f>
        <v>ні</v>
      </c>
      <c r="AA165" s="116">
        <v>45827</v>
      </c>
      <c r="AB165" s="116" t="s">
        <v>567</v>
      </c>
      <c r="AC165" s="117" t="s">
        <v>2667</v>
      </c>
      <c r="AD165" s="118">
        <f t="shared" ca="1" si="37"/>
        <v>27</v>
      </c>
      <c r="AE165" s="118" t="str">
        <f t="shared" ca="1" si="38"/>
        <v/>
      </c>
      <c r="AF165" s="118" t="str">
        <f t="shared" ca="1" si="39"/>
        <v/>
      </c>
      <c r="AG165" s="119" t="str">
        <f t="shared" ca="1" si="40"/>
        <v/>
      </c>
      <c r="AH165" s="119" t="str">
        <f t="shared" ca="1" si="41"/>
        <v/>
      </c>
      <c r="AI165" s="110"/>
    </row>
    <row r="166" spans="1:35" ht="78.75" x14ac:dyDescent="0.25">
      <c r="A166" s="59" t="s">
        <v>1283</v>
      </c>
      <c r="B166" s="60" t="s">
        <v>1296</v>
      </c>
      <c r="C166" s="95">
        <v>156</v>
      </c>
      <c r="D166" s="62" t="s">
        <v>1052</v>
      </c>
      <c r="E166" s="62" t="s">
        <v>1962</v>
      </c>
      <c r="F166" s="62" t="s">
        <v>709</v>
      </c>
      <c r="G166" s="74"/>
      <c r="H166" s="62" t="e" cm="1">
        <f t="array" ref="H166">IF(
  ISBLANK(F166),
  "",
  IF(
    COUNTIF([1]Settings!G$1:G$609, F166) = 1,
    INDEX([1]Settings!H$1:H$609, MATCH(F166, [1]Settings!G$1:G$609, 0)),
    IFERROR(
      INDEX([1]Settings!H$1:H$609,
        MATCH(1,
          ([1]Settings!G$1:G$609=F166) * ([1]Settings!D$1:D$609=G166),
          0
        )
      ),
      ""
    )
  )
)</f>
        <v>#VALUE!</v>
      </c>
      <c r="I166" s="60">
        <v>28518</v>
      </c>
      <c r="J166" s="59" t="s">
        <v>1963</v>
      </c>
      <c r="K166" s="71" t="s">
        <v>1964</v>
      </c>
      <c r="L166" s="64" t="s">
        <v>1965</v>
      </c>
      <c r="M166" s="62" t="s">
        <v>1966</v>
      </c>
      <c r="N166" s="62" t="s">
        <v>1967</v>
      </c>
      <c r="O166" s="62" t="s">
        <v>142</v>
      </c>
      <c r="P166" s="62" t="s">
        <v>1968</v>
      </c>
      <c r="Q166" s="62" t="s">
        <v>1969</v>
      </c>
      <c r="R166" s="62" t="s">
        <v>1970</v>
      </c>
      <c r="S166" s="64" t="s">
        <v>1971</v>
      </c>
      <c r="T166" s="62" t="s">
        <v>1972</v>
      </c>
      <c r="U166" s="62" t="s">
        <v>22</v>
      </c>
      <c r="V166" s="65">
        <v>100</v>
      </c>
      <c r="W166" s="66"/>
      <c r="X166" s="67">
        <v>45829</v>
      </c>
      <c r="Y166" s="67" t="s">
        <v>1294</v>
      </c>
      <c r="Z166" s="67" t="s">
        <v>1133</v>
      </c>
      <c r="AA166" s="67">
        <v>45828</v>
      </c>
      <c r="AB166" s="67" t="s">
        <v>109</v>
      </c>
      <c r="AC166" s="68"/>
      <c r="AD166" s="69" t="str">
        <f t="shared" ca="1" si="37"/>
        <v/>
      </c>
      <c r="AE166" s="69" t="str">
        <f t="shared" ca="1" si="38"/>
        <v/>
      </c>
      <c r="AF166" s="69" t="str">
        <f t="shared" ca="1" si="39"/>
        <v/>
      </c>
      <c r="AG166" s="70" t="str">
        <f t="shared" ca="1" si="40"/>
        <v/>
      </c>
      <c r="AH166" s="70">
        <f t="shared" ca="1" si="41"/>
        <v>47</v>
      </c>
      <c r="AI166" s="61"/>
    </row>
    <row r="167" spans="1:35" ht="78.75" x14ac:dyDescent="0.25">
      <c r="A167" s="59" t="s">
        <v>1921</v>
      </c>
      <c r="B167" s="60" t="s">
        <v>1296</v>
      </c>
      <c r="C167" s="95">
        <v>157</v>
      </c>
      <c r="D167" s="62" t="s">
        <v>23</v>
      </c>
      <c r="E167" s="63" t="s">
        <v>1973</v>
      </c>
      <c r="F167" s="62" t="s">
        <v>731</v>
      </c>
      <c r="G167" s="74"/>
      <c r="H167" s="62" t="e" cm="1">
        <f t="array" ref="H167">IF(
  ISBLANK(F167),
  "",
  IF(
    COUNTIF([1]Settings!G$1:G$609, F167) = 1,
    INDEX([1]Settings!H$1:H$609, MATCH(F167, [1]Settings!G$1:G$609, 0)),
    IFERROR(
      INDEX([1]Settings!H$1:H$609,
        MATCH(1,
          ([1]Settings!G$1:G$609=F167) * ([1]Settings!D$1:D$609=G167),
          0
        )
      ),
      ""
    )
  )
)</f>
        <v>#VALUE!</v>
      </c>
      <c r="I167" s="60">
        <v>35793</v>
      </c>
      <c r="J167" s="59" t="s">
        <v>1974</v>
      </c>
      <c r="K167" s="62" t="s">
        <v>1975</v>
      </c>
      <c r="L167" s="64" t="s">
        <v>1976</v>
      </c>
      <c r="M167" s="62" t="s">
        <v>1956</v>
      </c>
      <c r="N167" s="62" t="s">
        <v>1977</v>
      </c>
      <c r="O167" s="62" t="s">
        <v>563</v>
      </c>
      <c r="P167" s="62" t="s">
        <v>1978</v>
      </c>
      <c r="Q167" s="62" t="s">
        <v>1535</v>
      </c>
      <c r="R167" s="62" t="s">
        <v>1979</v>
      </c>
      <c r="S167" s="64" t="s">
        <v>1980</v>
      </c>
      <c r="T167" s="62"/>
      <c r="U167" s="62" t="s">
        <v>22</v>
      </c>
      <c r="V167" s="65">
        <v>100</v>
      </c>
      <c r="W167" s="66"/>
      <c r="X167" s="67">
        <v>45829</v>
      </c>
      <c r="Y167" s="67" t="s">
        <v>1294</v>
      </c>
      <c r="Z167" s="67" t="str">
        <f>IF(E167="","",IF(T167="","ні","так"))</f>
        <v>ні</v>
      </c>
      <c r="AA167" s="67">
        <v>45828</v>
      </c>
      <c r="AB167" s="67" t="s">
        <v>109</v>
      </c>
      <c r="AC167" s="68"/>
      <c r="AD167" s="69">
        <f t="shared" ca="1" si="37"/>
        <v>27</v>
      </c>
      <c r="AE167" s="69" t="str">
        <f t="shared" ca="1" si="38"/>
        <v/>
      </c>
      <c r="AF167" s="69" t="str">
        <f t="shared" ca="1" si="39"/>
        <v/>
      </c>
      <c r="AG167" s="70" t="str">
        <f t="shared" ca="1" si="40"/>
        <v/>
      </c>
      <c r="AH167" s="70" t="str">
        <f t="shared" ca="1" si="41"/>
        <v/>
      </c>
      <c r="AI167" s="61"/>
    </row>
    <row r="168" spans="1:35" ht="94.5" x14ac:dyDescent="0.25">
      <c r="A168" s="108" t="s">
        <v>2094</v>
      </c>
      <c r="B168" s="109" t="s">
        <v>2116</v>
      </c>
      <c r="C168" s="95">
        <v>158</v>
      </c>
      <c r="D168" s="111" t="s">
        <v>23</v>
      </c>
      <c r="E168" s="112" t="s">
        <v>2668</v>
      </c>
      <c r="F168" s="111" t="s">
        <v>709</v>
      </c>
      <c r="G168" s="124"/>
      <c r="H168" s="111" t="e" cm="1">
        <f t="array" ref="H168">IF(
  ISBLANK(F168),
  "",
  IF(
    COUNTIF([2]Settings!G$1:G$609, F168) = 1,
    INDEX([2]Settings!H$1:H$609, MATCH(F168, [2]Settings!G$1:G$609, 0)),
    IFERROR(
      INDEX([2]Settings!H$1:H$609,
        MATCH(1,
          ([2]Settings!G$1:G$609=F168) * ([2]Settings!D$1:D$609=G168),
          0
        )
      ),
      ""
    )
  )
)</f>
        <v>#VALUE!</v>
      </c>
      <c r="I168" s="109">
        <v>34862</v>
      </c>
      <c r="J168" s="108" t="s">
        <v>2669</v>
      </c>
      <c r="K168" s="121" t="s">
        <v>2670</v>
      </c>
      <c r="L168" s="121" t="s">
        <v>2671</v>
      </c>
      <c r="M168" s="111" t="s">
        <v>2672</v>
      </c>
      <c r="N168" s="111" t="s">
        <v>2673</v>
      </c>
      <c r="O168" s="111" t="s">
        <v>563</v>
      </c>
      <c r="P168" s="111" t="s">
        <v>2674</v>
      </c>
      <c r="Q168" s="111" t="s">
        <v>2675</v>
      </c>
      <c r="R168" s="111" t="s">
        <v>2676</v>
      </c>
      <c r="S168" s="113" t="s">
        <v>2677</v>
      </c>
      <c r="T168" s="111"/>
      <c r="U168" s="111" t="s">
        <v>22</v>
      </c>
      <c r="V168" s="115">
        <v>100</v>
      </c>
      <c r="W168" s="114"/>
      <c r="X168" s="116">
        <v>45828</v>
      </c>
      <c r="Y168" s="116" t="s">
        <v>2093</v>
      </c>
      <c r="Z168" s="116" t="str">
        <f>IF(E168="","",IF(T168="","ні","так"))</f>
        <v>ні</v>
      </c>
      <c r="AA168" s="116">
        <v>45827</v>
      </c>
      <c r="AB168" s="116" t="s">
        <v>109</v>
      </c>
      <c r="AC168" s="117" t="s">
        <v>1407</v>
      </c>
      <c r="AD168" s="118">
        <f t="shared" ca="1" si="37"/>
        <v>30</v>
      </c>
      <c r="AE168" s="118" t="str">
        <f t="shared" ca="1" si="38"/>
        <v/>
      </c>
      <c r="AF168" s="118" t="str">
        <f t="shared" ca="1" si="39"/>
        <v/>
      </c>
      <c r="AG168" s="119" t="str">
        <f t="shared" ca="1" si="40"/>
        <v/>
      </c>
      <c r="AH168" s="119" t="str">
        <f t="shared" ca="1" si="41"/>
        <v/>
      </c>
      <c r="AI168" s="110"/>
    </row>
    <row r="169" spans="1:35" ht="110.25" x14ac:dyDescent="0.25">
      <c r="A169" s="129" t="s">
        <v>2805</v>
      </c>
      <c r="B169" s="130" t="s">
        <v>2748</v>
      </c>
      <c r="C169" s="95">
        <v>159</v>
      </c>
      <c r="D169" s="132" t="s">
        <v>23</v>
      </c>
      <c r="E169" s="132" t="s">
        <v>2910</v>
      </c>
      <c r="F169" s="132" t="s">
        <v>576</v>
      </c>
      <c r="G169" s="132"/>
      <c r="H169" s="132" t="s">
        <v>945</v>
      </c>
      <c r="I169" s="130">
        <v>33475</v>
      </c>
      <c r="J169" s="129" t="s">
        <v>2911</v>
      </c>
      <c r="K169" s="134" t="s">
        <v>2912</v>
      </c>
      <c r="L169" s="135" t="s">
        <v>2913</v>
      </c>
      <c r="M169" s="132" t="s">
        <v>2914</v>
      </c>
      <c r="N169" s="132" t="s">
        <v>2915</v>
      </c>
      <c r="O169" s="132" t="s">
        <v>563</v>
      </c>
      <c r="P169" s="132" t="s">
        <v>2916</v>
      </c>
      <c r="Q169" s="132" t="s">
        <v>2917</v>
      </c>
      <c r="R169" s="132" t="s">
        <v>2918</v>
      </c>
      <c r="S169" s="135" t="s">
        <v>2919</v>
      </c>
      <c r="T169" s="132"/>
      <c r="U169" s="132" t="s">
        <v>22</v>
      </c>
      <c r="V169" s="136">
        <v>100</v>
      </c>
      <c r="W169" s="137"/>
      <c r="X169" s="138">
        <v>45827</v>
      </c>
      <c r="Y169" s="138" t="s">
        <v>2759</v>
      </c>
      <c r="Z169" s="138" t="s">
        <v>2760</v>
      </c>
      <c r="AA169" s="138">
        <v>45827</v>
      </c>
      <c r="AB169" s="138" t="s">
        <v>109</v>
      </c>
      <c r="AC169" s="139"/>
      <c r="AD169" s="140" t="s">
        <v>1132</v>
      </c>
      <c r="AE169" s="140">
        <v>33</v>
      </c>
      <c r="AF169" s="140" t="s">
        <v>1132</v>
      </c>
      <c r="AG169" s="141" t="s">
        <v>1132</v>
      </c>
      <c r="AH169" s="141" t="s">
        <v>1132</v>
      </c>
      <c r="AI169" s="131"/>
    </row>
    <row r="170" spans="1:35" ht="78.75" x14ac:dyDescent="0.25">
      <c r="A170" s="108" t="s">
        <v>2115</v>
      </c>
      <c r="B170" s="109" t="s">
        <v>2116</v>
      </c>
      <c r="C170" s="95">
        <v>160</v>
      </c>
      <c r="D170" s="111" t="s">
        <v>23</v>
      </c>
      <c r="E170" s="120" t="s">
        <v>2678</v>
      </c>
      <c r="F170" s="111" t="s">
        <v>138</v>
      </c>
      <c r="G170" s="111"/>
      <c r="H170" s="111" t="e" cm="1">
        <f t="array" ref="H170">IF(
  ISBLANK(F170),
  "",
  IF(
    COUNTIF([2]Settings!G$1:G$609, F170) = 1,
    INDEX([2]Settings!H$1:H$609, MATCH(F170, [2]Settings!G$1:G$609, 0)),
    IFERROR(
      INDEX([2]Settings!H$1:H$609,
        MATCH(1,
          ([2]Settings!G$1:G$609=F170) * ([2]Settings!D$1:D$609=G170),
          0
        )
      ),
      ""
    )
  )
)</f>
        <v>#VALUE!</v>
      </c>
      <c r="I170" s="109">
        <v>33990</v>
      </c>
      <c r="J170" s="108" t="s">
        <v>2679</v>
      </c>
      <c r="K170" s="112" t="s">
        <v>2680</v>
      </c>
      <c r="L170" s="113" t="s">
        <v>2681</v>
      </c>
      <c r="M170" s="111" t="s">
        <v>2682</v>
      </c>
      <c r="N170" s="111" t="s">
        <v>2683</v>
      </c>
      <c r="O170" s="111" t="s">
        <v>562</v>
      </c>
      <c r="P170" s="111" t="s">
        <v>2684</v>
      </c>
      <c r="Q170" s="111" t="s">
        <v>2685</v>
      </c>
      <c r="R170" s="111" t="s">
        <v>2686</v>
      </c>
      <c r="S170" s="113" t="s">
        <v>2687</v>
      </c>
      <c r="T170" s="111"/>
      <c r="U170" s="111" t="s">
        <v>22</v>
      </c>
      <c r="V170" s="115">
        <v>100</v>
      </c>
      <c r="W170" s="114"/>
      <c r="X170" s="116">
        <v>45828</v>
      </c>
      <c r="Y170" s="116" t="s">
        <v>2093</v>
      </c>
      <c r="Z170" s="116" t="str">
        <f t="shared" ref="Z170:Z175" si="42">IF(E170="","",IF(T170="","ні","так"))</f>
        <v>ні</v>
      </c>
      <c r="AA170" s="116">
        <v>45827</v>
      </c>
      <c r="AB170" s="116" t="s">
        <v>109</v>
      </c>
      <c r="AC170" s="117"/>
      <c r="AD170" s="118" t="str">
        <f t="shared" ref="AD170:AD175" ca="1" si="43">IF(INT(YEARFRAC(I170,TODAY()))&lt;=30,INT(YEARFRAC(I170,TODAY())),"")</f>
        <v/>
      </c>
      <c r="AE170" s="118">
        <f t="shared" ref="AE170:AE175" ca="1" si="44">IF(AND(INT(YEARFRAC(I170,TODAY()))&gt;=31,INT(YEARFRAC(I170,TODAY()))&lt;=35),INT(YEARFRAC(I170,TODAY())),"")</f>
        <v>32</v>
      </c>
      <c r="AF170" s="118" t="str">
        <f t="shared" ref="AF170:AF175" ca="1" si="45">IF(AND(INT(YEARFRAC(I170,TODAY()))&gt;=36,INT(YEARFRAC(I170,TODAY()))&lt;=40),INT(YEARFRAC(I170,TODAY())),"")</f>
        <v/>
      </c>
      <c r="AG170" s="119" t="str">
        <f t="shared" ref="AG170:AG175" ca="1" si="46">IF(AND(INT(YEARFRAC(I170,TODAY()))&gt;=41,INT(YEARFRAC(I170,TODAY()))&lt;=45),INT(YEARFRAC(I170,TODAY())),"")</f>
        <v/>
      </c>
      <c r="AH170" s="119" t="str">
        <f t="shared" ref="AH170:AH175" ca="1" si="47">IF(AND(INT(YEARFRAC(I170,TODAY()))&gt;=46,INT(YEARFRAC(I170,TODAY()))&lt;=48),INT(YEARFRAC(I170,TODAY())),"")</f>
        <v/>
      </c>
      <c r="AI170" s="110"/>
    </row>
    <row r="171" spans="1:35" ht="94.5" x14ac:dyDescent="0.25">
      <c r="A171" s="93" t="s">
        <v>1154</v>
      </c>
      <c r="B171" s="94" t="s">
        <v>1131</v>
      </c>
      <c r="C171" s="95">
        <v>161</v>
      </c>
      <c r="D171" s="96" t="s">
        <v>23</v>
      </c>
      <c r="E171" s="105" t="s">
        <v>1177</v>
      </c>
      <c r="F171" s="96" t="s">
        <v>983</v>
      </c>
      <c r="G171" s="96"/>
      <c r="H171" s="96" t="str" cm="1">
        <f t="array" ref="H171">IF(
  ISBLANK(F171),
  "",
  IF(
    COUNTIF(Settings!G$1:G$609, F171) = 1,
    INDEX(Settings!H$1:H$609, MATCH(F171, Settings!G$1:G$609, 0)),
    IFERROR(
      INDEX(Settings!H$1:H$609,
        MATCH(1,
          (Settings!G$1:G$609=F171) * (Settings!D$1:D$609=G171),
          0
        )
      ),
      ""
    )
  )
)</f>
        <v>Чернігівська</v>
      </c>
      <c r="I171" s="94">
        <v>30748</v>
      </c>
      <c r="J171" s="93" t="s">
        <v>1194</v>
      </c>
      <c r="K171" s="105" t="s">
        <v>1195</v>
      </c>
      <c r="L171" s="98" t="s">
        <v>1196</v>
      </c>
      <c r="M171" s="96" t="s">
        <v>1223</v>
      </c>
      <c r="N171" s="96" t="s">
        <v>1224</v>
      </c>
      <c r="O171" s="96" t="s">
        <v>562</v>
      </c>
      <c r="P171" s="96" t="s">
        <v>1134</v>
      </c>
      <c r="Q171" s="96" t="s">
        <v>1225</v>
      </c>
      <c r="R171" s="96" t="s">
        <v>1226</v>
      </c>
      <c r="S171" s="98" t="s">
        <v>1227</v>
      </c>
      <c r="T171" s="96">
        <v>100915</v>
      </c>
      <c r="U171" s="96" t="s">
        <v>22</v>
      </c>
      <c r="V171" s="99">
        <v>100</v>
      </c>
      <c r="W171" s="100"/>
      <c r="X171" s="101">
        <v>45830</v>
      </c>
      <c r="Y171" s="101" t="s">
        <v>1135</v>
      </c>
      <c r="Z171" s="101" t="str">
        <f t="shared" si="42"/>
        <v>так</v>
      </c>
      <c r="AA171" s="101">
        <v>45829</v>
      </c>
      <c r="AB171" s="101" t="s">
        <v>109</v>
      </c>
      <c r="AC171" s="102"/>
      <c r="AD171" s="103" t="str">
        <f t="shared" ca="1" si="43"/>
        <v/>
      </c>
      <c r="AE171" s="103" t="str">
        <f t="shared" ca="1" si="44"/>
        <v/>
      </c>
      <c r="AF171" s="103" t="str">
        <f t="shared" ca="1" si="45"/>
        <v/>
      </c>
      <c r="AG171" s="104">
        <f t="shared" ca="1" si="46"/>
        <v>41</v>
      </c>
      <c r="AH171" s="104" t="str">
        <f t="shared" ca="1" si="47"/>
        <v/>
      </c>
      <c r="AI171" s="95"/>
    </row>
    <row r="172" spans="1:35" ht="78.75" x14ac:dyDescent="0.25">
      <c r="A172" s="59" t="s">
        <v>1559</v>
      </c>
      <c r="B172" s="60" t="s">
        <v>1296</v>
      </c>
      <c r="C172" s="95">
        <v>162</v>
      </c>
      <c r="D172" s="62" t="s">
        <v>23</v>
      </c>
      <c r="E172" s="63" t="s">
        <v>1981</v>
      </c>
      <c r="F172" s="62" t="s">
        <v>707</v>
      </c>
      <c r="G172" s="62"/>
      <c r="H172" s="62" t="e" cm="1">
        <f t="array" ref="H172">IF(
  ISBLANK(F172),
  "",
  IF(
    COUNTIF([1]Settings!G$1:G$609, F172) = 1,
    INDEX([1]Settings!H$1:H$609, MATCH(F172, [1]Settings!G$1:G$609, 0)),
    IFERROR(
      INDEX([1]Settings!H$1:H$609,
        MATCH(1,
          ([1]Settings!G$1:G$609=F172) * ([1]Settings!D$1:D$609=G172),
          0
        )
      ),
      ""
    )
  )
)</f>
        <v>#VALUE!</v>
      </c>
      <c r="I172" s="60">
        <v>35259</v>
      </c>
      <c r="J172" s="59" t="s">
        <v>1982</v>
      </c>
      <c r="K172" s="62" t="s">
        <v>1983</v>
      </c>
      <c r="L172" s="62" t="s">
        <v>1984</v>
      </c>
      <c r="M172" s="62" t="s">
        <v>1985</v>
      </c>
      <c r="N172" s="62" t="s">
        <v>1986</v>
      </c>
      <c r="O172" s="62" t="s">
        <v>563</v>
      </c>
      <c r="P172" s="62" t="s">
        <v>1987</v>
      </c>
      <c r="Q172" s="62" t="s">
        <v>1988</v>
      </c>
      <c r="R172" s="62" t="s">
        <v>1989</v>
      </c>
      <c r="S172" s="64" t="s">
        <v>1990</v>
      </c>
      <c r="T172" s="62" t="s">
        <v>1991</v>
      </c>
      <c r="U172" s="62" t="s">
        <v>22</v>
      </c>
      <c r="V172" s="65">
        <v>100</v>
      </c>
      <c r="W172" s="66"/>
      <c r="X172" s="67">
        <v>45829</v>
      </c>
      <c r="Y172" s="67" t="s">
        <v>1294</v>
      </c>
      <c r="Z172" s="67" t="str">
        <f t="shared" si="42"/>
        <v>так</v>
      </c>
      <c r="AA172" s="67">
        <v>45828</v>
      </c>
      <c r="AB172" s="67" t="s">
        <v>109</v>
      </c>
      <c r="AC172" s="68"/>
      <c r="AD172" s="69">
        <f t="shared" ca="1" si="43"/>
        <v>29</v>
      </c>
      <c r="AE172" s="69" t="str">
        <f t="shared" ca="1" si="44"/>
        <v/>
      </c>
      <c r="AF172" s="69" t="str">
        <f t="shared" ca="1" si="45"/>
        <v/>
      </c>
      <c r="AG172" s="70" t="str">
        <f t="shared" ca="1" si="46"/>
        <v/>
      </c>
      <c r="AH172" s="70" t="str">
        <f t="shared" ca="1" si="47"/>
        <v/>
      </c>
      <c r="AI172" s="61"/>
    </row>
    <row r="173" spans="1:35" ht="78.75" x14ac:dyDescent="0.25">
      <c r="A173" s="59" t="s">
        <v>1992</v>
      </c>
      <c r="B173" s="60" t="s">
        <v>1296</v>
      </c>
      <c r="C173" s="95">
        <v>163</v>
      </c>
      <c r="D173" s="62" t="s">
        <v>23</v>
      </c>
      <c r="E173" s="63" t="s">
        <v>1993</v>
      </c>
      <c r="F173" s="62" t="s">
        <v>613</v>
      </c>
      <c r="G173" s="62" t="s">
        <v>1053</v>
      </c>
      <c r="H173" s="62" t="e" cm="1">
        <f t="array" ref="H173">IF(
  ISBLANK(F173),
  "",
  IF(
    COUNTIF([1]Settings!G$1:G$609, F173) = 1,
    INDEX([1]Settings!H$1:H$609, MATCH(F173, [1]Settings!G$1:G$609, 0)),
    IFERROR(
      INDEX([1]Settings!H$1:H$609,
        MATCH(1,
          ([1]Settings!G$1:G$609=F173) * ([1]Settings!D$1:D$609=G173),
          0
        )
      ),
      ""
    )
  )
)</f>
        <v>#VALUE!</v>
      </c>
      <c r="I173" s="60">
        <v>33282</v>
      </c>
      <c r="J173" s="59" t="s">
        <v>1994</v>
      </c>
      <c r="K173" s="64" t="s">
        <v>1995</v>
      </c>
      <c r="L173" s="64" t="s">
        <v>1996</v>
      </c>
      <c r="M173" s="62" t="s">
        <v>1997</v>
      </c>
      <c r="N173" s="62" t="s">
        <v>1998</v>
      </c>
      <c r="O173" s="62" t="s">
        <v>563</v>
      </c>
      <c r="P173" s="62" t="s">
        <v>1999</v>
      </c>
      <c r="Q173" s="62" t="s">
        <v>2000</v>
      </c>
      <c r="R173" s="62" t="s">
        <v>2001</v>
      </c>
      <c r="S173" s="64" t="s">
        <v>2002</v>
      </c>
      <c r="T173" s="62"/>
      <c r="U173" s="62" t="s">
        <v>22</v>
      </c>
      <c r="V173" s="65">
        <v>100</v>
      </c>
      <c r="W173" s="66"/>
      <c r="X173" s="67">
        <v>45829</v>
      </c>
      <c r="Y173" s="67" t="s">
        <v>1294</v>
      </c>
      <c r="Z173" s="67" t="str">
        <f t="shared" si="42"/>
        <v>ні</v>
      </c>
      <c r="AA173" s="67">
        <v>45828</v>
      </c>
      <c r="AB173" s="67" t="s">
        <v>109</v>
      </c>
      <c r="AC173" s="68" t="s">
        <v>1148</v>
      </c>
      <c r="AD173" s="69" t="str">
        <f t="shared" ca="1" si="43"/>
        <v/>
      </c>
      <c r="AE173" s="69">
        <f t="shared" ca="1" si="44"/>
        <v>34</v>
      </c>
      <c r="AF173" s="69" t="str">
        <f t="shared" ca="1" si="45"/>
        <v/>
      </c>
      <c r="AG173" s="70" t="str">
        <f t="shared" ca="1" si="46"/>
        <v/>
      </c>
      <c r="AH173" s="70" t="str">
        <f t="shared" ca="1" si="47"/>
        <v/>
      </c>
      <c r="AI173" s="61"/>
    </row>
    <row r="174" spans="1:35" ht="78.75" x14ac:dyDescent="0.25">
      <c r="A174" s="93" t="s">
        <v>1147</v>
      </c>
      <c r="B174" s="94" t="s">
        <v>1131</v>
      </c>
      <c r="C174" s="95">
        <v>164</v>
      </c>
      <c r="D174" s="96" t="s">
        <v>23</v>
      </c>
      <c r="E174" s="96" t="s">
        <v>1149</v>
      </c>
      <c r="F174" s="96" t="s">
        <v>136</v>
      </c>
      <c r="G174" s="96"/>
      <c r="H174" s="96" t="str" cm="1">
        <f t="array" ref="H174">IF(
  ISBLANK(F174),
  "",
  IF(
    COUNTIF(Settings!G$1:G$609, F174) = 1,
    INDEX(Settings!H$1:H$609, MATCH(F174, Settings!G$1:G$609, 0)),
    IFERROR(
      INDEX(Settings!H$1:H$609,
        MATCH(1,
          (Settings!G$1:G$609=F174) * (Settings!D$1:D$609=G174),
          0
        )
      ),
      ""
    )
  )
)</f>
        <v>Житомирська</v>
      </c>
      <c r="I174" s="94">
        <v>32884</v>
      </c>
      <c r="J174" s="93" t="s">
        <v>1152</v>
      </c>
      <c r="K174" s="96" t="s">
        <v>1150</v>
      </c>
      <c r="L174" s="98" t="s">
        <v>1151</v>
      </c>
      <c r="M174" s="96" t="s">
        <v>1238</v>
      </c>
      <c r="N174" s="96" t="s">
        <v>1255</v>
      </c>
      <c r="O174" s="96" t="s">
        <v>142</v>
      </c>
      <c r="P174" s="96" t="s">
        <v>1256</v>
      </c>
      <c r="Q174" s="96" t="s">
        <v>1257</v>
      </c>
      <c r="R174" s="96" t="s">
        <v>1258</v>
      </c>
      <c r="S174" s="100" t="s">
        <v>1259</v>
      </c>
      <c r="T174" s="96"/>
      <c r="U174" s="96" t="s">
        <v>22</v>
      </c>
      <c r="V174" s="99">
        <v>100</v>
      </c>
      <c r="W174" s="100"/>
      <c r="X174" s="101">
        <v>45830</v>
      </c>
      <c r="Y174" s="101" t="s">
        <v>1135</v>
      </c>
      <c r="Z174" s="101" t="str">
        <f t="shared" si="42"/>
        <v>ні</v>
      </c>
      <c r="AA174" s="101">
        <v>45829</v>
      </c>
      <c r="AB174" s="101" t="s">
        <v>109</v>
      </c>
      <c r="AC174" s="102" t="s">
        <v>1148</v>
      </c>
      <c r="AD174" s="103" t="str">
        <f t="shared" ca="1" si="43"/>
        <v/>
      </c>
      <c r="AE174" s="103">
        <f t="shared" ca="1" si="44"/>
        <v>35</v>
      </c>
      <c r="AF174" s="103" t="str">
        <f t="shared" ca="1" si="45"/>
        <v/>
      </c>
      <c r="AG174" s="104" t="str">
        <f t="shared" ca="1" si="46"/>
        <v/>
      </c>
      <c r="AH174" s="104" t="str">
        <f t="shared" ca="1" si="47"/>
        <v/>
      </c>
      <c r="AI174" s="95"/>
    </row>
    <row r="175" spans="1:35" ht="78.75" x14ac:dyDescent="0.25">
      <c r="A175" s="108" t="s">
        <v>2488</v>
      </c>
      <c r="B175" s="109" t="s">
        <v>1296</v>
      </c>
      <c r="C175" s="95">
        <v>165</v>
      </c>
      <c r="D175" s="111" t="s">
        <v>23</v>
      </c>
      <c r="E175" s="120" t="s">
        <v>2688</v>
      </c>
      <c r="F175" s="111" t="s">
        <v>735</v>
      </c>
      <c r="G175" s="111"/>
      <c r="H175" s="111" t="e" cm="1">
        <f t="array" ref="H175">IF(
  ISBLANK(F175),
  "",
  IF(
    COUNTIF([2]Settings!G$1:G$609, F175) = 1,
    INDEX([2]Settings!H$1:H$609, MATCH(F175, [2]Settings!G$1:G$609, 0)),
    IFERROR(
      INDEX([2]Settings!H$1:H$609,
        MATCH(1,
          ([2]Settings!G$1:G$609=F175) * ([2]Settings!D$1:D$609=G175),
          0
        )
      ),
      ""
    )
  )
)</f>
        <v>#VALUE!</v>
      </c>
      <c r="I175" s="109">
        <v>32424</v>
      </c>
      <c r="J175" s="108" t="s">
        <v>2689</v>
      </c>
      <c r="K175" s="111" t="s">
        <v>2690</v>
      </c>
      <c r="L175" s="113" t="s">
        <v>2691</v>
      </c>
      <c r="M175" s="111" t="s">
        <v>2692</v>
      </c>
      <c r="N175" s="111" t="s">
        <v>2693</v>
      </c>
      <c r="O175" s="111" t="s">
        <v>142</v>
      </c>
      <c r="P175" s="111" t="s">
        <v>2694</v>
      </c>
      <c r="Q175" s="111" t="s">
        <v>2695</v>
      </c>
      <c r="R175" s="111" t="s">
        <v>2696</v>
      </c>
      <c r="S175" s="114" t="s">
        <v>2697</v>
      </c>
      <c r="T175" s="111"/>
      <c r="U175" s="111" t="s">
        <v>22</v>
      </c>
      <c r="V175" s="115">
        <v>100</v>
      </c>
      <c r="W175" s="114"/>
      <c r="X175" s="116">
        <v>45828</v>
      </c>
      <c r="Y175" s="116" t="s">
        <v>2093</v>
      </c>
      <c r="Z175" s="116" t="str">
        <f t="shared" si="42"/>
        <v>ні</v>
      </c>
      <c r="AA175" s="116">
        <v>45827</v>
      </c>
      <c r="AB175" s="116" t="s">
        <v>109</v>
      </c>
      <c r="AC175" s="117"/>
      <c r="AD175" s="118" t="str">
        <f t="shared" ca="1" si="43"/>
        <v/>
      </c>
      <c r="AE175" s="118" t="str">
        <f t="shared" ca="1" si="44"/>
        <v/>
      </c>
      <c r="AF175" s="118">
        <f t="shared" ca="1" si="45"/>
        <v>36</v>
      </c>
      <c r="AG175" s="119" t="str">
        <f t="shared" ca="1" si="46"/>
        <v/>
      </c>
      <c r="AH175" s="119" t="str">
        <f t="shared" ca="1" si="47"/>
        <v/>
      </c>
      <c r="AI175" s="110"/>
    </row>
    <row r="176" spans="1:35" ht="78.75" x14ac:dyDescent="0.25">
      <c r="A176" s="129" t="s">
        <v>2920</v>
      </c>
      <c r="B176" s="130" t="s">
        <v>2748</v>
      </c>
      <c r="C176" s="95">
        <v>166</v>
      </c>
      <c r="D176" s="132" t="s">
        <v>23</v>
      </c>
      <c r="E176" s="134" t="s">
        <v>2921</v>
      </c>
      <c r="F176" s="132" t="s">
        <v>708</v>
      </c>
      <c r="G176" s="132"/>
      <c r="H176" s="132" t="s">
        <v>156</v>
      </c>
      <c r="I176" s="130">
        <v>31342</v>
      </c>
      <c r="J176" s="129" t="s">
        <v>2922</v>
      </c>
      <c r="K176" s="132" t="s">
        <v>2923</v>
      </c>
      <c r="L176" s="135" t="s">
        <v>2924</v>
      </c>
      <c r="M176" s="132" t="s">
        <v>1401</v>
      </c>
      <c r="N176" s="132" t="s">
        <v>2925</v>
      </c>
      <c r="O176" s="132" t="s">
        <v>142</v>
      </c>
      <c r="P176" s="132" t="s">
        <v>2926</v>
      </c>
      <c r="Q176" s="132" t="s">
        <v>2927</v>
      </c>
      <c r="R176" s="132" t="s">
        <v>2928</v>
      </c>
      <c r="S176" s="137" t="s">
        <v>2929</v>
      </c>
      <c r="T176" s="132"/>
      <c r="U176" s="132" t="s">
        <v>22</v>
      </c>
      <c r="V176" s="136">
        <v>100</v>
      </c>
      <c r="W176" s="137"/>
      <c r="X176" s="138">
        <v>45827</v>
      </c>
      <c r="Y176" s="138" t="s">
        <v>2759</v>
      </c>
      <c r="Z176" s="138" t="s">
        <v>2760</v>
      </c>
      <c r="AA176" s="138">
        <v>45826</v>
      </c>
      <c r="AB176" s="138" t="s">
        <v>109</v>
      </c>
      <c r="AC176" s="139"/>
      <c r="AD176" s="140" t="s">
        <v>1132</v>
      </c>
      <c r="AE176" s="140" t="s">
        <v>1132</v>
      </c>
      <c r="AF176" s="140">
        <v>39</v>
      </c>
      <c r="AG176" s="141" t="s">
        <v>1132</v>
      </c>
      <c r="AH176" s="141" t="s">
        <v>1132</v>
      </c>
      <c r="AI176" s="131"/>
    </row>
    <row r="177" spans="1:35" ht="173.25" x14ac:dyDescent="0.25">
      <c r="A177" s="129" t="s">
        <v>2930</v>
      </c>
      <c r="B177" s="130" t="s">
        <v>2748</v>
      </c>
      <c r="C177" s="95">
        <v>167</v>
      </c>
      <c r="D177" s="132" t="s">
        <v>23</v>
      </c>
      <c r="E177" s="133" t="s">
        <v>2931</v>
      </c>
      <c r="F177" s="132" t="s">
        <v>613</v>
      </c>
      <c r="G177" s="132" t="s">
        <v>1053</v>
      </c>
      <c r="H177" s="132" t="s">
        <v>156</v>
      </c>
      <c r="I177" s="130">
        <v>34765</v>
      </c>
      <c r="J177" s="129" t="s">
        <v>2932</v>
      </c>
      <c r="K177" s="138" t="s">
        <v>2933</v>
      </c>
      <c r="L177" s="135" t="s">
        <v>2934</v>
      </c>
      <c r="M177" s="138" t="s">
        <v>2935</v>
      </c>
      <c r="N177" s="138" t="s">
        <v>2936</v>
      </c>
      <c r="O177" s="132" t="s">
        <v>561</v>
      </c>
      <c r="P177" s="138" t="s">
        <v>2937</v>
      </c>
      <c r="Q177" s="138" t="s">
        <v>2938</v>
      </c>
      <c r="R177" s="138" t="s">
        <v>2939</v>
      </c>
      <c r="S177" s="135" t="s">
        <v>2940</v>
      </c>
      <c r="T177" s="132"/>
      <c r="U177" s="132" t="s">
        <v>22</v>
      </c>
      <c r="V177" s="136">
        <v>100</v>
      </c>
      <c r="W177" s="137"/>
      <c r="X177" s="138">
        <v>45827</v>
      </c>
      <c r="Y177" s="138" t="s">
        <v>2759</v>
      </c>
      <c r="Z177" s="138" t="s">
        <v>2760</v>
      </c>
      <c r="AA177" s="138">
        <v>45826</v>
      </c>
      <c r="AB177" s="138" t="s">
        <v>109</v>
      </c>
      <c r="AC177" s="139"/>
      <c r="AD177" s="140">
        <v>30</v>
      </c>
      <c r="AE177" s="140" t="s">
        <v>1132</v>
      </c>
      <c r="AF177" s="140" t="s">
        <v>1132</v>
      </c>
      <c r="AG177" s="141" t="s">
        <v>1132</v>
      </c>
      <c r="AH177" s="141" t="s">
        <v>1132</v>
      </c>
      <c r="AI177" s="131"/>
    </row>
    <row r="178" spans="1:35" ht="94.5" x14ac:dyDescent="0.25">
      <c r="A178" s="129" t="s">
        <v>2930</v>
      </c>
      <c r="B178" s="130" t="s">
        <v>2748</v>
      </c>
      <c r="C178" s="95">
        <v>168</v>
      </c>
      <c r="D178" s="132" t="s">
        <v>23</v>
      </c>
      <c r="E178" s="133" t="s">
        <v>2941</v>
      </c>
      <c r="F178" s="132" t="s">
        <v>613</v>
      </c>
      <c r="G178" s="132" t="s">
        <v>1053</v>
      </c>
      <c r="H178" s="132" t="s">
        <v>156</v>
      </c>
      <c r="I178" s="130">
        <v>33990</v>
      </c>
      <c r="J178" s="129" t="s">
        <v>2942</v>
      </c>
      <c r="K178" s="132" t="s">
        <v>2943</v>
      </c>
      <c r="L178" s="135" t="s">
        <v>2944</v>
      </c>
      <c r="M178" s="145" t="s">
        <v>2945</v>
      </c>
      <c r="N178" s="146" t="s">
        <v>2946</v>
      </c>
      <c r="O178" s="132" t="s">
        <v>562</v>
      </c>
      <c r="P178" s="146" t="s">
        <v>2947</v>
      </c>
      <c r="Q178" s="146" t="s">
        <v>2948</v>
      </c>
      <c r="R178" s="146" t="s">
        <v>2949</v>
      </c>
      <c r="S178" s="147" t="s">
        <v>2950</v>
      </c>
      <c r="T178" s="132"/>
      <c r="U178" s="132" t="s">
        <v>22</v>
      </c>
      <c r="V178" s="136">
        <v>100</v>
      </c>
      <c r="W178" s="137"/>
      <c r="X178" s="138">
        <v>45827</v>
      </c>
      <c r="Y178" s="138" t="s">
        <v>2759</v>
      </c>
      <c r="Z178" s="138" t="s">
        <v>2760</v>
      </c>
      <c r="AA178" s="138">
        <v>45826</v>
      </c>
      <c r="AB178" s="138" t="s">
        <v>109</v>
      </c>
      <c r="AC178" s="139"/>
      <c r="AD178" s="140" t="s">
        <v>1132</v>
      </c>
      <c r="AE178" s="140">
        <v>32</v>
      </c>
      <c r="AF178" s="140" t="s">
        <v>1132</v>
      </c>
      <c r="AG178" s="141" t="s">
        <v>1132</v>
      </c>
      <c r="AH178" s="141" t="s">
        <v>1132</v>
      </c>
      <c r="AI178" s="131"/>
    </row>
    <row r="179" spans="1:35" ht="78.75" x14ac:dyDescent="0.25">
      <c r="A179" s="59" t="s">
        <v>1430</v>
      </c>
      <c r="B179" s="60" t="s">
        <v>1296</v>
      </c>
      <c r="C179" s="95">
        <v>169</v>
      </c>
      <c r="D179" s="62" t="s">
        <v>1062</v>
      </c>
      <c r="E179" s="63" t="s">
        <v>2003</v>
      </c>
      <c r="F179" s="62" t="s">
        <v>817</v>
      </c>
      <c r="G179" s="74"/>
      <c r="H179" s="62" t="e" cm="1">
        <f t="array" ref="H179">IF(
  ISBLANK(F179),
  "",
  IF(
    COUNTIF([1]Settings!G$1:G$609, F179) = 1,
    INDEX([1]Settings!H$1:H$609, MATCH(F179, [1]Settings!G$1:G$609, 0)),
    IFERROR(
      INDEX([1]Settings!H$1:H$609,
        MATCH(1,
          ([1]Settings!G$1:G$609=F179) * ([1]Settings!D$1:D$609=G179),
          0
        )
      ),
      ""
    )
  )
)</f>
        <v>#VALUE!</v>
      </c>
      <c r="I179" s="60">
        <v>31100</v>
      </c>
      <c r="J179" s="59" t="s">
        <v>2004</v>
      </c>
      <c r="K179" s="71" t="s">
        <v>2005</v>
      </c>
      <c r="L179" s="64" t="s">
        <v>2006</v>
      </c>
      <c r="M179" s="62" t="s">
        <v>2007</v>
      </c>
      <c r="N179" s="62" t="s">
        <v>2008</v>
      </c>
      <c r="O179" s="62" t="s">
        <v>563</v>
      </c>
      <c r="P179" s="62" t="s">
        <v>2009</v>
      </c>
      <c r="Q179" s="62" t="s">
        <v>2010</v>
      </c>
      <c r="R179" s="62" t="s">
        <v>2011</v>
      </c>
      <c r="S179" s="64" t="s">
        <v>2012</v>
      </c>
      <c r="T179" s="62" t="s">
        <v>2013</v>
      </c>
      <c r="U179" s="62" t="s">
        <v>22</v>
      </c>
      <c r="V179" s="65">
        <v>100</v>
      </c>
      <c r="W179" s="66"/>
      <c r="X179" s="67">
        <v>45829</v>
      </c>
      <c r="Y179" s="67" t="s">
        <v>1294</v>
      </c>
      <c r="Z179" s="67" t="s">
        <v>1133</v>
      </c>
      <c r="AA179" s="67">
        <v>45828</v>
      </c>
      <c r="AB179" s="67" t="s">
        <v>109</v>
      </c>
      <c r="AC179" s="68" t="s">
        <v>1879</v>
      </c>
      <c r="AD179" s="69" t="str">
        <f ca="1">IF(INT(YEARFRAC(I179,TODAY()))&lt;=30,INT(YEARFRAC(I179,TODAY())),"")</f>
        <v/>
      </c>
      <c r="AE179" s="69" t="str">
        <f ca="1">IF(AND(INT(YEARFRAC(I179,TODAY()))&gt;=31,INT(YEARFRAC(I179,TODAY()))&lt;=35),INT(YEARFRAC(I179,TODAY())),"")</f>
        <v/>
      </c>
      <c r="AF179" s="69">
        <f ca="1">IF(AND(INT(YEARFRAC(I179,TODAY()))&gt;=36,INT(YEARFRAC(I179,TODAY()))&lt;=40),INT(YEARFRAC(I179,TODAY())),"")</f>
        <v>40</v>
      </c>
      <c r="AG179" s="70" t="str">
        <f ca="1">IF(AND(INT(YEARFRAC(I179,TODAY()))&gt;=41,INT(YEARFRAC(I179,TODAY()))&lt;=45),INT(YEARFRAC(I179,TODAY())),"")</f>
        <v/>
      </c>
      <c r="AH179" s="70" t="str">
        <f ca="1">IF(AND(INT(YEARFRAC(I179,TODAY()))&gt;=46,INT(YEARFRAC(I179,TODAY()))&lt;=48),INT(YEARFRAC(I179,TODAY())),"")</f>
        <v/>
      </c>
      <c r="AI179" s="61"/>
    </row>
    <row r="180" spans="1:35" ht="78.75" x14ac:dyDescent="0.25">
      <c r="A180" s="129" t="s">
        <v>2900</v>
      </c>
      <c r="B180" s="130" t="s">
        <v>2748</v>
      </c>
      <c r="C180" s="95">
        <v>170</v>
      </c>
      <c r="D180" s="132" t="s">
        <v>23</v>
      </c>
      <c r="E180" s="134" t="s">
        <v>2951</v>
      </c>
      <c r="F180" s="132" t="s">
        <v>709</v>
      </c>
      <c r="G180" s="144"/>
      <c r="H180" s="132" t="s">
        <v>156</v>
      </c>
      <c r="I180" s="130">
        <v>32346</v>
      </c>
      <c r="J180" s="129" t="s">
        <v>2952</v>
      </c>
      <c r="K180" s="132" t="s">
        <v>2953</v>
      </c>
      <c r="L180" s="135" t="s">
        <v>2954</v>
      </c>
      <c r="M180" s="132" t="s">
        <v>1401</v>
      </c>
      <c r="N180" s="132" t="s">
        <v>2955</v>
      </c>
      <c r="O180" s="132" t="s">
        <v>563</v>
      </c>
      <c r="P180" s="132" t="s">
        <v>2956</v>
      </c>
      <c r="Q180" s="132" t="s">
        <v>2957</v>
      </c>
      <c r="R180" s="132" t="s">
        <v>2958</v>
      </c>
      <c r="S180" s="137" t="s">
        <v>2959</v>
      </c>
      <c r="T180" s="132"/>
      <c r="U180" s="132" t="s">
        <v>22</v>
      </c>
      <c r="V180" s="136">
        <v>100</v>
      </c>
      <c r="W180" s="137"/>
      <c r="X180" s="138">
        <v>45827</v>
      </c>
      <c r="Y180" s="138" t="s">
        <v>2759</v>
      </c>
      <c r="Z180" s="138" t="s">
        <v>2760</v>
      </c>
      <c r="AA180" s="138">
        <v>45826</v>
      </c>
      <c r="AB180" s="138" t="s">
        <v>109</v>
      </c>
      <c r="AC180" s="139"/>
      <c r="AD180" s="140" t="s">
        <v>1132</v>
      </c>
      <c r="AE180" s="140" t="s">
        <v>1132</v>
      </c>
      <c r="AF180" s="140">
        <v>36</v>
      </c>
      <c r="AG180" s="141" t="s">
        <v>1132</v>
      </c>
      <c r="AH180" s="141" t="s">
        <v>1132</v>
      </c>
      <c r="AI180" s="131"/>
    </row>
    <row r="181" spans="1:35" ht="110.25" x14ac:dyDescent="0.25">
      <c r="A181" s="129" t="s">
        <v>2960</v>
      </c>
      <c r="B181" s="130" t="s">
        <v>2748</v>
      </c>
      <c r="C181" s="95">
        <v>171</v>
      </c>
      <c r="D181" s="132" t="s">
        <v>23</v>
      </c>
      <c r="E181" s="133" t="s">
        <v>2961</v>
      </c>
      <c r="F181" s="132" t="s">
        <v>136</v>
      </c>
      <c r="G181" s="144"/>
      <c r="H181" s="132" t="s">
        <v>137</v>
      </c>
      <c r="I181" s="130">
        <v>35245</v>
      </c>
      <c r="J181" s="129" t="s">
        <v>2962</v>
      </c>
      <c r="K181" s="138" t="s">
        <v>2963</v>
      </c>
      <c r="L181" s="135" t="s">
        <v>2964</v>
      </c>
      <c r="M181" s="138" t="s">
        <v>2965</v>
      </c>
      <c r="N181" s="138" t="s">
        <v>2966</v>
      </c>
      <c r="O181" s="132" t="s">
        <v>563</v>
      </c>
      <c r="P181" s="138" t="s">
        <v>2967</v>
      </c>
      <c r="Q181" s="138" t="s">
        <v>2821</v>
      </c>
      <c r="R181" s="138" t="s">
        <v>2968</v>
      </c>
      <c r="S181" s="135" t="s">
        <v>2969</v>
      </c>
      <c r="T181" s="132"/>
      <c r="U181" s="132" t="s">
        <v>22</v>
      </c>
      <c r="V181" s="136">
        <v>100</v>
      </c>
      <c r="W181" s="137"/>
      <c r="X181" s="138">
        <v>45827</v>
      </c>
      <c r="Y181" s="138" t="s">
        <v>2759</v>
      </c>
      <c r="Z181" s="138" t="s">
        <v>2760</v>
      </c>
      <c r="AA181" s="138">
        <v>45827</v>
      </c>
      <c r="AB181" s="138" t="s">
        <v>109</v>
      </c>
      <c r="AC181" s="137"/>
      <c r="AD181" s="140">
        <v>28</v>
      </c>
      <c r="AE181" s="140" t="s">
        <v>1132</v>
      </c>
      <c r="AF181" s="140" t="s">
        <v>1132</v>
      </c>
      <c r="AG181" s="141" t="s">
        <v>1132</v>
      </c>
      <c r="AH181" s="141" t="s">
        <v>1132</v>
      </c>
      <c r="AI181" s="131"/>
    </row>
    <row r="182" spans="1:35" ht="78.75" x14ac:dyDescent="0.25">
      <c r="A182" s="108" t="s">
        <v>2189</v>
      </c>
      <c r="B182" s="109" t="s">
        <v>2116</v>
      </c>
      <c r="C182" s="95">
        <v>172</v>
      </c>
      <c r="D182" s="111" t="s">
        <v>23</v>
      </c>
      <c r="E182" s="120" t="s">
        <v>2698</v>
      </c>
      <c r="F182" s="111" t="s">
        <v>706</v>
      </c>
      <c r="G182" s="124"/>
      <c r="H182" s="111" t="e" cm="1">
        <f t="array" ref="H182">IF(
  ISBLANK(F182),
  "",
  IF(
    COUNTIF([2]Settings!G$1:G$609, F182) = 1,
    INDEX([2]Settings!H$1:H$609, MATCH(F182, [2]Settings!G$1:G$609, 0)),
    IFERROR(
      INDEX([2]Settings!H$1:H$609,
        MATCH(1,
          ([2]Settings!G$1:G$609=F182) * ([2]Settings!D$1:D$609=G182),
          0
        )
      ),
      ""
    )
  )
)</f>
        <v>#VALUE!</v>
      </c>
      <c r="I182" s="109">
        <v>34185</v>
      </c>
      <c r="J182" s="108" t="s">
        <v>2699</v>
      </c>
      <c r="K182" s="113" t="s">
        <v>2700</v>
      </c>
      <c r="L182" s="113" t="s">
        <v>2701</v>
      </c>
      <c r="M182" s="111" t="s">
        <v>2702</v>
      </c>
      <c r="N182" s="111" t="s">
        <v>2703</v>
      </c>
      <c r="O182" s="111" t="s">
        <v>562</v>
      </c>
      <c r="P182" s="111" t="s">
        <v>2704</v>
      </c>
      <c r="Q182" s="111" t="s">
        <v>2705</v>
      </c>
      <c r="R182" s="111" t="s">
        <v>2706</v>
      </c>
      <c r="S182" s="113" t="s">
        <v>2707</v>
      </c>
      <c r="T182" s="111"/>
      <c r="U182" s="111" t="s">
        <v>22</v>
      </c>
      <c r="V182" s="115">
        <v>100</v>
      </c>
      <c r="W182" s="114"/>
      <c r="X182" s="116">
        <v>45828</v>
      </c>
      <c r="Y182" s="116" t="s">
        <v>2093</v>
      </c>
      <c r="Z182" s="116" t="str">
        <f>IF(E182="","",IF(T182="","ні","так"))</f>
        <v>ні</v>
      </c>
      <c r="AA182" s="116">
        <v>45827</v>
      </c>
      <c r="AB182" s="116" t="s">
        <v>109</v>
      </c>
      <c r="AC182" s="117" t="s">
        <v>1353</v>
      </c>
      <c r="AD182" s="118" t="str">
        <f ca="1">IF(INT(YEARFRAC(I182,TODAY()))&lt;=30,INT(YEARFRAC(I182,TODAY())),"")</f>
        <v/>
      </c>
      <c r="AE182" s="118">
        <f ca="1">IF(AND(INT(YEARFRAC(I182,TODAY()))&gt;=31,INT(YEARFRAC(I182,TODAY()))&lt;=35),INT(YEARFRAC(I182,TODAY())),"")</f>
        <v>32</v>
      </c>
      <c r="AF182" s="118" t="str">
        <f ca="1">IF(AND(INT(YEARFRAC(I182,TODAY()))&gt;=36,INT(YEARFRAC(I182,TODAY()))&lt;=40),INT(YEARFRAC(I182,TODAY())),"")</f>
        <v/>
      </c>
      <c r="AG182" s="119" t="str">
        <f ca="1">IF(AND(INT(YEARFRAC(I182,TODAY()))&gt;=41,INT(YEARFRAC(I182,TODAY()))&lt;=45),INT(YEARFRAC(I182,TODAY())),"")</f>
        <v/>
      </c>
      <c r="AH182" s="119" t="str">
        <f ca="1">IF(AND(INT(YEARFRAC(I182,TODAY()))&gt;=46,INT(YEARFRAC(I182,TODAY()))&lt;=48),INT(YEARFRAC(I182,TODAY())),"")</f>
        <v/>
      </c>
      <c r="AI182" s="110"/>
    </row>
    <row r="183" spans="1:35" ht="94.5" x14ac:dyDescent="0.25">
      <c r="A183" s="108" t="s">
        <v>2220</v>
      </c>
      <c r="B183" s="109" t="s">
        <v>2116</v>
      </c>
      <c r="C183" s="95">
        <v>173</v>
      </c>
      <c r="D183" s="111" t="s">
        <v>23</v>
      </c>
      <c r="E183" s="120" t="s">
        <v>2708</v>
      </c>
      <c r="F183" s="111" t="s">
        <v>817</v>
      </c>
      <c r="G183" s="124"/>
      <c r="H183" s="111" t="e" cm="1">
        <f t="array" ref="H183">IF(
  ISBLANK(F183),
  "",
  IF(
    COUNTIF([2]Settings!G$1:G$609, F183) = 1,
    INDEX([2]Settings!H$1:H$609, MATCH(F183, [2]Settings!G$1:G$609, 0)),
    IFERROR(
      INDEX([2]Settings!H$1:H$609,
        MATCH(1,
          ([2]Settings!G$1:G$609=F183) * ([2]Settings!D$1:D$609=G183),
          0
        )
      ),
      ""
    )
  )
)</f>
        <v>#VALUE!</v>
      </c>
      <c r="I183" s="109">
        <v>31544</v>
      </c>
      <c r="J183" s="108" t="s">
        <v>2709</v>
      </c>
      <c r="K183" s="112" t="s">
        <v>2710</v>
      </c>
      <c r="L183" s="113" t="s">
        <v>2711</v>
      </c>
      <c r="M183" s="111" t="s">
        <v>2432</v>
      </c>
      <c r="N183" s="111" t="s">
        <v>2712</v>
      </c>
      <c r="O183" s="111" t="s">
        <v>563</v>
      </c>
      <c r="P183" s="111" t="s">
        <v>2713</v>
      </c>
      <c r="Q183" s="111" t="s">
        <v>2714</v>
      </c>
      <c r="R183" s="111" t="s">
        <v>2715</v>
      </c>
      <c r="S183" s="113" t="s">
        <v>2716</v>
      </c>
      <c r="T183" s="111"/>
      <c r="U183" s="111" t="s">
        <v>22</v>
      </c>
      <c r="V183" s="115">
        <v>100</v>
      </c>
      <c r="W183" s="114"/>
      <c r="X183" s="116">
        <v>45828</v>
      </c>
      <c r="Y183" s="116" t="s">
        <v>2093</v>
      </c>
      <c r="Z183" s="116" t="str">
        <f>IF(E183="","",IF(T183="","ні","так"))</f>
        <v>ні</v>
      </c>
      <c r="AA183" s="116">
        <v>45827</v>
      </c>
      <c r="AB183" s="116" t="s">
        <v>109</v>
      </c>
      <c r="AC183" s="117"/>
      <c r="AD183" s="118" t="str">
        <f ca="1">IF(INT(YEARFRAC(I183,TODAY()))&lt;=30,INT(YEARFRAC(I183,TODAY())),"")</f>
        <v/>
      </c>
      <c r="AE183" s="118" t="str">
        <f ca="1">IF(AND(INT(YEARFRAC(I183,TODAY()))&gt;=31,INT(YEARFRAC(I183,TODAY()))&lt;=35),INT(YEARFRAC(I183,TODAY())),"")</f>
        <v/>
      </c>
      <c r="AF183" s="118">
        <f ca="1">IF(AND(INT(YEARFRAC(I183,TODAY()))&gt;=36,INT(YEARFRAC(I183,TODAY()))&lt;=40),INT(YEARFRAC(I183,TODAY())),"")</f>
        <v>39</v>
      </c>
      <c r="AG183" s="119" t="str">
        <f ca="1">IF(AND(INT(YEARFRAC(I183,TODAY()))&gt;=41,INT(YEARFRAC(I183,TODAY()))&lt;=45),INT(YEARFRAC(I183,TODAY())),"")</f>
        <v/>
      </c>
      <c r="AH183" s="119" t="str">
        <f ca="1">IF(AND(INT(YEARFRAC(I183,TODAY()))&gt;=46,INT(YEARFRAC(I183,TODAY()))&lt;=48),INT(YEARFRAC(I183,TODAY())),"")</f>
        <v/>
      </c>
      <c r="AI183" s="110"/>
    </row>
    <row r="184" spans="1:35" ht="94.5" x14ac:dyDescent="0.25">
      <c r="A184" s="59" t="s">
        <v>1463</v>
      </c>
      <c r="B184" s="60" t="s">
        <v>1296</v>
      </c>
      <c r="C184" s="95">
        <v>174</v>
      </c>
      <c r="D184" s="62" t="s">
        <v>23</v>
      </c>
      <c r="E184" s="73" t="s">
        <v>2014</v>
      </c>
      <c r="F184" s="62" t="s">
        <v>735</v>
      </c>
      <c r="G184" s="74"/>
      <c r="H184" s="62" t="e" cm="1">
        <f t="array" ref="H184">IF(
  ISBLANK(F184),
  "",
  IF(
    COUNTIF([1]Settings!G$1:G$609, F184) = 1,
    INDEX([1]Settings!H$1:H$609, MATCH(F184, [1]Settings!G$1:G$609, 0)),
    IFERROR(
      INDEX([1]Settings!H$1:H$609,
        MATCH(1,
          ([1]Settings!G$1:G$609=F184) * ([1]Settings!D$1:D$609=G184),
          0
        )
      ),
      ""
    )
  )
)</f>
        <v>#VALUE!</v>
      </c>
      <c r="I184" s="60">
        <v>36114</v>
      </c>
      <c r="J184" s="59" t="s">
        <v>2015</v>
      </c>
      <c r="K184" s="76" t="s">
        <v>2016</v>
      </c>
      <c r="L184" s="76" t="s">
        <v>2017</v>
      </c>
      <c r="M184" s="62" t="s">
        <v>2018</v>
      </c>
      <c r="N184" s="62" t="s">
        <v>2019</v>
      </c>
      <c r="O184" s="62" t="s">
        <v>563</v>
      </c>
      <c r="P184" s="62" t="s">
        <v>2020</v>
      </c>
      <c r="Q184" s="62" t="s">
        <v>2021</v>
      </c>
      <c r="R184" s="62" t="s">
        <v>2022</v>
      </c>
      <c r="S184" s="64" t="s">
        <v>2023</v>
      </c>
      <c r="T184" s="62"/>
      <c r="U184" s="62" t="s">
        <v>22</v>
      </c>
      <c r="V184" s="65">
        <v>100</v>
      </c>
      <c r="W184" s="66"/>
      <c r="X184" s="67">
        <v>45829</v>
      </c>
      <c r="Y184" s="67" t="s">
        <v>1294</v>
      </c>
      <c r="Z184" s="67" t="str">
        <f>IF(E184="","",IF(T184="","ні","так"))</f>
        <v>ні</v>
      </c>
      <c r="AA184" s="67">
        <v>45828</v>
      </c>
      <c r="AB184" s="67" t="s">
        <v>109</v>
      </c>
      <c r="AC184" s="68"/>
      <c r="AD184" s="69">
        <f ca="1">IF(INT(YEARFRAC(I184,TODAY()))&lt;=30,INT(YEARFRAC(I184,TODAY())),"")</f>
        <v>26</v>
      </c>
      <c r="AE184" s="69" t="str">
        <f ca="1">IF(AND(INT(YEARFRAC(I184,TODAY()))&gt;=31,INT(YEARFRAC(I184,TODAY()))&lt;=35),INT(YEARFRAC(I184,TODAY())),"")</f>
        <v/>
      </c>
      <c r="AF184" s="69" t="str">
        <f ca="1">IF(AND(INT(YEARFRAC(I184,TODAY()))&gt;=36,INT(YEARFRAC(I184,TODAY()))&lt;=40),INT(YEARFRAC(I184,TODAY())),"")</f>
        <v/>
      </c>
      <c r="AG184" s="70" t="str">
        <f ca="1">IF(AND(INT(YEARFRAC(I184,TODAY()))&gt;=41,INT(YEARFRAC(I184,TODAY()))&lt;=45),INT(YEARFRAC(I184,TODAY())),"")</f>
        <v/>
      </c>
      <c r="AH184" s="70" t="str">
        <f ca="1">IF(AND(INT(YEARFRAC(I184,TODAY()))&gt;=46,INT(YEARFRAC(I184,TODAY()))&lt;=48),INT(YEARFRAC(I184,TODAY())),"")</f>
        <v/>
      </c>
      <c r="AI184" s="61"/>
    </row>
    <row r="185" spans="1:35" ht="141.75" x14ac:dyDescent="0.25">
      <c r="A185" s="129" t="s">
        <v>2970</v>
      </c>
      <c r="B185" s="130" t="s">
        <v>2748</v>
      </c>
      <c r="C185" s="95">
        <v>175</v>
      </c>
      <c r="D185" s="132" t="s">
        <v>23</v>
      </c>
      <c r="E185" s="133" t="s">
        <v>2971</v>
      </c>
      <c r="F185" s="132" t="s">
        <v>737</v>
      </c>
      <c r="G185" s="144"/>
      <c r="H185" s="132" t="s">
        <v>139</v>
      </c>
      <c r="I185" s="130">
        <v>34412</v>
      </c>
      <c r="J185" s="129" t="s">
        <v>2972</v>
      </c>
      <c r="K185" s="132" t="s">
        <v>2973</v>
      </c>
      <c r="L185" s="135" t="s">
        <v>2974</v>
      </c>
      <c r="M185" s="132" t="s">
        <v>2975</v>
      </c>
      <c r="N185" s="132" t="s">
        <v>2976</v>
      </c>
      <c r="O185" s="132" t="s">
        <v>562</v>
      </c>
      <c r="P185" s="132" t="s">
        <v>2977</v>
      </c>
      <c r="Q185" s="132" t="s">
        <v>2978</v>
      </c>
      <c r="R185" s="132" t="s">
        <v>2979</v>
      </c>
      <c r="S185" s="135" t="s">
        <v>2980</v>
      </c>
      <c r="T185" s="132"/>
      <c r="U185" s="132" t="s">
        <v>22</v>
      </c>
      <c r="V185" s="136">
        <v>100</v>
      </c>
      <c r="W185" s="137"/>
      <c r="X185" s="138">
        <v>45827</v>
      </c>
      <c r="Y185" s="138" t="s">
        <v>2759</v>
      </c>
      <c r="Z185" s="138" t="s">
        <v>2760</v>
      </c>
      <c r="AA185" s="138">
        <v>45826</v>
      </c>
      <c r="AB185" s="138" t="s">
        <v>109</v>
      </c>
      <c r="AC185" s="139"/>
      <c r="AD185" s="140" t="s">
        <v>1132</v>
      </c>
      <c r="AE185" s="140">
        <v>31</v>
      </c>
      <c r="AF185" s="140" t="s">
        <v>1132</v>
      </c>
      <c r="AG185" s="141" t="s">
        <v>1132</v>
      </c>
      <c r="AH185" s="141" t="s">
        <v>1132</v>
      </c>
      <c r="AI185" s="131"/>
    </row>
    <row r="186" spans="1:35" ht="78.75" x14ac:dyDescent="0.25">
      <c r="A186" s="108" t="s">
        <v>2717</v>
      </c>
      <c r="B186" s="109" t="s">
        <v>2116</v>
      </c>
      <c r="C186" s="95">
        <v>176</v>
      </c>
      <c r="D186" s="111" t="s">
        <v>23</v>
      </c>
      <c r="E186" s="120" t="s">
        <v>2718</v>
      </c>
      <c r="F186" s="111" t="s">
        <v>841</v>
      </c>
      <c r="G186" s="124"/>
      <c r="H186" s="111" t="e" cm="1">
        <f t="array" ref="H186">IF(
  ISBLANK(F186),
  "",
  IF(
    COUNTIF([2]Settings!G$1:G$609, F186) = 1,
    INDEX([2]Settings!H$1:H$609, MATCH(F186, [2]Settings!G$1:G$609, 0)),
    IFERROR(
      INDEX([2]Settings!H$1:H$609,
        MATCH(1,
          ([2]Settings!G$1:G$609=F186) * ([2]Settings!D$1:D$609=G186),
          0
        )
      ),
      ""
    )
  )
)</f>
        <v>#VALUE!</v>
      </c>
      <c r="I186" s="109">
        <v>35240</v>
      </c>
      <c r="J186" s="108" t="s">
        <v>2719</v>
      </c>
      <c r="K186" s="112" t="s">
        <v>2720</v>
      </c>
      <c r="L186" s="113" t="s">
        <v>2721</v>
      </c>
      <c r="M186" s="111" t="s">
        <v>2722</v>
      </c>
      <c r="N186" s="111" t="s">
        <v>2723</v>
      </c>
      <c r="O186" s="111" t="s">
        <v>563</v>
      </c>
      <c r="P186" s="111" t="s">
        <v>2724</v>
      </c>
      <c r="Q186" s="111" t="s">
        <v>2725</v>
      </c>
      <c r="R186" s="111" t="s">
        <v>2726</v>
      </c>
      <c r="S186" s="113" t="s">
        <v>2727</v>
      </c>
      <c r="T186" s="111"/>
      <c r="U186" s="111" t="s">
        <v>22</v>
      </c>
      <c r="V186" s="115">
        <v>100</v>
      </c>
      <c r="W186" s="114"/>
      <c r="X186" s="116">
        <v>45828</v>
      </c>
      <c r="Y186" s="116" t="s">
        <v>2093</v>
      </c>
      <c r="Z186" s="116" t="str">
        <f>IF(E186="","",IF(T186="","ні","так"))</f>
        <v>ні</v>
      </c>
      <c r="AA186" s="116">
        <v>45827</v>
      </c>
      <c r="AB186" s="116" t="s">
        <v>109</v>
      </c>
      <c r="AC186" s="117"/>
      <c r="AD186" s="118">
        <f ca="1">IF(INT(YEARFRAC(I186,TODAY()))&lt;=30,INT(YEARFRAC(I186,TODAY())),"")</f>
        <v>29</v>
      </c>
      <c r="AE186" s="118" t="str">
        <f ca="1">IF(AND(INT(YEARFRAC(I186,TODAY()))&gt;=31,INT(YEARFRAC(I186,TODAY()))&lt;=35),INT(YEARFRAC(I186,TODAY())),"")</f>
        <v/>
      </c>
      <c r="AF186" s="118" t="str">
        <f ca="1">IF(AND(INT(YEARFRAC(I186,TODAY()))&gt;=36,INT(YEARFRAC(I186,TODAY()))&lt;=40),INT(YEARFRAC(I186,TODAY())),"")</f>
        <v/>
      </c>
      <c r="AG186" s="119" t="str">
        <f ca="1">IF(AND(INT(YEARFRAC(I186,TODAY()))&gt;=41,INT(YEARFRAC(I186,TODAY()))&lt;=45),INT(YEARFRAC(I186,TODAY())),"")</f>
        <v/>
      </c>
      <c r="AH186" s="119" t="str">
        <f ca="1">IF(AND(INT(YEARFRAC(I186,TODAY()))&gt;=46,INT(YEARFRAC(I186,TODAY()))&lt;=48),INT(YEARFRAC(I186,TODAY())),"")</f>
        <v/>
      </c>
      <c r="AI186" s="110"/>
    </row>
    <row r="187" spans="1:35" ht="78.75" x14ac:dyDescent="0.25">
      <c r="A187" s="192" t="s">
        <v>3057</v>
      </c>
      <c r="B187" s="193" t="s">
        <v>3046</v>
      </c>
      <c r="C187" s="194">
        <v>80</v>
      </c>
      <c r="D187" s="195" t="s">
        <v>23</v>
      </c>
      <c r="E187" s="196" t="s">
        <v>3058</v>
      </c>
      <c r="F187" s="195" t="s">
        <v>983</v>
      </c>
      <c r="G187" s="197"/>
      <c r="H187" s="195" t="str" cm="1">
        <f t="array" ref="H187">IF(
  ISBLANK(F187),
  "",
  IF(
    COUNTIF([3]Settings!G$1:G$609, F187) = 1,
    INDEX([3]Settings!H$1:H$609, MATCH(F187, [3]Settings!G$1:G$609, 0)),
    IFERROR(
      INDEX([3]Settings!H$1:H$609,
        MATCH(1,
          ([3]Settings!G$1:G$609=F187) * ([3]Settings!D$1:D$609=G187),
          0
        )
      ),
      ""
    )
  )
)</f>
        <v>Чернігівська</v>
      </c>
      <c r="I187" s="193">
        <v>36485</v>
      </c>
      <c r="J187" s="192" t="s">
        <v>3059</v>
      </c>
      <c r="K187" s="195" t="s">
        <v>3060</v>
      </c>
      <c r="L187" s="198" t="s">
        <v>3061</v>
      </c>
      <c r="M187" s="195" t="s">
        <v>3062</v>
      </c>
      <c r="N187" s="195" t="s">
        <v>3063</v>
      </c>
      <c r="O187" s="195" t="s">
        <v>142</v>
      </c>
      <c r="P187" s="195" t="s">
        <v>3064</v>
      </c>
      <c r="Q187" s="195" t="s">
        <v>3065</v>
      </c>
      <c r="R187" s="195" t="s">
        <v>3066</v>
      </c>
      <c r="S187" s="199" t="s">
        <v>3067</v>
      </c>
      <c r="T187" s="195"/>
      <c r="U187" s="195" t="s">
        <v>22</v>
      </c>
      <c r="V187" s="200">
        <v>100</v>
      </c>
      <c r="W187" s="199"/>
      <c r="X187" s="201">
        <v>45826</v>
      </c>
      <c r="Y187" s="201" t="s">
        <v>3023</v>
      </c>
      <c r="Z187" s="201" t="str">
        <f>IF(E187="","",IF(T187="","ні","так"))</f>
        <v>ні</v>
      </c>
      <c r="AA187" s="201">
        <v>45825</v>
      </c>
      <c r="AB187" s="201" t="s">
        <v>109</v>
      </c>
      <c r="AC187" s="202"/>
      <c r="AD187" s="203">
        <f ca="1">IF(INT(YEARFRAC(I187,TODAY()))&lt;=30,INT(YEARFRAC(I187,TODAY())),"")</f>
        <v>25</v>
      </c>
      <c r="AE187" s="203" t="str">
        <f ca="1">IF(AND(INT(YEARFRAC(I187,TODAY()))&gt;=31,INT(YEARFRAC(I187,TODAY()))&lt;=35),INT(YEARFRAC(I187,TODAY())),"")</f>
        <v/>
      </c>
      <c r="AF187" s="203" t="str">
        <f ca="1">IF(AND(INT(YEARFRAC(I187,TODAY()))&gt;=36,INT(YEARFRAC(I187,TODAY()))&lt;=40),INT(YEARFRAC(I187,TODAY())),"")</f>
        <v/>
      </c>
      <c r="AG187" s="204" t="str">
        <f ca="1">IF(AND(INT(YEARFRAC(I187,TODAY()))&gt;=41,INT(YEARFRAC(I187,TODAY()))&lt;=45),INT(YEARFRAC(I187,TODAY())),"")</f>
        <v/>
      </c>
      <c r="AH187" s="204" t="str">
        <f ca="1">IF(AND(INT(YEARFRAC(I187,TODAY()))&gt;=46,INT(YEARFRAC(I187,TODAY()))&lt;=48),INT(YEARFRAC(I187,TODAY())),"")</f>
        <v/>
      </c>
      <c r="AI187" s="194"/>
    </row>
    <row r="188" spans="1:35" ht="126" x14ac:dyDescent="0.25">
      <c r="A188" s="129" t="s">
        <v>2981</v>
      </c>
      <c r="B188" s="130" t="s">
        <v>2748</v>
      </c>
      <c r="C188" s="95">
        <v>177</v>
      </c>
      <c r="D188" s="132" t="s">
        <v>23</v>
      </c>
      <c r="E188" s="134" t="s">
        <v>2982</v>
      </c>
      <c r="F188" s="132" t="s">
        <v>731</v>
      </c>
      <c r="G188" s="144"/>
      <c r="H188" s="132" t="s">
        <v>139</v>
      </c>
      <c r="I188" s="130">
        <v>31439</v>
      </c>
      <c r="J188" s="129" t="s">
        <v>2983</v>
      </c>
      <c r="K188" s="132" t="s">
        <v>2984</v>
      </c>
      <c r="L188" s="135" t="s">
        <v>2985</v>
      </c>
      <c r="M188" s="132" t="s">
        <v>2986</v>
      </c>
      <c r="N188" s="132" t="s">
        <v>2987</v>
      </c>
      <c r="O188" s="132" t="s">
        <v>563</v>
      </c>
      <c r="P188" s="132" t="s">
        <v>2988</v>
      </c>
      <c r="Q188" s="132" t="s">
        <v>2989</v>
      </c>
      <c r="R188" s="132" t="s">
        <v>2990</v>
      </c>
      <c r="S188" s="137" t="s">
        <v>2991</v>
      </c>
      <c r="T188" s="132"/>
      <c r="U188" s="132" t="s">
        <v>22</v>
      </c>
      <c r="V188" s="136">
        <v>100</v>
      </c>
      <c r="W188" s="137"/>
      <c r="X188" s="138">
        <v>45827</v>
      </c>
      <c r="Y188" s="138" t="s">
        <v>2759</v>
      </c>
      <c r="Z188" s="138" t="s">
        <v>2760</v>
      </c>
      <c r="AA188" s="138">
        <v>45826</v>
      </c>
      <c r="AB188" s="138" t="s">
        <v>109</v>
      </c>
      <c r="AC188" s="139"/>
      <c r="AD188" s="140" t="s">
        <v>1132</v>
      </c>
      <c r="AE188" s="140" t="s">
        <v>1132</v>
      </c>
      <c r="AF188" s="140">
        <v>39</v>
      </c>
      <c r="AG188" s="141" t="s">
        <v>1132</v>
      </c>
      <c r="AH188" s="141" t="s">
        <v>1132</v>
      </c>
      <c r="AI188" s="131"/>
    </row>
    <row r="189" spans="1:35" ht="94.5" x14ac:dyDescent="0.25">
      <c r="A189" s="59" t="s">
        <v>2024</v>
      </c>
      <c r="B189" s="60" t="s">
        <v>1296</v>
      </c>
      <c r="C189" s="95">
        <v>178</v>
      </c>
      <c r="D189" s="62" t="s">
        <v>23</v>
      </c>
      <c r="E189" s="75" t="s">
        <v>2025</v>
      </c>
      <c r="F189" s="62" t="s">
        <v>1022</v>
      </c>
      <c r="G189" s="74"/>
      <c r="H189" s="62" t="e" cm="1">
        <f t="array" ref="H189">IF(
  ISBLANK(F189),
  "",
  IF(
    COUNTIF([1]Settings!G$1:G$609, F189) = 1,
    INDEX([1]Settings!H$1:H$609, MATCH(F189, [1]Settings!G$1:G$609, 0)),
    IFERROR(
      INDEX([1]Settings!H$1:H$609,
        MATCH(1,
          ([1]Settings!G$1:G$609=F189) * ([1]Settings!D$1:D$609=G189),
          0
        )
      ),
      ""
    )
  )
)</f>
        <v>#VALUE!</v>
      </c>
      <c r="I189" s="60">
        <v>29312</v>
      </c>
      <c r="J189" s="59" t="s">
        <v>2026</v>
      </c>
      <c r="K189" s="62" t="s">
        <v>2027</v>
      </c>
      <c r="L189" s="76" t="s">
        <v>2028</v>
      </c>
      <c r="M189" s="62" t="s">
        <v>2029</v>
      </c>
      <c r="N189" s="62" t="s">
        <v>2030</v>
      </c>
      <c r="O189" s="62" t="s">
        <v>142</v>
      </c>
      <c r="P189" s="62" t="s">
        <v>2031</v>
      </c>
      <c r="Q189" s="62" t="s">
        <v>2032</v>
      </c>
      <c r="R189" s="62" t="s">
        <v>2033</v>
      </c>
      <c r="S189" s="64" t="s">
        <v>2034</v>
      </c>
      <c r="T189" s="62"/>
      <c r="U189" s="62" t="s">
        <v>22</v>
      </c>
      <c r="V189" s="65">
        <v>100</v>
      </c>
      <c r="W189" s="66"/>
      <c r="X189" s="67">
        <v>45829</v>
      </c>
      <c r="Y189" s="67" t="s">
        <v>1294</v>
      </c>
      <c r="Z189" s="67" t="str">
        <f>IF(E189="","",IF(T189="","ні","так"))</f>
        <v>ні</v>
      </c>
      <c r="AA189" s="67">
        <v>45828</v>
      </c>
      <c r="AB189" s="67" t="s">
        <v>109</v>
      </c>
      <c r="AC189" s="68"/>
      <c r="AD189" s="69" t="str">
        <f ca="1">IF(INT(YEARFRAC(I189,TODAY()))&lt;=30,INT(YEARFRAC(I189,TODAY())),"")</f>
        <v/>
      </c>
      <c r="AE189" s="69" t="str">
        <f ca="1">IF(AND(INT(YEARFRAC(I189,TODAY()))&gt;=31,INT(YEARFRAC(I189,TODAY()))&lt;=35),INT(YEARFRAC(I189,TODAY())),"")</f>
        <v/>
      </c>
      <c r="AF189" s="69" t="str">
        <f ca="1">IF(AND(INT(YEARFRAC(I189,TODAY()))&gt;=36,INT(YEARFRAC(I189,TODAY()))&lt;=40),INT(YEARFRAC(I189,TODAY())),"")</f>
        <v/>
      </c>
      <c r="AG189" s="70">
        <f ca="1">IF(AND(INT(YEARFRAC(I189,TODAY()))&gt;=41,INT(YEARFRAC(I189,TODAY()))&lt;=45),INT(YEARFRAC(I189,TODAY())),"")</f>
        <v>45</v>
      </c>
      <c r="AH189" s="70" t="str">
        <f ca="1">IF(AND(INT(YEARFRAC(I189,TODAY()))&gt;=46,INT(YEARFRAC(I189,TODAY()))&lt;=48),INT(YEARFRAC(I189,TODAY())),"")</f>
        <v/>
      </c>
      <c r="AI189" s="61"/>
    </row>
    <row r="190" spans="1:35" ht="94.5" x14ac:dyDescent="0.25">
      <c r="A190" s="108" t="s">
        <v>2210</v>
      </c>
      <c r="B190" s="109" t="s">
        <v>2116</v>
      </c>
      <c r="C190" s="95">
        <v>179</v>
      </c>
      <c r="D190" s="111" t="s">
        <v>23</v>
      </c>
      <c r="E190" s="112" t="s">
        <v>2728</v>
      </c>
      <c r="F190" s="111" t="s">
        <v>576</v>
      </c>
      <c r="G190" s="124"/>
      <c r="H190" s="111" t="e" cm="1">
        <f t="array" ref="H190">IF(
  ISBLANK(F190),
  "",
  IF(
    COUNTIF([2]Settings!G$1:G$609, F190) = 1,
    INDEX([2]Settings!H$1:H$609, MATCH(F190, [2]Settings!G$1:G$609, 0)),
    IFERROR(
      INDEX([2]Settings!H$1:H$609,
        MATCH(1,
          ([2]Settings!G$1:G$609=F190) * ([2]Settings!D$1:D$609=G190),
          0
        )
      ),
      ""
    )
  )
)</f>
        <v>#VALUE!</v>
      </c>
      <c r="I190" s="109">
        <v>34549</v>
      </c>
      <c r="J190" s="108" t="s">
        <v>2729</v>
      </c>
      <c r="K190" s="111" t="s">
        <v>2730</v>
      </c>
      <c r="L190" s="113" t="s">
        <v>2731</v>
      </c>
      <c r="M190" s="111" t="s">
        <v>2732</v>
      </c>
      <c r="N190" s="111" t="s">
        <v>2733</v>
      </c>
      <c r="O190" s="111" t="s">
        <v>563</v>
      </c>
      <c r="P190" s="111" t="s">
        <v>2734</v>
      </c>
      <c r="Q190" s="111" t="s">
        <v>2735</v>
      </c>
      <c r="R190" s="111" t="s">
        <v>2736</v>
      </c>
      <c r="S190" s="114" t="s">
        <v>2737</v>
      </c>
      <c r="T190" s="111"/>
      <c r="U190" s="111" t="s">
        <v>22</v>
      </c>
      <c r="V190" s="115">
        <v>100</v>
      </c>
      <c r="W190" s="114"/>
      <c r="X190" s="116">
        <v>45828</v>
      </c>
      <c r="Y190" s="116" t="s">
        <v>2093</v>
      </c>
      <c r="Z190" s="116" t="str">
        <f>IF(E190="","",IF(T190="","ні","так"))</f>
        <v>ні</v>
      </c>
      <c r="AA190" s="116">
        <v>45827</v>
      </c>
      <c r="AB190" s="116" t="s">
        <v>109</v>
      </c>
      <c r="AC190" s="117"/>
      <c r="AD190" s="118" t="str">
        <f ca="1">IF(INT(YEARFRAC(I190,TODAY()))&lt;=30,INT(YEARFRAC(I190,TODAY())),"")</f>
        <v/>
      </c>
      <c r="AE190" s="118">
        <f ca="1">IF(AND(INT(YEARFRAC(I190,TODAY()))&gt;=31,INT(YEARFRAC(I190,TODAY()))&lt;=35),INT(YEARFRAC(I190,TODAY())),"")</f>
        <v>31</v>
      </c>
      <c r="AF190" s="118" t="str">
        <f ca="1">IF(AND(INT(YEARFRAC(I190,TODAY()))&gt;=36,INT(YEARFRAC(I190,TODAY()))&lt;=40),INT(YEARFRAC(I190,TODAY())),"")</f>
        <v/>
      </c>
      <c r="AG190" s="119" t="str">
        <f ca="1">IF(AND(INT(YEARFRAC(I190,TODAY()))&gt;=41,INT(YEARFRAC(I190,TODAY()))&lt;=45),INT(YEARFRAC(I190,TODAY())),"")</f>
        <v/>
      </c>
      <c r="AH190" s="119" t="str">
        <f ca="1">IF(AND(INT(YEARFRAC(I190,TODAY()))&gt;=46,INT(YEARFRAC(I190,TODAY()))&lt;=48),INT(YEARFRAC(I190,TODAY())),"")</f>
        <v/>
      </c>
      <c r="AI190" s="110"/>
    </row>
    <row r="191" spans="1:35" ht="78.75" x14ac:dyDescent="0.25">
      <c r="A191" s="59" t="s">
        <v>1727</v>
      </c>
      <c r="B191" s="60" t="s">
        <v>1296</v>
      </c>
      <c r="C191" s="95">
        <v>180</v>
      </c>
      <c r="D191" s="62" t="s">
        <v>23</v>
      </c>
      <c r="E191" s="63" t="s">
        <v>2035</v>
      </c>
      <c r="F191" s="62" t="s">
        <v>576</v>
      </c>
      <c r="G191" s="74"/>
      <c r="H191" s="62" t="e" cm="1">
        <f t="array" ref="H191">IF(
  ISBLANK(F191),
  "",
  IF(
    COUNTIF([1]Settings!G$1:G$609, F191) = 1,
    INDEX([1]Settings!H$1:H$609, MATCH(F191, [1]Settings!G$1:G$609, 0)),
    IFERROR(
      INDEX([1]Settings!H$1:H$609,
        MATCH(1,
          ([1]Settings!G$1:G$609=F191) * ([1]Settings!D$1:D$609=G191),
          0
        )
      ),
      ""
    )
  )
)</f>
        <v>#VALUE!</v>
      </c>
      <c r="I191" s="60">
        <v>34674</v>
      </c>
      <c r="J191" s="59" t="s">
        <v>2036</v>
      </c>
      <c r="K191" s="62" t="s">
        <v>2037</v>
      </c>
      <c r="L191" s="64" t="s">
        <v>2038</v>
      </c>
      <c r="M191" s="77" t="s">
        <v>2039</v>
      </c>
      <c r="N191" s="78" t="s">
        <v>2040</v>
      </c>
      <c r="O191" s="62" t="s">
        <v>563</v>
      </c>
      <c r="P191" s="78" t="s">
        <v>2041</v>
      </c>
      <c r="Q191" s="78" t="s">
        <v>2042</v>
      </c>
      <c r="R191" s="78" t="s">
        <v>2043</v>
      </c>
      <c r="S191" s="79" t="s">
        <v>33</v>
      </c>
      <c r="T191" s="62"/>
      <c r="U191" s="62" t="s">
        <v>22</v>
      </c>
      <c r="V191" s="65">
        <v>100</v>
      </c>
      <c r="W191" s="66"/>
      <c r="X191" s="67">
        <v>45829</v>
      </c>
      <c r="Y191" s="67" t="s">
        <v>1294</v>
      </c>
      <c r="Z191" s="67" t="str">
        <f>IF(E191="","",IF(T191="","ні","так"))</f>
        <v>ні</v>
      </c>
      <c r="AA191" s="67">
        <v>45828</v>
      </c>
      <c r="AB191" s="67" t="s">
        <v>109</v>
      </c>
      <c r="AC191" s="68"/>
      <c r="AD191" s="69">
        <f ca="1">IF(INT(YEARFRAC(I191,TODAY()))&lt;=30,INT(YEARFRAC(I191,TODAY())),"")</f>
        <v>30</v>
      </c>
      <c r="AE191" s="69" t="str">
        <f ca="1">IF(AND(INT(YEARFRAC(I191,TODAY()))&gt;=31,INT(YEARFRAC(I191,TODAY()))&lt;=35),INT(YEARFRAC(I191,TODAY())),"")</f>
        <v/>
      </c>
      <c r="AF191" s="69" t="str">
        <f ca="1">IF(AND(INT(YEARFRAC(I191,TODAY()))&gt;=36,INT(YEARFRAC(I191,TODAY()))&lt;=40),INT(YEARFRAC(I191,TODAY())),"")</f>
        <v/>
      </c>
      <c r="AG191" s="70" t="str">
        <f ca="1">IF(AND(INT(YEARFRAC(I191,TODAY()))&gt;=41,INT(YEARFRAC(I191,TODAY()))&lt;=45),INT(YEARFRAC(I191,TODAY())),"")</f>
        <v/>
      </c>
      <c r="AH191" s="70" t="str">
        <f ca="1">IF(AND(INT(YEARFRAC(I191,TODAY()))&gt;=46,INT(YEARFRAC(I191,TODAY()))&lt;=48),INT(YEARFRAC(I191,TODAY())),"")</f>
        <v/>
      </c>
      <c r="AI191" s="61"/>
    </row>
    <row r="192" spans="1:35" ht="110.25" x14ac:dyDescent="0.25">
      <c r="A192" s="129" t="s">
        <v>2992</v>
      </c>
      <c r="B192" s="130" t="s">
        <v>2748</v>
      </c>
      <c r="C192" s="95">
        <v>181</v>
      </c>
      <c r="D192" s="132" t="s">
        <v>23</v>
      </c>
      <c r="E192" s="132" t="s">
        <v>2993</v>
      </c>
      <c r="F192" s="132" t="s">
        <v>710</v>
      </c>
      <c r="G192" s="144" t="s">
        <v>1053</v>
      </c>
      <c r="H192" s="132" t="s">
        <v>156</v>
      </c>
      <c r="I192" s="130">
        <v>28676</v>
      </c>
      <c r="J192" s="129" t="s">
        <v>2994</v>
      </c>
      <c r="K192" s="134" t="s">
        <v>2995</v>
      </c>
      <c r="L192" s="135" t="s">
        <v>2996</v>
      </c>
      <c r="M192" s="132" t="s">
        <v>1358</v>
      </c>
      <c r="N192" s="132" t="s">
        <v>2997</v>
      </c>
      <c r="O192" s="132" t="s">
        <v>563</v>
      </c>
      <c r="P192" s="132" t="s">
        <v>2998</v>
      </c>
      <c r="Q192" s="132" t="s">
        <v>2999</v>
      </c>
      <c r="R192" s="132" t="s">
        <v>3000</v>
      </c>
      <c r="S192" s="135" t="s">
        <v>3001</v>
      </c>
      <c r="T192" s="132"/>
      <c r="U192" s="132" t="s">
        <v>22</v>
      </c>
      <c r="V192" s="136">
        <v>100</v>
      </c>
      <c r="W192" s="137"/>
      <c r="X192" s="138">
        <v>45827</v>
      </c>
      <c r="Y192" s="138" t="s">
        <v>2759</v>
      </c>
      <c r="Z192" s="138" t="s">
        <v>2760</v>
      </c>
      <c r="AA192" s="138">
        <v>45826</v>
      </c>
      <c r="AB192" s="138" t="s">
        <v>109</v>
      </c>
      <c r="AC192" s="139"/>
      <c r="AD192" s="140" t="s">
        <v>1132</v>
      </c>
      <c r="AE192" s="140" t="s">
        <v>1132</v>
      </c>
      <c r="AF192" s="140" t="s">
        <v>1132</v>
      </c>
      <c r="AG192" s="141" t="s">
        <v>1132</v>
      </c>
      <c r="AH192" s="141">
        <v>46</v>
      </c>
      <c r="AI192" s="131"/>
    </row>
    <row r="193" spans="1:35" ht="78.75" x14ac:dyDescent="0.25">
      <c r="A193" s="108" t="s">
        <v>2094</v>
      </c>
      <c r="B193" s="109" t="s">
        <v>2116</v>
      </c>
      <c r="C193" s="95">
        <v>182</v>
      </c>
      <c r="D193" s="111" t="s">
        <v>23</v>
      </c>
      <c r="E193" s="120" t="s">
        <v>2738</v>
      </c>
      <c r="F193" s="111" t="s">
        <v>709</v>
      </c>
      <c r="G193" s="124"/>
      <c r="H193" s="111" t="e" cm="1">
        <f t="array" ref="H193">IF(
  ISBLANK(F193),
  "",
  IF(
    COUNTIF([2]Settings!G$1:G$609, F193) = 1,
    INDEX([2]Settings!H$1:H$609, MATCH(F193, [2]Settings!G$1:G$609, 0)),
    IFERROR(
      INDEX([2]Settings!H$1:H$609,
        MATCH(1,
          ([2]Settings!G$1:G$609=F193) * ([2]Settings!D$1:D$609=G193),
          0
        )
      ),
      ""
    )
  )
)</f>
        <v>#VALUE!</v>
      </c>
      <c r="I193" s="109">
        <v>30753</v>
      </c>
      <c r="J193" s="108" t="s">
        <v>2739</v>
      </c>
      <c r="K193" s="112" t="s">
        <v>2740</v>
      </c>
      <c r="L193" s="113" t="s">
        <v>2741</v>
      </c>
      <c r="M193" s="111" t="s">
        <v>1401</v>
      </c>
      <c r="N193" s="111" t="s">
        <v>2742</v>
      </c>
      <c r="O193" s="111" t="s">
        <v>563</v>
      </c>
      <c r="P193" s="111" t="s">
        <v>2743</v>
      </c>
      <c r="Q193" s="111" t="s">
        <v>2744</v>
      </c>
      <c r="R193" s="111" t="s">
        <v>2745</v>
      </c>
      <c r="S193" s="113" t="s">
        <v>2746</v>
      </c>
      <c r="T193" s="111"/>
      <c r="U193" s="111" t="s">
        <v>22</v>
      </c>
      <c r="V193" s="115">
        <v>100</v>
      </c>
      <c r="W193" s="114"/>
      <c r="X193" s="116">
        <v>45828</v>
      </c>
      <c r="Y193" s="116" t="s">
        <v>2093</v>
      </c>
      <c r="Z193" s="116" t="str">
        <f>IF(E193="","",IF(T193="","ні","так"))</f>
        <v>ні</v>
      </c>
      <c r="AA193" s="116">
        <v>45827</v>
      </c>
      <c r="AB193" s="116" t="s">
        <v>109</v>
      </c>
      <c r="AC193" s="117" t="s">
        <v>2104</v>
      </c>
      <c r="AD193" s="118" t="str">
        <f ca="1">IF(INT(YEARFRAC(I193,TODAY()))&lt;=30,INT(YEARFRAC(I193,TODAY())),"")</f>
        <v/>
      </c>
      <c r="AE193" s="118" t="str">
        <f ca="1">IF(AND(INT(YEARFRAC(I193,TODAY()))&gt;=31,INT(YEARFRAC(I193,TODAY()))&lt;=35),INT(YEARFRAC(I193,TODAY())),"")</f>
        <v/>
      </c>
      <c r="AF193" s="118" t="str">
        <f ca="1">IF(AND(INT(YEARFRAC(I193,TODAY()))&gt;=36,INT(YEARFRAC(I193,TODAY()))&lt;=40),INT(YEARFRAC(I193,TODAY())),"")</f>
        <v/>
      </c>
      <c r="AG193" s="119">
        <f ca="1">IF(AND(INT(YEARFRAC(I193,TODAY()))&gt;=41,INT(YEARFRAC(I193,TODAY()))&lt;=45),INT(YEARFRAC(I193,TODAY())),"")</f>
        <v>41</v>
      </c>
      <c r="AH193" s="119" t="str">
        <f ca="1">IF(AND(INT(YEARFRAC(I193,TODAY()))&gt;=46,INT(YEARFRAC(I193,TODAY()))&lt;=48),INT(YEARFRAC(I193,TODAY())),"")</f>
        <v/>
      </c>
      <c r="AI193" s="110"/>
    </row>
    <row r="194" spans="1:35" ht="94.5" x14ac:dyDescent="0.25">
      <c r="A194" s="59" t="s">
        <v>1921</v>
      </c>
      <c r="B194" s="60" t="s">
        <v>1296</v>
      </c>
      <c r="C194" s="95">
        <v>183</v>
      </c>
      <c r="D194" s="62" t="s">
        <v>23</v>
      </c>
      <c r="E194" s="71" t="s">
        <v>2044</v>
      </c>
      <c r="F194" s="62" t="s">
        <v>731</v>
      </c>
      <c r="G194" s="74"/>
      <c r="H194" s="62" t="e" cm="1">
        <f t="array" ref="H194">IF(
  ISBLANK(F194),
  "",
  IF(
    COUNTIF([1]Settings!G$1:G$609, F194) = 1,
    INDEX([1]Settings!H$1:H$609, MATCH(F194, [1]Settings!G$1:G$609, 0)),
    IFERROR(
      INDEX([1]Settings!H$1:H$609,
        MATCH(1,
          ([1]Settings!G$1:G$609=F194) * ([1]Settings!D$1:D$609=G194),
          0
        )
      ),
      ""
    )
  )
)</f>
        <v>#VALUE!</v>
      </c>
      <c r="I194" s="60">
        <v>32228</v>
      </c>
      <c r="J194" s="59" t="s">
        <v>2045</v>
      </c>
      <c r="K194" s="76" t="s">
        <v>2046</v>
      </c>
      <c r="L194" s="76" t="s">
        <v>2047</v>
      </c>
      <c r="M194" s="62" t="s">
        <v>2048</v>
      </c>
      <c r="N194" s="62" t="s">
        <v>2049</v>
      </c>
      <c r="O194" s="62" t="s">
        <v>142</v>
      </c>
      <c r="P194" s="62" t="s">
        <v>2050</v>
      </c>
      <c r="Q194" s="62" t="s">
        <v>2051</v>
      </c>
      <c r="R194" s="62" t="s">
        <v>2052</v>
      </c>
      <c r="S194" s="64">
        <v>634097601</v>
      </c>
      <c r="T194" s="62"/>
      <c r="U194" s="62" t="s">
        <v>22</v>
      </c>
      <c r="V194" s="65">
        <v>100</v>
      </c>
      <c r="W194" s="66"/>
      <c r="X194" s="67">
        <v>45829</v>
      </c>
      <c r="Y194" s="67" t="s">
        <v>1294</v>
      </c>
      <c r="Z194" s="67" t="str">
        <f>IF(E194="","",IF(T194="","ні","так"))</f>
        <v>ні</v>
      </c>
      <c r="AA194" s="67">
        <v>45828</v>
      </c>
      <c r="AB194" s="67" t="s">
        <v>109</v>
      </c>
      <c r="AC194" s="68"/>
      <c r="AD194" s="69" t="str">
        <f ca="1">IF(INT(YEARFRAC(I194,TODAY()))&lt;=30,INT(YEARFRAC(I194,TODAY())),"")</f>
        <v/>
      </c>
      <c r="AE194" s="69" t="str">
        <f ca="1">IF(AND(INT(YEARFRAC(I194,TODAY()))&gt;=31,INT(YEARFRAC(I194,TODAY()))&lt;=35),INT(YEARFRAC(I194,TODAY())),"")</f>
        <v/>
      </c>
      <c r="AF194" s="69">
        <f ca="1">IF(AND(INT(YEARFRAC(I194,TODAY()))&gt;=36,INT(YEARFRAC(I194,TODAY()))&lt;=40),INT(YEARFRAC(I194,TODAY())),"")</f>
        <v>37</v>
      </c>
      <c r="AG194" s="70" t="str">
        <f ca="1">IF(AND(INT(YEARFRAC(I194,TODAY()))&gt;=41,INT(YEARFRAC(I194,TODAY()))&lt;=45),INT(YEARFRAC(I194,TODAY())),"")</f>
        <v/>
      </c>
      <c r="AH194" s="70" t="str">
        <f ca="1">IF(AND(INT(YEARFRAC(I194,TODAY()))&gt;=46,INT(YEARFRAC(I194,TODAY()))&lt;=48),INT(YEARFRAC(I194,TODAY())),"")</f>
        <v/>
      </c>
      <c r="AI194" s="61"/>
    </row>
    <row r="195" spans="1:35" ht="141.75" x14ac:dyDescent="0.25">
      <c r="A195" s="129" t="s">
        <v>2805</v>
      </c>
      <c r="B195" s="130" t="s">
        <v>2748</v>
      </c>
      <c r="C195" s="95">
        <v>184</v>
      </c>
      <c r="D195" s="132" t="s">
        <v>23</v>
      </c>
      <c r="E195" s="133" t="s">
        <v>3002</v>
      </c>
      <c r="F195" s="132" t="s">
        <v>576</v>
      </c>
      <c r="G195" s="132"/>
      <c r="H195" s="132" t="s">
        <v>945</v>
      </c>
      <c r="I195" s="130">
        <v>32779</v>
      </c>
      <c r="J195" s="129" t="s">
        <v>3003</v>
      </c>
      <c r="K195" s="132" t="s">
        <v>3004</v>
      </c>
      <c r="L195" s="142" t="s">
        <v>3005</v>
      </c>
      <c r="M195" s="132" t="s">
        <v>3006</v>
      </c>
      <c r="N195" s="132" t="s">
        <v>3007</v>
      </c>
      <c r="O195" s="132" t="s">
        <v>562</v>
      </c>
      <c r="P195" s="132" t="s">
        <v>3008</v>
      </c>
      <c r="Q195" s="132" t="s">
        <v>3009</v>
      </c>
      <c r="R195" s="132" t="s">
        <v>3010</v>
      </c>
      <c r="S195" s="135" t="s">
        <v>3011</v>
      </c>
      <c r="T195" s="132"/>
      <c r="U195" s="132" t="s">
        <v>22</v>
      </c>
      <c r="V195" s="136">
        <v>100</v>
      </c>
      <c r="W195" s="137"/>
      <c r="X195" s="138">
        <v>45827</v>
      </c>
      <c r="Y195" s="138" t="s">
        <v>2759</v>
      </c>
      <c r="Z195" s="138" t="s">
        <v>2760</v>
      </c>
      <c r="AA195" s="138">
        <v>45826</v>
      </c>
      <c r="AB195" s="138" t="s">
        <v>109</v>
      </c>
      <c r="AC195" s="139"/>
      <c r="AD195" s="140" t="s">
        <v>1132</v>
      </c>
      <c r="AE195" s="140">
        <v>35</v>
      </c>
      <c r="AF195" s="140" t="s">
        <v>1132</v>
      </c>
      <c r="AG195" s="141" t="s">
        <v>1132</v>
      </c>
      <c r="AH195" s="141" t="s">
        <v>1132</v>
      </c>
      <c r="AI195" s="131"/>
    </row>
    <row r="196" spans="1:35" ht="78.75" x14ac:dyDescent="0.25">
      <c r="A196" s="59" t="s">
        <v>1307</v>
      </c>
      <c r="B196" s="60" t="s">
        <v>1296</v>
      </c>
      <c r="C196" s="95">
        <v>185</v>
      </c>
      <c r="D196" s="62" t="s">
        <v>23</v>
      </c>
      <c r="E196" s="71" t="s">
        <v>2053</v>
      </c>
      <c r="F196" s="62" t="s">
        <v>576</v>
      </c>
      <c r="G196" s="62"/>
      <c r="H196" s="62" t="e" cm="1">
        <f t="array" ref="H196">IF(
  ISBLANK(F196),
  "",
  IF(
    COUNTIF([1]Settings!G$1:G$609, F196) = 1,
    INDEX([1]Settings!H$1:H$609, MATCH(F196, [1]Settings!G$1:G$609, 0)),
    IFERROR(
      INDEX([1]Settings!H$1:H$609,
        MATCH(1,
          ([1]Settings!G$1:G$609=F196) * ([1]Settings!D$1:D$609=G196),
          0
        )
      ),
      ""
    )
  )
)</f>
        <v>#VALUE!</v>
      </c>
      <c r="I196" s="60">
        <v>34799</v>
      </c>
      <c r="J196" s="59" t="s">
        <v>2054</v>
      </c>
      <c r="K196" s="76" t="s">
        <v>2055</v>
      </c>
      <c r="L196" s="76" t="s">
        <v>2056</v>
      </c>
      <c r="M196" s="62" t="s">
        <v>2057</v>
      </c>
      <c r="N196" s="62" t="s">
        <v>2058</v>
      </c>
      <c r="O196" s="62"/>
      <c r="P196" s="62" t="s">
        <v>33</v>
      </c>
      <c r="Q196" s="62" t="s">
        <v>2059</v>
      </c>
      <c r="R196" s="62" t="s">
        <v>2060</v>
      </c>
      <c r="S196" s="64" t="s">
        <v>2061</v>
      </c>
      <c r="T196" s="62"/>
      <c r="U196" s="62" t="s">
        <v>22</v>
      </c>
      <c r="V196" s="65">
        <v>100</v>
      </c>
      <c r="W196" s="66"/>
      <c r="X196" s="67">
        <v>45829</v>
      </c>
      <c r="Y196" s="67" t="s">
        <v>1294</v>
      </c>
      <c r="Z196" s="67" t="str">
        <f>IF(E196="","",IF(T196="","ні","так"))</f>
        <v>ні</v>
      </c>
      <c r="AA196" s="67">
        <v>45828</v>
      </c>
      <c r="AB196" s="67" t="s">
        <v>109</v>
      </c>
      <c r="AC196" s="68"/>
      <c r="AD196" s="69">
        <f t="shared" ref="AD196:AD259" ca="1" si="48">IF(INT(YEARFRAC(I196,TODAY()))&lt;=30,INT(YEARFRAC(I196,TODAY())),"")</f>
        <v>30</v>
      </c>
      <c r="AE196" s="69" t="str">
        <f t="shared" ref="AE196:AE259" ca="1" si="49">IF(AND(INT(YEARFRAC(I196,TODAY()))&gt;=31,INT(YEARFRAC(I196,TODAY()))&lt;=35),INT(YEARFRAC(I196,TODAY())),"")</f>
        <v/>
      </c>
      <c r="AF196" s="69" t="str">
        <f t="shared" ref="AF196:AF259" ca="1" si="50">IF(AND(INT(YEARFRAC(I196,TODAY()))&gt;=36,INT(YEARFRAC(I196,TODAY()))&lt;=40),INT(YEARFRAC(I196,TODAY())),"")</f>
        <v/>
      </c>
      <c r="AG196" s="70" t="str">
        <f t="shared" ref="AG196:AG259" ca="1" si="51">IF(AND(INT(YEARFRAC(I196,TODAY()))&gt;=41,INT(YEARFRAC(I196,TODAY()))&lt;=45),INT(YEARFRAC(I196,TODAY())),"")</f>
        <v/>
      </c>
      <c r="AH196" s="70" t="str">
        <f t="shared" ref="AH196:AH259" ca="1" si="52">IF(AND(INT(YEARFRAC(I196,TODAY()))&gt;=46,INT(YEARFRAC(I196,TODAY()))&lt;=48),INT(YEARFRAC(I196,TODAY())),"")</f>
        <v/>
      </c>
      <c r="AI196" s="61"/>
    </row>
    <row r="197" spans="1:35" ht="63" x14ac:dyDescent="0.25">
      <c r="A197" s="59" t="s">
        <v>2062</v>
      </c>
      <c r="B197" s="60" t="s">
        <v>1296</v>
      </c>
      <c r="C197" s="95">
        <v>186</v>
      </c>
      <c r="D197" s="62" t="s">
        <v>23</v>
      </c>
      <c r="E197" s="62" t="s">
        <v>2063</v>
      </c>
      <c r="F197" s="62" t="s">
        <v>840</v>
      </c>
      <c r="G197" s="62"/>
      <c r="H197" s="62" t="e" cm="1">
        <f t="array" ref="H197">IF(
  ISBLANK(F197),
  "",
  IF(
    COUNTIF([1]Settings!G$1:G$609, F197) = 1,
    INDEX([1]Settings!H$1:H$609, MATCH(F197, [1]Settings!G$1:G$609, 0)),
    IFERROR(
      INDEX([1]Settings!H$1:H$609,
        MATCH(1,
          ([1]Settings!G$1:G$609=F197) * ([1]Settings!D$1:D$609=G197),
          0
        )
      ),
      ""
    )
  )
)</f>
        <v>#VALUE!</v>
      </c>
      <c r="I197" s="60">
        <v>35281</v>
      </c>
      <c r="J197" s="59" t="s">
        <v>2064</v>
      </c>
      <c r="K197" s="71" t="s">
        <v>2065</v>
      </c>
      <c r="L197" s="64" t="s">
        <v>2066</v>
      </c>
      <c r="M197" s="62" t="s">
        <v>1873</v>
      </c>
      <c r="N197" s="62" t="s">
        <v>2067</v>
      </c>
      <c r="O197" s="62" t="s">
        <v>563</v>
      </c>
      <c r="P197" s="62" t="s">
        <v>2068</v>
      </c>
      <c r="Q197" s="62" t="s">
        <v>2069</v>
      </c>
      <c r="R197" s="62" t="s">
        <v>2070</v>
      </c>
      <c r="S197" s="64" t="s">
        <v>2071</v>
      </c>
      <c r="T197" s="62"/>
      <c r="U197" s="62" t="s">
        <v>22</v>
      </c>
      <c r="V197" s="65">
        <v>100</v>
      </c>
      <c r="W197" s="66"/>
      <c r="X197" s="67">
        <v>45829</v>
      </c>
      <c r="Y197" s="67" t="s">
        <v>1294</v>
      </c>
      <c r="Z197" s="67" t="str">
        <f>IF(E197="","",IF(T197="","ні","так"))</f>
        <v>ні</v>
      </c>
      <c r="AA197" s="67">
        <v>45828</v>
      </c>
      <c r="AB197" s="67" t="s">
        <v>109</v>
      </c>
      <c r="AC197" s="68"/>
      <c r="AD197" s="69">
        <f t="shared" ca="1" si="48"/>
        <v>29</v>
      </c>
      <c r="AE197" s="69" t="str">
        <f t="shared" ca="1" si="49"/>
        <v/>
      </c>
      <c r="AF197" s="69" t="str">
        <f t="shared" ca="1" si="50"/>
        <v/>
      </c>
      <c r="AG197" s="70" t="str">
        <f t="shared" ca="1" si="51"/>
        <v/>
      </c>
      <c r="AH197" s="70" t="str">
        <f t="shared" ca="1" si="52"/>
        <v/>
      </c>
      <c r="AI197" s="61"/>
    </row>
    <row r="198" spans="1:35" ht="78.75" x14ac:dyDescent="0.25">
      <c r="A198" s="59" t="s">
        <v>1364</v>
      </c>
      <c r="B198" s="60" t="s">
        <v>1131</v>
      </c>
      <c r="C198" s="95">
        <v>187</v>
      </c>
      <c r="D198" s="62" t="s">
        <v>23</v>
      </c>
      <c r="E198" s="63" t="s">
        <v>2072</v>
      </c>
      <c r="F198" s="62" t="s">
        <v>735</v>
      </c>
      <c r="G198" s="62"/>
      <c r="H198" s="62" t="e" cm="1">
        <f t="array" ref="H198">IF(
  ISBLANK(F198),
  "",
  IF(
    COUNTIF([1]Settings!G$1:G$609, F198) = 1,
    INDEX([1]Settings!H$1:H$609, MATCH(F198, [1]Settings!G$1:G$609, 0)),
    IFERROR(
      INDEX([1]Settings!H$1:H$609,
        MATCH(1,
          ([1]Settings!G$1:G$609=F198) * ([1]Settings!D$1:D$609=G198),
          0
        )
      ),
      ""
    )
  )
)</f>
        <v>#VALUE!</v>
      </c>
      <c r="I198" s="60">
        <v>32842</v>
      </c>
      <c r="J198" s="59" t="s">
        <v>2073</v>
      </c>
      <c r="K198" s="71" t="s">
        <v>2074</v>
      </c>
      <c r="L198" s="76" t="s">
        <v>2075</v>
      </c>
      <c r="M198" s="62" t="s">
        <v>2076</v>
      </c>
      <c r="N198" s="62" t="s">
        <v>2077</v>
      </c>
      <c r="O198" s="62" t="s">
        <v>142</v>
      </c>
      <c r="P198" s="62" t="s">
        <v>2078</v>
      </c>
      <c r="Q198" s="62" t="s">
        <v>2079</v>
      </c>
      <c r="R198" s="62" t="s">
        <v>2080</v>
      </c>
      <c r="S198" s="62" t="s">
        <v>2081</v>
      </c>
      <c r="T198" s="62"/>
      <c r="U198" s="62" t="s">
        <v>22</v>
      </c>
      <c r="V198" s="65">
        <v>100</v>
      </c>
      <c r="W198" s="66"/>
      <c r="X198" s="67">
        <v>45829</v>
      </c>
      <c r="Y198" s="67" t="s">
        <v>1294</v>
      </c>
      <c r="Z198" s="67" t="str">
        <f>IF(E198="","",IF(T198="","ні","так"))</f>
        <v>ні</v>
      </c>
      <c r="AA198" s="67">
        <v>45828</v>
      </c>
      <c r="AB198" s="67" t="s">
        <v>109</v>
      </c>
      <c r="AC198" s="68"/>
      <c r="AD198" s="69" t="str">
        <f t="shared" ca="1" si="48"/>
        <v/>
      </c>
      <c r="AE198" s="69">
        <f t="shared" ca="1" si="49"/>
        <v>35</v>
      </c>
      <c r="AF198" s="69" t="str">
        <f t="shared" ca="1" si="50"/>
        <v/>
      </c>
      <c r="AG198" s="70" t="str">
        <f t="shared" ca="1" si="51"/>
        <v/>
      </c>
      <c r="AH198" s="70" t="str">
        <f t="shared" ca="1" si="52"/>
        <v/>
      </c>
      <c r="AI198" s="61"/>
    </row>
    <row r="199" spans="1:35" s="174" customFormat="1" ht="94.5" x14ac:dyDescent="0.25">
      <c r="A199" s="39"/>
      <c r="D199" s="205" t="s">
        <v>1052</v>
      </c>
      <c r="E199" s="206" t="s">
        <v>3068</v>
      </c>
      <c r="F199" s="205" t="s">
        <v>3069</v>
      </c>
      <c r="G199" s="54"/>
      <c r="H199" s="174" t="s">
        <v>3070</v>
      </c>
      <c r="I199" s="207">
        <v>26153</v>
      </c>
      <c r="J199" s="205">
        <v>2615210538</v>
      </c>
      <c r="K199" s="205" t="s">
        <v>3071</v>
      </c>
      <c r="L199" s="39"/>
      <c r="M199" s="174" t="s">
        <v>3072</v>
      </c>
      <c r="N199" s="174" t="s">
        <v>3073</v>
      </c>
      <c r="O199" s="207" t="s">
        <v>563</v>
      </c>
      <c r="P199" s="205" t="s">
        <v>3074</v>
      </c>
      <c r="Q199" s="174" t="s">
        <v>3075</v>
      </c>
      <c r="R199" s="174" t="s">
        <v>3076</v>
      </c>
      <c r="S199" s="39" t="s">
        <v>3077</v>
      </c>
      <c r="U199" s="174" t="s">
        <v>22</v>
      </c>
      <c r="V199" s="174">
        <v>100</v>
      </c>
      <c r="W199" s="39"/>
      <c r="Z199" s="50"/>
      <c r="AA199" s="50"/>
      <c r="AB199" s="50"/>
      <c r="AC199" s="39"/>
      <c r="AD199" s="52" t="str">
        <f t="shared" ca="1" si="48"/>
        <v/>
      </c>
      <c r="AE199" s="52" t="str">
        <f t="shared" ca="1" si="49"/>
        <v/>
      </c>
      <c r="AF199" s="52" t="str">
        <f t="shared" ca="1" si="50"/>
        <v/>
      </c>
      <c r="AG199" s="52" t="str">
        <f t="shared" ca="1" si="51"/>
        <v/>
      </c>
      <c r="AH199" s="52" t="str">
        <f t="shared" ca="1" si="52"/>
        <v/>
      </c>
    </row>
    <row r="200" spans="1:35" ht="16.5" x14ac:dyDescent="0.25">
      <c r="G200" s="54"/>
      <c r="O200" s="37"/>
      <c r="Z200" s="50"/>
      <c r="AA200" s="50"/>
      <c r="AB200" s="50"/>
      <c r="AD200" s="51" t="str">
        <f t="shared" ca="1" si="48"/>
        <v/>
      </c>
      <c r="AE200" s="51" t="str">
        <f t="shared" ca="1" si="49"/>
        <v/>
      </c>
      <c r="AF200" s="51" t="str">
        <f t="shared" ca="1" si="50"/>
        <v/>
      </c>
      <c r="AG200" s="52" t="str">
        <f t="shared" ca="1" si="51"/>
        <v/>
      </c>
      <c r="AH200" s="52" t="str">
        <f t="shared" ca="1" si="52"/>
        <v/>
      </c>
    </row>
    <row r="201" spans="1:35" ht="16.5" x14ac:dyDescent="0.25">
      <c r="G201" s="54"/>
      <c r="O201" s="37"/>
      <c r="Z201" s="50"/>
      <c r="AA201" s="50"/>
      <c r="AB201" s="50"/>
      <c r="AD201" s="51" t="str">
        <f t="shared" ca="1" si="48"/>
        <v/>
      </c>
      <c r="AE201" s="51" t="str">
        <f t="shared" ca="1" si="49"/>
        <v/>
      </c>
      <c r="AF201" s="51" t="str">
        <f t="shared" ca="1" si="50"/>
        <v/>
      </c>
      <c r="AG201" s="52" t="str">
        <f t="shared" ca="1" si="51"/>
        <v/>
      </c>
      <c r="AH201" s="52" t="str">
        <f t="shared" ca="1" si="52"/>
        <v/>
      </c>
    </row>
    <row r="202" spans="1:35" ht="16.5" x14ac:dyDescent="0.25">
      <c r="G202" s="54"/>
      <c r="O202" s="37"/>
      <c r="Z202" s="50"/>
      <c r="AA202" s="50"/>
      <c r="AB202" s="50"/>
      <c r="AD202" s="51" t="str">
        <f t="shared" ca="1" si="48"/>
        <v/>
      </c>
      <c r="AE202" s="51" t="str">
        <f t="shared" ca="1" si="49"/>
        <v/>
      </c>
      <c r="AF202" s="51" t="str">
        <f t="shared" ca="1" si="50"/>
        <v/>
      </c>
      <c r="AG202" s="52" t="str">
        <f t="shared" ca="1" si="51"/>
        <v/>
      </c>
      <c r="AH202" s="52" t="str">
        <f t="shared" ca="1" si="52"/>
        <v/>
      </c>
    </row>
    <row r="203" spans="1:35" ht="16.5" x14ac:dyDescent="0.25">
      <c r="G203" s="54"/>
      <c r="O203" s="37"/>
      <c r="Z203" s="50"/>
      <c r="AA203" s="50"/>
      <c r="AB203" s="50"/>
      <c r="AD203" s="51" t="str">
        <f t="shared" ca="1" si="48"/>
        <v/>
      </c>
      <c r="AE203" s="51" t="str">
        <f t="shared" ca="1" si="49"/>
        <v/>
      </c>
      <c r="AF203" s="51" t="str">
        <f t="shared" ca="1" si="50"/>
        <v/>
      </c>
      <c r="AG203" s="52" t="str">
        <f t="shared" ca="1" si="51"/>
        <v/>
      </c>
      <c r="AH203" s="52" t="str">
        <f t="shared" ca="1" si="52"/>
        <v/>
      </c>
    </row>
    <row r="204" spans="1:35" ht="16.5" x14ac:dyDescent="0.25">
      <c r="G204" s="54"/>
      <c r="O204" s="37"/>
      <c r="Z204" s="50"/>
      <c r="AA204" s="50"/>
      <c r="AB204" s="50"/>
      <c r="AD204" s="51" t="str">
        <f t="shared" ca="1" si="48"/>
        <v/>
      </c>
      <c r="AE204" s="51" t="str">
        <f t="shared" ca="1" si="49"/>
        <v/>
      </c>
      <c r="AF204" s="51" t="str">
        <f t="shared" ca="1" si="50"/>
        <v/>
      </c>
      <c r="AG204" s="52" t="str">
        <f t="shared" ca="1" si="51"/>
        <v/>
      </c>
      <c r="AH204" s="52" t="str">
        <f t="shared" ca="1" si="52"/>
        <v/>
      </c>
    </row>
    <row r="205" spans="1:35" ht="16.5" x14ac:dyDescent="0.25">
      <c r="G205" s="54"/>
      <c r="O205" s="37"/>
      <c r="Z205" s="50"/>
      <c r="AA205" s="50"/>
      <c r="AB205" s="50"/>
      <c r="AD205" s="51" t="str">
        <f t="shared" ca="1" si="48"/>
        <v/>
      </c>
      <c r="AE205" s="51" t="str">
        <f t="shared" ca="1" si="49"/>
        <v/>
      </c>
      <c r="AF205" s="51" t="str">
        <f t="shared" ca="1" si="50"/>
        <v/>
      </c>
      <c r="AG205" s="52" t="str">
        <f t="shared" ca="1" si="51"/>
        <v/>
      </c>
      <c r="AH205" s="52" t="str">
        <f t="shared" ca="1" si="52"/>
        <v/>
      </c>
    </row>
    <row r="206" spans="1:35" ht="16.5" x14ac:dyDescent="0.25">
      <c r="G206" s="54"/>
      <c r="O206" s="37"/>
      <c r="Z206" s="50"/>
      <c r="AA206" s="50"/>
      <c r="AB206" s="50"/>
      <c r="AD206" s="51" t="str">
        <f t="shared" ca="1" si="48"/>
        <v/>
      </c>
      <c r="AE206" s="51" t="str">
        <f t="shared" ca="1" si="49"/>
        <v/>
      </c>
      <c r="AF206" s="51" t="str">
        <f t="shared" ca="1" si="50"/>
        <v/>
      </c>
      <c r="AG206" s="52" t="str">
        <f t="shared" ca="1" si="51"/>
        <v/>
      </c>
      <c r="AH206" s="52" t="str">
        <f t="shared" ca="1" si="52"/>
        <v/>
      </c>
    </row>
    <row r="207" spans="1:35" ht="16.5" x14ac:dyDescent="0.25">
      <c r="G207" s="54"/>
      <c r="O207" s="37"/>
      <c r="Z207" s="50"/>
      <c r="AA207" s="50"/>
      <c r="AB207" s="50"/>
      <c r="AD207" s="51" t="str">
        <f t="shared" ca="1" si="48"/>
        <v/>
      </c>
      <c r="AE207" s="51" t="str">
        <f t="shared" ca="1" si="49"/>
        <v/>
      </c>
      <c r="AF207" s="51" t="str">
        <f t="shared" ca="1" si="50"/>
        <v/>
      </c>
      <c r="AG207" s="52" t="str">
        <f t="shared" ca="1" si="51"/>
        <v/>
      </c>
      <c r="AH207" s="52" t="str">
        <f t="shared" ca="1" si="52"/>
        <v/>
      </c>
    </row>
    <row r="208" spans="1:35" ht="16.5" x14ac:dyDescent="0.25">
      <c r="G208" s="54"/>
      <c r="O208" s="37"/>
      <c r="Z208" s="50"/>
      <c r="AA208" s="50"/>
      <c r="AB208" s="50"/>
      <c r="AD208" s="51" t="str">
        <f t="shared" ca="1" si="48"/>
        <v/>
      </c>
      <c r="AE208" s="51" t="str">
        <f t="shared" ca="1" si="49"/>
        <v/>
      </c>
      <c r="AF208" s="51" t="str">
        <f t="shared" ca="1" si="50"/>
        <v/>
      </c>
      <c r="AG208" s="52" t="str">
        <f t="shared" ca="1" si="51"/>
        <v/>
      </c>
      <c r="AH208" s="52" t="str">
        <f t="shared" ca="1" si="52"/>
        <v/>
      </c>
    </row>
    <row r="209" spans="7:34" ht="16.5" x14ac:dyDescent="0.25">
      <c r="G209" s="54"/>
      <c r="O209" s="37"/>
      <c r="Z209" s="50"/>
      <c r="AA209" s="50"/>
      <c r="AB209" s="50"/>
      <c r="AD209" s="51" t="str">
        <f t="shared" ca="1" si="48"/>
        <v/>
      </c>
      <c r="AE209" s="51" t="str">
        <f t="shared" ca="1" si="49"/>
        <v/>
      </c>
      <c r="AF209" s="51" t="str">
        <f t="shared" ca="1" si="50"/>
        <v/>
      </c>
      <c r="AG209" s="52" t="str">
        <f t="shared" ca="1" si="51"/>
        <v/>
      </c>
      <c r="AH209" s="52" t="str">
        <f t="shared" ca="1" si="52"/>
        <v/>
      </c>
    </row>
    <row r="210" spans="7:34" ht="16.5" x14ac:dyDescent="0.25">
      <c r="G210" s="54"/>
      <c r="O210" s="37"/>
      <c r="Z210" s="50"/>
      <c r="AA210" s="50"/>
      <c r="AB210" s="50"/>
      <c r="AD210" s="51" t="str">
        <f t="shared" ca="1" si="48"/>
        <v/>
      </c>
      <c r="AE210" s="51" t="str">
        <f t="shared" ca="1" si="49"/>
        <v/>
      </c>
      <c r="AF210" s="51" t="str">
        <f t="shared" ca="1" si="50"/>
        <v/>
      </c>
      <c r="AG210" s="52" t="str">
        <f t="shared" ca="1" si="51"/>
        <v/>
      </c>
      <c r="AH210" s="52" t="str">
        <f t="shared" ca="1" si="52"/>
        <v/>
      </c>
    </row>
    <row r="211" spans="7:34" ht="16.5" x14ac:dyDescent="0.25">
      <c r="G211" s="54"/>
      <c r="O211" s="37"/>
      <c r="Z211" s="50"/>
      <c r="AA211" s="50"/>
      <c r="AB211" s="50"/>
      <c r="AD211" s="51" t="str">
        <f t="shared" ca="1" si="48"/>
        <v/>
      </c>
      <c r="AE211" s="51" t="str">
        <f t="shared" ca="1" si="49"/>
        <v/>
      </c>
      <c r="AF211" s="51" t="str">
        <f t="shared" ca="1" si="50"/>
        <v/>
      </c>
      <c r="AG211" s="52" t="str">
        <f t="shared" ca="1" si="51"/>
        <v/>
      </c>
      <c r="AH211" s="52" t="str">
        <f t="shared" ca="1" si="52"/>
        <v/>
      </c>
    </row>
    <row r="212" spans="7:34" ht="16.5" x14ac:dyDescent="0.25">
      <c r="G212" s="54"/>
      <c r="O212" s="37"/>
      <c r="Z212" s="50"/>
      <c r="AA212" s="50"/>
      <c r="AB212" s="50"/>
      <c r="AD212" s="51" t="str">
        <f t="shared" ca="1" si="48"/>
        <v/>
      </c>
      <c r="AE212" s="51" t="str">
        <f t="shared" ca="1" si="49"/>
        <v/>
      </c>
      <c r="AF212" s="51" t="str">
        <f t="shared" ca="1" si="50"/>
        <v/>
      </c>
      <c r="AG212" s="52" t="str">
        <f t="shared" ca="1" si="51"/>
        <v/>
      </c>
      <c r="AH212" s="52" t="str">
        <f t="shared" ca="1" si="52"/>
        <v/>
      </c>
    </row>
    <row r="213" spans="7:34" ht="16.5" x14ac:dyDescent="0.25">
      <c r="G213" s="54"/>
      <c r="O213" s="37"/>
      <c r="Z213" s="50"/>
      <c r="AA213" s="50"/>
      <c r="AB213" s="50"/>
      <c r="AD213" s="51" t="str">
        <f t="shared" ca="1" si="48"/>
        <v/>
      </c>
      <c r="AE213" s="51" t="str">
        <f t="shared" ca="1" si="49"/>
        <v/>
      </c>
      <c r="AF213" s="51" t="str">
        <f t="shared" ca="1" si="50"/>
        <v/>
      </c>
      <c r="AG213" s="52" t="str">
        <f t="shared" ca="1" si="51"/>
        <v/>
      </c>
      <c r="AH213" s="52" t="str">
        <f t="shared" ca="1" si="52"/>
        <v/>
      </c>
    </row>
    <row r="214" spans="7:34" ht="16.5" x14ac:dyDescent="0.25">
      <c r="G214" s="54"/>
      <c r="O214" s="37"/>
      <c r="Z214" s="50"/>
      <c r="AA214" s="50"/>
      <c r="AB214" s="50"/>
      <c r="AD214" s="51" t="str">
        <f t="shared" ca="1" si="48"/>
        <v/>
      </c>
      <c r="AE214" s="51" t="str">
        <f t="shared" ca="1" si="49"/>
        <v/>
      </c>
      <c r="AF214" s="51" t="str">
        <f t="shared" ca="1" si="50"/>
        <v/>
      </c>
      <c r="AG214" s="52" t="str">
        <f t="shared" ca="1" si="51"/>
        <v/>
      </c>
      <c r="AH214" s="52" t="str">
        <f t="shared" ca="1" si="52"/>
        <v/>
      </c>
    </row>
    <row r="215" spans="7:34" ht="16.5" x14ac:dyDescent="0.25">
      <c r="G215" s="54"/>
      <c r="O215" s="37"/>
      <c r="Z215" s="50"/>
      <c r="AA215" s="50"/>
      <c r="AB215" s="50"/>
      <c r="AD215" s="51" t="str">
        <f t="shared" ca="1" si="48"/>
        <v/>
      </c>
      <c r="AE215" s="51" t="str">
        <f t="shared" ca="1" si="49"/>
        <v/>
      </c>
      <c r="AF215" s="51" t="str">
        <f t="shared" ca="1" si="50"/>
        <v/>
      </c>
      <c r="AG215" s="52" t="str">
        <f t="shared" ca="1" si="51"/>
        <v/>
      </c>
      <c r="AH215" s="52" t="str">
        <f t="shared" ca="1" si="52"/>
        <v/>
      </c>
    </row>
    <row r="216" spans="7:34" ht="16.5" x14ac:dyDescent="0.25">
      <c r="G216" s="54"/>
      <c r="O216" s="37"/>
      <c r="Z216" s="50"/>
      <c r="AA216" s="50"/>
      <c r="AB216" s="50"/>
      <c r="AD216" s="51" t="str">
        <f t="shared" ca="1" si="48"/>
        <v/>
      </c>
      <c r="AE216" s="51" t="str">
        <f t="shared" ca="1" si="49"/>
        <v/>
      </c>
      <c r="AF216" s="51" t="str">
        <f t="shared" ca="1" si="50"/>
        <v/>
      </c>
      <c r="AG216" s="52" t="str">
        <f t="shared" ca="1" si="51"/>
        <v/>
      </c>
      <c r="AH216" s="52" t="str">
        <f t="shared" ca="1" si="52"/>
        <v/>
      </c>
    </row>
    <row r="217" spans="7:34" ht="16.5" x14ac:dyDescent="0.25">
      <c r="G217" s="54"/>
      <c r="O217" s="37"/>
      <c r="Z217" s="50"/>
      <c r="AA217" s="50"/>
      <c r="AB217" s="50"/>
      <c r="AD217" s="51" t="str">
        <f t="shared" ca="1" si="48"/>
        <v/>
      </c>
      <c r="AE217" s="51" t="str">
        <f t="shared" ca="1" si="49"/>
        <v/>
      </c>
      <c r="AF217" s="51" t="str">
        <f t="shared" ca="1" si="50"/>
        <v/>
      </c>
      <c r="AG217" s="52" t="str">
        <f t="shared" ca="1" si="51"/>
        <v/>
      </c>
      <c r="AH217" s="52" t="str">
        <f t="shared" ca="1" si="52"/>
        <v/>
      </c>
    </row>
    <row r="218" spans="7:34" ht="16.5" x14ac:dyDescent="0.25">
      <c r="G218" s="54"/>
      <c r="O218" s="37"/>
      <c r="Z218" s="50"/>
      <c r="AA218" s="50"/>
      <c r="AB218" s="50"/>
      <c r="AD218" s="51" t="str">
        <f t="shared" ca="1" si="48"/>
        <v/>
      </c>
      <c r="AE218" s="51" t="str">
        <f t="shared" ca="1" si="49"/>
        <v/>
      </c>
      <c r="AF218" s="51" t="str">
        <f t="shared" ca="1" si="50"/>
        <v/>
      </c>
      <c r="AG218" s="52" t="str">
        <f t="shared" ca="1" si="51"/>
        <v/>
      </c>
      <c r="AH218" s="52" t="str">
        <f t="shared" ca="1" si="52"/>
        <v/>
      </c>
    </row>
    <row r="219" spans="7:34" ht="16.5" x14ac:dyDescent="0.25">
      <c r="G219" s="54"/>
      <c r="O219" s="37"/>
      <c r="Z219" s="50"/>
      <c r="AA219" s="50"/>
      <c r="AB219" s="50"/>
      <c r="AD219" s="51" t="str">
        <f t="shared" ca="1" si="48"/>
        <v/>
      </c>
      <c r="AE219" s="51" t="str">
        <f t="shared" ca="1" si="49"/>
        <v/>
      </c>
      <c r="AF219" s="51" t="str">
        <f t="shared" ca="1" si="50"/>
        <v/>
      </c>
      <c r="AG219" s="52" t="str">
        <f t="shared" ca="1" si="51"/>
        <v/>
      </c>
      <c r="AH219" s="52" t="str">
        <f t="shared" ca="1" si="52"/>
        <v/>
      </c>
    </row>
    <row r="220" spans="7:34" ht="16.5" x14ac:dyDescent="0.25">
      <c r="G220" s="54"/>
      <c r="O220" s="37"/>
      <c r="Z220" s="50"/>
      <c r="AA220" s="50"/>
      <c r="AB220" s="50"/>
      <c r="AD220" s="51" t="str">
        <f t="shared" ca="1" si="48"/>
        <v/>
      </c>
      <c r="AE220" s="51" t="str">
        <f t="shared" ca="1" si="49"/>
        <v/>
      </c>
      <c r="AF220" s="51" t="str">
        <f t="shared" ca="1" si="50"/>
        <v/>
      </c>
      <c r="AG220" s="52" t="str">
        <f t="shared" ca="1" si="51"/>
        <v/>
      </c>
      <c r="AH220" s="52" t="str">
        <f t="shared" ca="1" si="52"/>
        <v/>
      </c>
    </row>
    <row r="221" spans="7:34" ht="16.5" x14ac:dyDescent="0.25">
      <c r="G221" s="54"/>
      <c r="O221" s="37"/>
      <c r="Z221" s="50"/>
      <c r="AA221" s="50"/>
      <c r="AB221" s="50"/>
      <c r="AD221" s="51" t="str">
        <f t="shared" ca="1" si="48"/>
        <v/>
      </c>
      <c r="AE221" s="51" t="str">
        <f t="shared" ca="1" si="49"/>
        <v/>
      </c>
      <c r="AF221" s="51" t="str">
        <f t="shared" ca="1" si="50"/>
        <v/>
      </c>
      <c r="AG221" s="52" t="str">
        <f t="shared" ca="1" si="51"/>
        <v/>
      </c>
      <c r="AH221" s="52" t="str">
        <f t="shared" ca="1" si="52"/>
        <v/>
      </c>
    </row>
    <row r="222" spans="7:34" ht="16.5" x14ac:dyDescent="0.25">
      <c r="G222" s="54"/>
      <c r="O222" s="37"/>
      <c r="Z222" s="50"/>
      <c r="AA222" s="50"/>
      <c r="AB222" s="50"/>
      <c r="AD222" s="51" t="str">
        <f t="shared" ca="1" si="48"/>
        <v/>
      </c>
      <c r="AE222" s="51" t="str">
        <f t="shared" ca="1" si="49"/>
        <v/>
      </c>
      <c r="AF222" s="51" t="str">
        <f t="shared" ca="1" si="50"/>
        <v/>
      </c>
      <c r="AG222" s="52" t="str">
        <f t="shared" ca="1" si="51"/>
        <v/>
      </c>
      <c r="AH222" s="52" t="str">
        <f t="shared" ca="1" si="52"/>
        <v/>
      </c>
    </row>
    <row r="223" spans="7:34" ht="16.5" x14ac:dyDescent="0.25">
      <c r="G223" s="54"/>
      <c r="O223" s="37"/>
      <c r="Z223" s="50"/>
      <c r="AA223" s="50"/>
      <c r="AB223" s="50"/>
      <c r="AD223" s="51" t="str">
        <f t="shared" ca="1" si="48"/>
        <v/>
      </c>
      <c r="AE223" s="51" t="str">
        <f t="shared" ca="1" si="49"/>
        <v/>
      </c>
      <c r="AF223" s="51" t="str">
        <f t="shared" ca="1" si="50"/>
        <v/>
      </c>
      <c r="AG223" s="52" t="str">
        <f t="shared" ca="1" si="51"/>
        <v/>
      </c>
      <c r="AH223" s="52" t="str">
        <f t="shared" ca="1" si="52"/>
        <v/>
      </c>
    </row>
    <row r="224" spans="7:34" ht="16.5" x14ac:dyDescent="0.25">
      <c r="G224" s="54"/>
      <c r="O224" s="37"/>
      <c r="Z224" s="50"/>
      <c r="AA224" s="50"/>
      <c r="AB224" s="50"/>
      <c r="AD224" s="51" t="str">
        <f t="shared" ca="1" si="48"/>
        <v/>
      </c>
      <c r="AE224" s="51" t="str">
        <f t="shared" ca="1" si="49"/>
        <v/>
      </c>
      <c r="AF224" s="51" t="str">
        <f t="shared" ca="1" si="50"/>
        <v/>
      </c>
      <c r="AG224" s="52" t="str">
        <f t="shared" ca="1" si="51"/>
        <v/>
      </c>
      <c r="AH224" s="52" t="str">
        <f t="shared" ca="1" si="52"/>
        <v/>
      </c>
    </row>
    <row r="225" spans="7:34" ht="16.5" x14ac:dyDescent="0.25">
      <c r="G225" s="54"/>
      <c r="O225" s="37"/>
      <c r="Z225" s="50"/>
      <c r="AA225" s="50"/>
      <c r="AB225" s="50"/>
      <c r="AD225" s="51" t="str">
        <f t="shared" ca="1" si="48"/>
        <v/>
      </c>
      <c r="AE225" s="51" t="str">
        <f t="shared" ca="1" si="49"/>
        <v/>
      </c>
      <c r="AF225" s="51" t="str">
        <f t="shared" ca="1" si="50"/>
        <v/>
      </c>
      <c r="AG225" s="52" t="str">
        <f t="shared" ca="1" si="51"/>
        <v/>
      </c>
      <c r="AH225" s="52" t="str">
        <f t="shared" ca="1" si="52"/>
        <v/>
      </c>
    </row>
    <row r="226" spans="7:34" ht="16.5" x14ac:dyDescent="0.25">
      <c r="G226" s="54"/>
      <c r="O226" s="37"/>
      <c r="Z226" s="50"/>
      <c r="AA226" s="50"/>
      <c r="AB226" s="50"/>
      <c r="AD226" s="51" t="str">
        <f t="shared" ca="1" si="48"/>
        <v/>
      </c>
      <c r="AE226" s="51" t="str">
        <f t="shared" ca="1" si="49"/>
        <v/>
      </c>
      <c r="AF226" s="51" t="str">
        <f t="shared" ca="1" si="50"/>
        <v/>
      </c>
      <c r="AG226" s="52" t="str">
        <f t="shared" ca="1" si="51"/>
        <v/>
      </c>
      <c r="AH226" s="52" t="str">
        <f t="shared" ca="1" si="52"/>
        <v/>
      </c>
    </row>
    <row r="227" spans="7:34" ht="16.5" x14ac:dyDescent="0.25">
      <c r="G227" s="54"/>
      <c r="O227" s="37"/>
      <c r="Z227" s="50"/>
      <c r="AA227" s="50"/>
      <c r="AB227" s="50"/>
      <c r="AD227" s="51" t="str">
        <f t="shared" ca="1" si="48"/>
        <v/>
      </c>
      <c r="AE227" s="51" t="str">
        <f t="shared" ca="1" si="49"/>
        <v/>
      </c>
      <c r="AF227" s="51" t="str">
        <f t="shared" ca="1" si="50"/>
        <v/>
      </c>
      <c r="AG227" s="52" t="str">
        <f t="shared" ca="1" si="51"/>
        <v/>
      </c>
      <c r="AH227" s="52" t="str">
        <f t="shared" ca="1" si="52"/>
        <v/>
      </c>
    </row>
    <row r="228" spans="7:34" ht="16.5" x14ac:dyDescent="0.25">
      <c r="G228" s="54"/>
      <c r="O228" s="37"/>
      <c r="Z228" s="50"/>
      <c r="AA228" s="50"/>
      <c r="AB228" s="50"/>
      <c r="AD228" s="51" t="str">
        <f t="shared" ca="1" si="48"/>
        <v/>
      </c>
      <c r="AE228" s="51" t="str">
        <f t="shared" ca="1" si="49"/>
        <v/>
      </c>
      <c r="AF228" s="51" t="str">
        <f t="shared" ca="1" si="50"/>
        <v/>
      </c>
      <c r="AG228" s="52" t="str">
        <f t="shared" ca="1" si="51"/>
        <v/>
      </c>
      <c r="AH228" s="52" t="str">
        <f t="shared" ca="1" si="52"/>
        <v/>
      </c>
    </row>
    <row r="229" spans="7:34" ht="16.5" x14ac:dyDescent="0.25">
      <c r="G229" s="54"/>
      <c r="O229" s="37"/>
      <c r="Z229" s="50"/>
      <c r="AA229" s="50"/>
      <c r="AB229" s="50"/>
      <c r="AD229" s="51" t="str">
        <f t="shared" ca="1" si="48"/>
        <v/>
      </c>
      <c r="AE229" s="51" t="str">
        <f t="shared" ca="1" si="49"/>
        <v/>
      </c>
      <c r="AF229" s="51" t="str">
        <f t="shared" ca="1" si="50"/>
        <v/>
      </c>
      <c r="AG229" s="52" t="str">
        <f t="shared" ca="1" si="51"/>
        <v/>
      </c>
      <c r="AH229" s="52" t="str">
        <f t="shared" ca="1" si="52"/>
        <v/>
      </c>
    </row>
    <row r="230" spans="7:34" ht="16.5" x14ac:dyDescent="0.25">
      <c r="G230" s="54"/>
      <c r="O230" s="37"/>
      <c r="Z230" s="50"/>
      <c r="AA230" s="50"/>
      <c r="AB230" s="50"/>
      <c r="AD230" s="51" t="str">
        <f t="shared" ca="1" si="48"/>
        <v/>
      </c>
      <c r="AE230" s="51" t="str">
        <f t="shared" ca="1" si="49"/>
        <v/>
      </c>
      <c r="AF230" s="51" t="str">
        <f t="shared" ca="1" si="50"/>
        <v/>
      </c>
      <c r="AG230" s="52" t="str">
        <f t="shared" ca="1" si="51"/>
        <v/>
      </c>
      <c r="AH230" s="52" t="str">
        <f t="shared" ca="1" si="52"/>
        <v/>
      </c>
    </row>
    <row r="231" spans="7:34" ht="16.5" x14ac:dyDescent="0.25">
      <c r="G231" s="54"/>
      <c r="O231" s="37"/>
      <c r="Z231" s="50"/>
      <c r="AA231" s="50"/>
      <c r="AB231" s="50"/>
      <c r="AD231" s="51" t="str">
        <f t="shared" ca="1" si="48"/>
        <v/>
      </c>
      <c r="AE231" s="51" t="str">
        <f t="shared" ca="1" si="49"/>
        <v/>
      </c>
      <c r="AF231" s="51" t="str">
        <f t="shared" ca="1" si="50"/>
        <v/>
      </c>
      <c r="AG231" s="52" t="str">
        <f t="shared" ca="1" si="51"/>
        <v/>
      </c>
      <c r="AH231" s="52" t="str">
        <f t="shared" ca="1" si="52"/>
        <v/>
      </c>
    </row>
    <row r="232" spans="7:34" ht="16.5" x14ac:dyDescent="0.25">
      <c r="G232" s="54"/>
      <c r="O232" s="37"/>
      <c r="Z232" s="50"/>
      <c r="AA232" s="50"/>
      <c r="AB232" s="50"/>
      <c r="AD232" s="51" t="str">
        <f t="shared" ca="1" si="48"/>
        <v/>
      </c>
      <c r="AE232" s="51" t="str">
        <f t="shared" ca="1" si="49"/>
        <v/>
      </c>
      <c r="AF232" s="51" t="str">
        <f t="shared" ca="1" si="50"/>
        <v/>
      </c>
      <c r="AG232" s="52" t="str">
        <f t="shared" ca="1" si="51"/>
        <v/>
      </c>
      <c r="AH232" s="52" t="str">
        <f t="shared" ca="1" si="52"/>
        <v/>
      </c>
    </row>
    <row r="233" spans="7:34" ht="16.5" x14ac:dyDescent="0.25">
      <c r="G233" s="54"/>
      <c r="O233" s="37"/>
      <c r="Z233" s="50"/>
      <c r="AA233" s="50"/>
      <c r="AB233" s="50"/>
      <c r="AD233" s="51" t="str">
        <f t="shared" ca="1" si="48"/>
        <v/>
      </c>
      <c r="AE233" s="51" t="str">
        <f t="shared" ca="1" si="49"/>
        <v/>
      </c>
      <c r="AF233" s="51" t="str">
        <f t="shared" ca="1" si="50"/>
        <v/>
      </c>
      <c r="AG233" s="52" t="str">
        <f t="shared" ca="1" si="51"/>
        <v/>
      </c>
      <c r="AH233" s="52" t="str">
        <f t="shared" ca="1" si="52"/>
        <v/>
      </c>
    </row>
    <row r="234" spans="7:34" ht="16.5" x14ac:dyDescent="0.25">
      <c r="G234" s="54"/>
      <c r="O234" s="37"/>
      <c r="Z234" s="50"/>
      <c r="AA234" s="50"/>
      <c r="AB234" s="50"/>
      <c r="AD234" s="51" t="str">
        <f t="shared" ca="1" si="48"/>
        <v/>
      </c>
      <c r="AE234" s="51" t="str">
        <f t="shared" ca="1" si="49"/>
        <v/>
      </c>
      <c r="AF234" s="51" t="str">
        <f t="shared" ca="1" si="50"/>
        <v/>
      </c>
      <c r="AG234" s="52" t="str">
        <f t="shared" ca="1" si="51"/>
        <v/>
      </c>
      <c r="AH234" s="52" t="str">
        <f t="shared" ca="1" si="52"/>
        <v/>
      </c>
    </row>
    <row r="235" spans="7:34" ht="16.5" x14ac:dyDescent="0.25">
      <c r="G235" s="54"/>
      <c r="O235" s="37"/>
      <c r="Z235" s="50"/>
      <c r="AA235" s="50"/>
      <c r="AB235" s="50"/>
      <c r="AD235" s="51" t="str">
        <f t="shared" ca="1" si="48"/>
        <v/>
      </c>
      <c r="AE235" s="51" t="str">
        <f t="shared" ca="1" si="49"/>
        <v/>
      </c>
      <c r="AF235" s="51" t="str">
        <f t="shared" ca="1" si="50"/>
        <v/>
      </c>
      <c r="AG235" s="52" t="str">
        <f t="shared" ca="1" si="51"/>
        <v/>
      </c>
      <c r="AH235" s="52" t="str">
        <f t="shared" ca="1" si="52"/>
        <v/>
      </c>
    </row>
    <row r="236" spans="7:34" ht="16.5" x14ac:dyDescent="0.25">
      <c r="G236" s="54"/>
      <c r="O236" s="37"/>
      <c r="Z236" s="50"/>
      <c r="AA236" s="50"/>
      <c r="AB236" s="50"/>
      <c r="AD236" s="51" t="str">
        <f t="shared" ca="1" si="48"/>
        <v/>
      </c>
      <c r="AE236" s="51" t="str">
        <f t="shared" ca="1" si="49"/>
        <v/>
      </c>
      <c r="AF236" s="51" t="str">
        <f t="shared" ca="1" si="50"/>
        <v/>
      </c>
      <c r="AG236" s="52" t="str">
        <f t="shared" ca="1" si="51"/>
        <v/>
      </c>
      <c r="AH236" s="52" t="str">
        <f t="shared" ca="1" si="52"/>
        <v/>
      </c>
    </row>
    <row r="237" spans="7:34" ht="16.5" x14ac:dyDescent="0.25">
      <c r="G237" s="54"/>
      <c r="O237" s="37"/>
      <c r="Z237" s="50"/>
      <c r="AA237" s="50"/>
      <c r="AB237" s="50"/>
      <c r="AD237" s="51" t="str">
        <f t="shared" ca="1" si="48"/>
        <v/>
      </c>
      <c r="AE237" s="51" t="str">
        <f t="shared" ca="1" si="49"/>
        <v/>
      </c>
      <c r="AF237" s="51" t="str">
        <f t="shared" ca="1" si="50"/>
        <v/>
      </c>
      <c r="AG237" s="52" t="str">
        <f t="shared" ca="1" si="51"/>
        <v/>
      </c>
      <c r="AH237" s="52" t="str">
        <f t="shared" ca="1" si="52"/>
        <v/>
      </c>
    </row>
    <row r="238" spans="7:34" ht="16.5" x14ac:dyDescent="0.25">
      <c r="G238" s="54"/>
      <c r="O238" s="37"/>
      <c r="Z238" s="50"/>
      <c r="AA238" s="50"/>
      <c r="AB238" s="50"/>
      <c r="AD238" s="51" t="str">
        <f t="shared" ca="1" si="48"/>
        <v/>
      </c>
      <c r="AE238" s="51" t="str">
        <f t="shared" ca="1" si="49"/>
        <v/>
      </c>
      <c r="AF238" s="51" t="str">
        <f t="shared" ca="1" si="50"/>
        <v/>
      </c>
      <c r="AG238" s="52" t="str">
        <f t="shared" ca="1" si="51"/>
        <v/>
      </c>
      <c r="AH238" s="52" t="str">
        <f t="shared" ca="1" si="52"/>
        <v/>
      </c>
    </row>
    <row r="239" spans="7:34" ht="16.5" x14ac:dyDescent="0.25">
      <c r="G239" s="54"/>
      <c r="O239" s="37"/>
      <c r="Z239" s="50"/>
      <c r="AA239" s="50"/>
      <c r="AB239" s="50"/>
      <c r="AD239" s="51" t="str">
        <f t="shared" ca="1" si="48"/>
        <v/>
      </c>
      <c r="AE239" s="51" t="str">
        <f t="shared" ca="1" si="49"/>
        <v/>
      </c>
      <c r="AF239" s="51" t="str">
        <f t="shared" ca="1" si="50"/>
        <v/>
      </c>
      <c r="AG239" s="52" t="str">
        <f t="shared" ca="1" si="51"/>
        <v/>
      </c>
      <c r="AH239" s="52" t="str">
        <f t="shared" ca="1" si="52"/>
        <v/>
      </c>
    </row>
    <row r="240" spans="7:34" ht="16.5" x14ac:dyDescent="0.25">
      <c r="G240" s="54"/>
      <c r="O240" s="37"/>
      <c r="Z240" s="50"/>
      <c r="AA240" s="50"/>
      <c r="AB240" s="50"/>
      <c r="AD240" s="51" t="str">
        <f t="shared" ca="1" si="48"/>
        <v/>
      </c>
      <c r="AE240" s="51" t="str">
        <f t="shared" ca="1" si="49"/>
        <v/>
      </c>
      <c r="AF240" s="51" t="str">
        <f t="shared" ca="1" si="50"/>
        <v/>
      </c>
      <c r="AG240" s="52" t="str">
        <f t="shared" ca="1" si="51"/>
        <v/>
      </c>
      <c r="AH240" s="52" t="str">
        <f t="shared" ca="1" si="52"/>
        <v/>
      </c>
    </row>
    <row r="241" spans="7:34" ht="16.5" x14ac:dyDescent="0.25">
      <c r="G241" s="54"/>
      <c r="O241" s="37"/>
      <c r="Z241" s="50"/>
      <c r="AA241" s="50"/>
      <c r="AB241" s="50"/>
      <c r="AD241" s="51" t="str">
        <f t="shared" ca="1" si="48"/>
        <v/>
      </c>
      <c r="AE241" s="51" t="str">
        <f t="shared" ca="1" si="49"/>
        <v/>
      </c>
      <c r="AF241" s="51" t="str">
        <f t="shared" ca="1" si="50"/>
        <v/>
      </c>
      <c r="AG241" s="52" t="str">
        <f t="shared" ca="1" si="51"/>
        <v/>
      </c>
      <c r="AH241" s="52" t="str">
        <f t="shared" ca="1" si="52"/>
        <v/>
      </c>
    </row>
    <row r="242" spans="7:34" ht="16.5" x14ac:dyDescent="0.25">
      <c r="G242" s="54"/>
      <c r="O242" s="37"/>
      <c r="Z242" s="50"/>
      <c r="AA242" s="50"/>
      <c r="AB242" s="50"/>
      <c r="AD242" s="51" t="str">
        <f t="shared" ca="1" si="48"/>
        <v/>
      </c>
      <c r="AE242" s="51" t="str">
        <f t="shared" ca="1" si="49"/>
        <v/>
      </c>
      <c r="AF242" s="51" t="str">
        <f t="shared" ca="1" si="50"/>
        <v/>
      </c>
      <c r="AG242" s="52" t="str">
        <f t="shared" ca="1" si="51"/>
        <v/>
      </c>
      <c r="AH242" s="52" t="str">
        <f t="shared" ca="1" si="52"/>
        <v/>
      </c>
    </row>
    <row r="243" spans="7:34" ht="16.5" x14ac:dyDescent="0.25">
      <c r="G243" s="54"/>
      <c r="O243" s="37"/>
      <c r="Z243" s="50"/>
      <c r="AA243" s="50"/>
      <c r="AB243" s="50"/>
      <c r="AD243" s="51" t="str">
        <f t="shared" ca="1" si="48"/>
        <v/>
      </c>
      <c r="AE243" s="51" t="str">
        <f t="shared" ca="1" si="49"/>
        <v/>
      </c>
      <c r="AF243" s="51" t="str">
        <f t="shared" ca="1" si="50"/>
        <v/>
      </c>
      <c r="AG243" s="52" t="str">
        <f t="shared" ca="1" si="51"/>
        <v/>
      </c>
      <c r="AH243" s="52" t="str">
        <f t="shared" ca="1" si="52"/>
        <v/>
      </c>
    </row>
    <row r="244" spans="7:34" ht="16.5" x14ac:dyDescent="0.25">
      <c r="G244" s="54"/>
      <c r="O244" s="37"/>
      <c r="Z244" s="50"/>
      <c r="AA244" s="50"/>
      <c r="AB244" s="50"/>
      <c r="AD244" s="51" t="str">
        <f t="shared" ca="1" si="48"/>
        <v/>
      </c>
      <c r="AE244" s="51" t="str">
        <f t="shared" ca="1" si="49"/>
        <v/>
      </c>
      <c r="AF244" s="51" t="str">
        <f t="shared" ca="1" si="50"/>
        <v/>
      </c>
      <c r="AG244" s="52" t="str">
        <f t="shared" ca="1" si="51"/>
        <v/>
      </c>
      <c r="AH244" s="52" t="str">
        <f t="shared" ca="1" si="52"/>
        <v/>
      </c>
    </row>
    <row r="245" spans="7:34" ht="16.5" x14ac:dyDescent="0.25">
      <c r="G245" s="54"/>
      <c r="O245" s="37"/>
      <c r="Z245" s="50"/>
      <c r="AA245" s="50"/>
      <c r="AB245" s="50"/>
      <c r="AD245" s="51" t="str">
        <f t="shared" ca="1" si="48"/>
        <v/>
      </c>
      <c r="AE245" s="51" t="str">
        <f t="shared" ca="1" si="49"/>
        <v/>
      </c>
      <c r="AF245" s="51" t="str">
        <f t="shared" ca="1" si="50"/>
        <v/>
      </c>
      <c r="AG245" s="52" t="str">
        <f t="shared" ca="1" si="51"/>
        <v/>
      </c>
      <c r="AH245" s="52" t="str">
        <f t="shared" ca="1" si="52"/>
        <v/>
      </c>
    </row>
    <row r="246" spans="7:34" ht="16.5" x14ac:dyDescent="0.25">
      <c r="G246" s="54"/>
      <c r="O246" s="37"/>
      <c r="Z246" s="50"/>
      <c r="AA246" s="50"/>
      <c r="AB246" s="50"/>
      <c r="AD246" s="51" t="str">
        <f t="shared" ca="1" si="48"/>
        <v/>
      </c>
      <c r="AE246" s="51" t="str">
        <f t="shared" ca="1" si="49"/>
        <v/>
      </c>
      <c r="AF246" s="51" t="str">
        <f t="shared" ca="1" si="50"/>
        <v/>
      </c>
      <c r="AG246" s="52" t="str">
        <f t="shared" ca="1" si="51"/>
        <v/>
      </c>
      <c r="AH246" s="52" t="str">
        <f t="shared" ca="1" si="52"/>
        <v/>
      </c>
    </row>
    <row r="247" spans="7:34" ht="16.5" x14ac:dyDescent="0.25">
      <c r="G247" s="54"/>
      <c r="O247" s="37"/>
      <c r="Z247" s="50"/>
      <c r="AA247" s="50"/>
      <c r="AB247" s="50"/>
      <c r="AD247" s="51" t="str">
        <f t="shared" ca="1" si="48"/>
        <v/>
      </c>
      <c r="AE247" s="51" t="str">
        <f t="shared" ca="1" si="49"/>
        <v/>
      </c>
      <c r="AF247" s="51" t="str">
        <f t="shared" ca="1" si="50"/>
        <v/>
      </c>
      <c r="AG247" s="52" t="str">
        <f t="shared" ca="1" si="51"/>
        <v/>
      </c>
      <c r="AH247" s="52" t="str">
        <f t="shared" ca="1" si="52"/>
        <v/>
      </c>
    </row>
    <row r="248" spans="7:34" ht="16.5" x14ac:dyDescent="0.25">
      <c r="G248" s="54"/>
      <c r="O248" s="37"/>
      <c r="Z248" s="50"/>
      <c r="AA248" s="50"/>
      <c r="AB248" s="50"/>
      <c r="AD248" s="51" t="str">
        <f t="shared" ca="1" si="48"/>
        <v/>
      </c>
      <c r="AE248" s="51" t="str">
        <f t="shared" ca="1" si="49"/>
        <v/>
      </c>
      <c r="AF248" s="51" t="str">
        <f t="shared" ca="1" si="50"/>
        <v/>
      </c>
      <c r="AG248" s="52" t="str">
        <f t="shared" ca="1" si="51"/>
        <v/>
      </c>
      <c r="AH248" s="52" t="str">
        <f t="shared" ca="1" si="52"/>
        <v/>
      </c>
    </row>
    <row r="249" spans="7:34" ht="16.5" x14ac:dyDescent="0.25">
      <c r="G249" s="54"/>
      <c r="O249" s="37"/>
      <c r="Z249" s="50"/>
      <c r="AA249" s="50"/>
      <c r="AB249" s="50"/>
      <c r="AD249" s="51" t="str">
        <f t="shared" ca="1" si="48"/>
        <v/>
      </c>
      <c r="AE249" s="51" t="str">
        <f t="shared" ca="1" si="49"/>
        <v/>
      </c>
      <c r="AF249" s="51" t="str">
        <f t="shared" ca="1" si="50"/>
        <v/>
      </c>
      <c r="AG249" s="52" t="str">
        <f t="shared" ca="1" si="51"/>
        <v/>
      </c>
      <c r="AH249" s="52" t="str">
        <f t="shared" ca="1" si="52"/>
        <v/>
      </c>
    </row>
    <row r="250" spans="7:34" ht="16.5" x14ac:dyDescent="0.25">
      <c r="G250" s="54"/>
      <c r="O250" s="37"/>
      <c r="Z250" s="50"/>
      <c r="AA250" s="50"/>
      <c r="AB250" s="50"/>
      <c r="AD250" s="51" t="str">
        <f t="shared" ca="1" si="48"/>
        <v/>
      </c>
      <c r="AE250" s="51" t="str">
        <f t="shared" ca="1" si="49"/>
        <v/>
      </c>
      <c r="AF250" s="51" t="str">
        <f t="shared" ca="1" si="50"/>
        <v/>
      </c>
      <c r="AG250" s="52" t="str">
        <f t="shared" ca="1" si="51"/>
        <v/>
      </c>
      <c r="AH250" s="52" t="str">
        <f t="shared" ca="1" si="52"/>
        <v/>
      </c>
    </row>
    <row r="251" spans="7:34" ht="16.5" x14ac:dyDescent="0.25">
      <c r="G251" s="54"/>
      <c r="O251" s="37"/>
      <c r="Z251" s="50"/>
      <c r="AA251" s="50"/>
      <c r="AB251" s="50"/>
      <c r="AD251" s="51" t="str">
        <f t="shared" ca="1" si="48"/>
        <v/>
      </c>
      <c r="AE251" s="51" t="str">
        <f t="shared" ca="1" si="49"/>
        <v/>
      </c>
      <c r="AF251" s="51" t="str">
        <f t="shared" ca="1" si="50"/>
        <v/>
      </c>
      <c r="AG251" s="52" t="str">
        <f t="shared" ca="1" si="51"/>
        <v/>
      </c>
      <c r="AH251" s="52" t="str">
        <f t="shared" ca="1" si="52"/>
        <v/>
      </c>
    </row>
    <row r="252" spans="7:34" ht="16.5" x14ac:dyDescent="0.25">
      <c r="G252" s="54"/>
      <c r="O252" s="37"/>
      <c r="Z252" s="50"/>
      <c r="AA252" s="50"/>
      <c r="AB252" s="50"/>
      <c r="AD252" s="51" t="str">
        <f t="shared" ca="1" si="48"/>
        <v/>
      </c>
      <c r="AE252" s="51" t="str">
        <f t="shared" ca="1" si="49"/>
        <v/>
      </c>
      <c r="AF252" s="51" t="str">
        <f t="shared" ca="1" si="50"/>
        <v/>
      </c>
      <c r="AG252" s="52" t="str">
        <f t="shared" ca="1" si="51"/>
        <v/>
      </c>
      <c r="AH252" s="52" t="str">
        <f t="shared" ca="1" si="52"/>
        <v/>
      </c>
    </row>
    <row r="253" spans="7:34" ht="16.5" x14ac:dyDescent="0.25">
      <c r="G253" s="54"/>
      <c r="O253" s="37"/>
      <c r="Z253" s="50"/>
      <c r="AA253" s="50"/>
      <c r="AB253" s="50"/>
      <c r="AD253" s="51" t="str">
        <f t="shared" ca="1" si="48"/>
        <v/>
      </c>
      <c r="AE253" s="51" t="str">
        <f t="shared" ca="1" si="49"/>
        <v/>
      </c>
      <c r="AF253" s="51" t="str">
        <f t="shared" ca="1" si="50"/>
        <v/>
      </c>
      <c r="AG253" s="52" t="str">
        <f t="shared" ca="1" si="51"/>
        <v/>
      </c>
      <c r="AH253" s="52" t="str">
        <f t="shared" ca="1" si="52"/>
        <v/>
      </c>
    </row>
    <row r="254" spans="7:34" ht="16.5" x14ac:dyDescent="0.25">
      <c r="G254" s="54"/>
      <c r="O254" s="37"/>
      <c r="Z254" s="50"/>
      <c r="AA254" s="50"/>
      <c r="AB254" s="50"/>
      <c r="AD254" s="51" t="str">
        <f t="shared" ca="1" si="48"/>
        <v/>
      </c>
      <c r="AE254" s="51" t="str">
        <f t="shared" ca="1" si="49"/>
        <v/>
      </c>
      <c r="AF254" s="51" t="str">
        <f t="shared" ca="1" si="50"/>
        <v/>
      </c>
      <c r="AG254" s="52" t="str">
        <f t="shared" ca="1" si="51"/>
        <v/>
      </c>
      <c r="AH254" s="52" t="str">
        <f t="shared" ca="1" si="52"/>
        <v/>
      </c>
    </row>
    <row r="255" spans="7:34" ht="16.5" x14ac:dyDescent="0.25">
      <c r="G255" s="54"/>
      <c r="O255" s="37"/>
      <c r="Z255" s="50"/>
      <c r="AA255" s="50"/>
      <c r="AB255" s="50"/>
      <c r="AD255" s="51" t="str">
        <f t="shared" ca="1" si="48"/>
        <v/>
      </c>
      <c r="AE255" s="51" t="str">
        <f t="shared" ca="1" si="49"/>
        <v/>
      </c>
      <c r="AF255" s="51" t="str">
        <f t="shared" ca="1" si="50"/>
        <v/>
      </c>
      <c r="AG255" s="52" t="str">
        <f t="shared" ca="1" si="51"/>
        <v/>
      </c>
      <c r="AH255" s="52" t="str">
        <f t="shared" ca="1" si="52"/>
        <v/>
      </c>
    </row>
    <row r="256" spans="7:34" ht="16.5" x14ac:dyDescent="0.25">
      <c r="G256" s="54"/>
      <c r="O256" s="37"/>
      <c r="Z256" s="50"/>
      <c r="AA256" s="50"/>
      <c r="AB256" s="50"/>
      <c r="AD256" s="51" t="str">
        <f t="shared" ca="1" si="48"/>
        <v/>
      </c>
      <c r="AE256" s="51" t="str">
        <f t="shared" ca="1" si="49"/>
        <v/>
      </c>
      <c r="AF256" s="51" t="str">
        <f t="shared" ca="1" si="50"/>
        <v/>
      </c>
      <c r="AG256" s="52" t="str">
        <f t="shared" ca="1" si="51"/>
        <v/>
      </c>
      <c r="AH256" s="52" t="str">
        <f t="shared" ca="1" si="52"/>
        <v/>
      </c>
    </row>
    <row r="257" spans="7:34" ht="16.5" x14ac:dyDescent="0.25">
      <c r="G257" s="54"/>
      <c r="O257" s="37"/>
      <c r="Z257" s="50"/>
      <c r="AA257" s="50"/>
      <c r="AB257" s="50"/>
      <c r="AD257" s="51" t="str">
        <f t="shared" ca="1" si="48"/>
        <v/>
      </c>
      <c r="AE257" s="51" t="str">
        <f t="shared" ca="1" si="49"/>
        <v/>
      </c>
      <c r="AF257" s="51" t="str">
        <f t="shared" ca="1" si="50"/>
        <v/>
      </c>
      <c r="AG257" s="52" t="str">
        <f t="shared" ca="1" si="51"/>
        <v/>
      </c>
      <c r="AH257" s="52" t="str">
        <f t="shared" ca="1" si="52"/>
        <v/>
      </c>
    </row>
    <row r="258" spans="7:34" ht="16.5" x14ac:dyDescent="0.25">
      <c r="G258" s="54"/>
      <c r="O258" s="37"/>
      <c r="Z258" s="50"/>
      <c r="AA258" s="50"/>
      <c r="AB258" s="50"/>
      <c r="AD258" s="51" t="str">
        <f t="shared" ca="1" si="48"/>
        <v/>
      </c>
      <c r="AE258" s="51" t="str">
        <f t="shared" ca="1" si="49"/>
        <v/>
      </c>
      <c r="AF258" s="51" t="str">
        <f t="shared" ca="1" si="50"/>
        <v/>
      </c>
      <c r="AG258" s="52" t="str">
        <f t="shared" ca="1" si="51"/>
        <v/>
      </c>
      <c r="AH258" s="52" t="str">
        <f t="shared" ca="1" si="52"/>
        <v/>
      </c>
    </row>
    <row r="259" spans="7:34" ht="16.5" x14ac:dyDescent="0.25">
      <c r="G259" s="54"/>
      <c r="O259" s="37"/>
      <c r="Z259" s="50"/>
      <c r="AA259" s="50"/>
      <c r="AB259" s="50"/>
      <c r="AD259" s="51" t="str">
        <f t="shared" ca="1" si="48"/>
        <v/>
      </c>
      <c r="AE259" s="51" t="str">
        <f t="shared" ca="1" si="49"/>
        <v/>
      </c>
      <c r="AF259" s="51" t="str">
        <f t="shared" ca="1" si="50"/>
        <v/>
      </c>
      <c r="AG259" s="52" t="str">
        <f t="shared" ca="1" si="51"/>
        <v/>
      </c>
      <c r="AH259" s="52" t="str">
        <f t="shared" ca="1" si="52"/>
        <v/>
      </c>
    </row>
    <row r="260" spans="7:34" ht="16.5" x14ac:dyDescent="0.25">
      <c r="G260" s="54"/>
      <c r="O260" s="37"/>
      <c r="Z260" s="50"/>
      <c r="AA260" s="50"/>
      <c r="AB260" s="50"/>
      <c r="AD260" s="51" t="str">
        <f t="shared" ref="AD260:AD323" ca="1" si="53">IF(INT(YEARFRAC(I260,TODAY()))&lt;=30,INT(YEARFRAC(I260,TODAY())),"")</f>
        <v/>
      </c>
      <c r="AE260" s="51" t="str">
        <f t="shared" ref="AE260:AE323" ca="1" si="54">IF(AND(INT(YEARFRAC(I260,TODAY()))&gt;=31,INT(YEARFRAC(I260,TODAY()))&lt;=35),INT(YEARFRAC(I260,TODAY())),"")</f>
        <v/>
      </c>
      <c r="AF260" s="51" t="str">
        <f t="shared" ref="AF260:AF323" ca="1" si="55">IF(AND(INT(YEARFRAC(I260,TODAY()))&gt;=36,INT(YEARFRAC(I260,TODAY()))&lt;=40),INT(YEARFRAC(I260,TODAY())),"")</f>
        <v/>
      </c>
      <c r="AG260" s="52" t="str">
        <f t="shared" ref="AG260:AG323" ca="1" si="56">IF(AND(INT(YEARFRAC(I260,TODAY()))&gt;=41,INT(YEARFRAC(I260,TODAY()))&lt;=45),INT(YEARFRAC(I260,TODAY())),"")</f>
        <v/>
      </c>
      <c r="AH260" s="52" t="str">
        <f t="shared" ref="AH260:AH323" ca="1" si="57">IF(AND(INT(YEARFRAC(I260,TODAY()))&gt;=46,INT(YEARFRAC(I260,TODAY()))&lt;=48),INT(YEARFRAC(I260,TODAY())),"")</f>
        <v/>
      </c>
    </row>
    <row r="261" spans="7:34" ht="16.5" x14ac:dyDescent="0.25">
      <c r="G261" s="54"/>
      <c r="O261" s="37"/>
      <c r="Z261" s="50"/>
      <c r="AA261" s="50"/>
      <c r="AB261" s="50"/>
      <c r="AD261" s="51" t="str">
        <f t="shared" ca="1" si="53"/>
        <v/>
      </c>
      <c r="AE261" s="51" t="str">
        <f t="shared" ca="1" si="54"/>
        <v/>
      </c>
      <c r="AF261" s="51" t="str">
        <f t="shared" ca="1" si="55"/>
        <v/>
      </c>
      <c r="AG261" s="52" t="str">
        <f t="shared" ca="1" si="56"/>
        <v/>
      </c>
      <c r="AH261" s="52" t="str">
        <f t="shared" ca="1" si="57"/>
        <v/>
      </c>
    </row>
    <row r="262" spans="7:34" ht="16.5" x14ac:dyDescent="0.25">
      <c r="G262" s="54"/>
      <c r="O262" s="37"/>
      <c r="Z262" s="50"/>
      <c r="AA262" s="50"/>
      <c r="AB262" s="50"/>
      <c r="AD262" s="51" t="str">
        <f t="shared" ca="1" si="53"/>
        <v/>
      </c>
      <c r="AE262" s="51" t="str">
        <f t="shared" ca="1" si="54"/>
        <v/>
      </c>
      <c r="AF262" s="51" t="str">
        <f t="shared" ca="1" si="55"/>
        <v/>
      </c>
      <c r="AG262" s="52" t="str">
        <f t="shared" ca="1" si="56"/>
        <v/>
      </c>
      <c r="AH262" s="52" t="str">
        <f t="shared" ca="1" si="57"/>
        <v/>
      </c>
    </row>
    <row r="263" spans="7:34" ht="16.5" x14ac:dyDescent="0.25">
      <c r="G263" s="54"/>
      <c r="O263" s="37"/>
      <c r="Z263" s="50"/>
      <c r="AA263" s="50"/>
      <c r="AB263" s="50"/>
      <c r="AD263" s="51" t="str">
        <f t="shared" ca="1" si="53"/>
        <v/>
      </c>
      <c r="AE263" s="51" t="str">
        <f t="shared" ca="1" si="54"/>
        <v/>
      </c>
      <c r="AF263" s="51" t="str">
        <f t="shared" ca="1" si="55"/>
        <v/>
      </c>
      <c r="AG263" s="52" t="str">
        <f t="shared" ca="1" si="56"/>
        <v/>
      </c>
      <c r="AH263" s="52" t="str">
        <f t="shared" ca="1" si="57"/>
        <v/>
      </c>
    </row>
    <row r="264" spans="7:34" ht="16.5" x14ac:dyDescent="0.25">
      <c r="G264" s="54"/>
      <c r="O264" s="37"/>
      <c r="Z264" s="50"/>
      <c r="AA264" s="50"/>
      <c r="AB264" s="50"/>
      <c r="AD264" s="51" t="str">
        <f t="shared" ca="1" si="53"/>
        <v/>
      </c>
      <c r="AE264" s="51" t="str">
        <f t="shared" ca="1" si="54"/>
        <v/>
      </c>
      <c r="AF264" s="51" t="str">
        <f t="shared" ca="1" si="55"/>
        <v/>
      </c>
      <c r="AG264" s="52" t="str">
        <f t="shared" ca="1" si="56"/>
        <v/>
      </c>
      <c r="AH264" s="52" t="str">
        <f t="shared" ca="1" si="57"/>
        <v/>
      </c>
    </row>
    <row r="265" spans="7:34" ht="16.5" x14ac:dyDescent="0.25">
      <c r="G265" s="54"/>
      <c r="O265" s="37"/>
      <c r="Z265" s="50"/>
      <c r="AA265" s="50"/>
      <c r="AB265" s="50"/>
      <c r="AD265" s="51" t="str">
        <f t="shared" ca="1" si="53"/>
        <v/>
      </c>
      <c r="AE265" s="51" t="str">
        <f t="shared" ca="1" si="54"/>
        <v/>
      </c>
      <c r="AF265" s="51" t="str">
        <f t="shared" ca="1" si="55"/>
        <v/>
      </c>
      <c r="AG265" s="52" t="str">
        <f t="shared" ca="1" si="56"/>
        <v/>
      </c>
      <c r="AH265" s="52" t="str">
        <f t="shared" ca="1" si="57"/>
        <v/>
      </c>
    </row>
    <row r="266" spans="7:34" ht="16.5" x14ac:dyDescent="0.25">
      <c r="G266" s="54"/>
      <c r="O266" s="37"/>
      <c r="Z266" s="50"/>
      <c r="AA266" s="50"/>
      <c r="AB266" s="50"/>
      <c r="AD266" s="51" t="str">
        <f t="shared" ca="1" si="53"/>
        <v/>
      </c>
      <c r="AE266" s="51" t="str">
        <f t="shared" ca="1" si="54"/>
        <v/>
      </c>
      <c r="AF266" s="51" t="str">
        <f t="shared" ca="1" si="55"/>
        <v/>
      </c>
      <c r="AG266" s="52" t="str">
        <f t="shared" ca="1" si="56"/>
        <v/>
      </c>
      <c r="AH266" s="52" t="str">
        <f t="shared" ca="1" si="57"/>
        <v/>
      </c>
    </row>
    <row r="267" spans="7:34" ht="16.5" x14ac:dyDescent="0.25">
      <c r="G267" s="54"/>
      <c r="O267" s="37"/>
      <c r="Z267" s="50"/>
      <c r="AA267" s="50"/>
      <c r="AB267" s="50"/>
      <c r="AD267" s="51" t="str">
        <f t="shared" ca="1" si="53"/>
        <v/>
      </c>
      <c r="AE267" s="51" t="str">
        <f t="shared" ca="1" si="54"/>
        <v/>
      </c>
      <c r="AF267" s="51" t="str">
        <f t="shared" ca="1" si="55"/>
        <v/>
      </c>
      <c r="AG267" s="52" t="str">
        <f t="shared" ca="1" si="56"/>
        <v/>
      </c>
      <c r="AH267" s="52" t="str">
        <f t="shared" ca="1" si="57"/>
        <v/>
      </c>
    </row>
    <row r="268" spans="7:34" ht="16.5" x14ac:dyDescent="0.25">
      <c r="G268" s="54"/>
      <c r="O268" s="37"/>
      <c r="Z268" s="50"/>
      <c r="AA268" s="50"/>
      <c r="AB268" s="50"/>
      <c r="AD268" s="51" t="str">
        <f t="shared" ca="1" si="53"/>
        <v/>
      </c>
      <c r="AE268" s="51" t="str">
        <f t="shared" ca="1" si="54"/>
        <v/>
      </c>
      <c r="AF268" s="51" t="str">
        <f t="shared" ca="1" si="55"/>
        <v/>
      </c>
      <c r="AG268" s="52" t="str">
        <f t="shared" ca="1" si="56"/>
        <v/>
      </c>
      <c r="AH268" s="52" t="str">
        <f t="shared" ca="1" si="57"/>
        <v/>
      </c>
    </row>
    <row r="269" spans="7:34" ht="16.5" x14ac:dyDescent="0.25">
      <c r="G269" s="54"/>
      <c r="O269" s="37"/>
      <c r="Z269" s="50"/>
      <c r="AA269" s="50"/>
      <c r="AB269" s="50"/>
      <c r="AD269" s="51" t="str">
        <f t="shared" ca="1" si="53"/>
        <v/>
      </c>
      <c r="AE269" s="51" t="str">
        <f t="shared" ca="1" si="54"/>
        <v/>
      </c>
      <c r="AF269" s="51" t="str">
        <f t="shared" ca="1" si="55"/>
        <v/>
      </c>
      <c r="AG269" s="52" t="str">
        <f t="shared" ca="1" si="56"/>
        <v/>
      </c>
      <c r="AH269" s="52" t="str">
        <f t="shared" ca="1" si="57"/>
        <v/>
      </c>
    </row>
    <row r="270" spans="7:34" ht="16.5" x14ac:dyDescent="0.25">
      <c r="G270" s="54"/>
      <c r="O270" s="37"/>
      <c r="Z270" s="50"/>
      <c r="AA270" s="50"/>
      <c r="AB270" s="50"/>
      <c r="AD270" s="51" t="str">
        <f t="shared" ca="1" si="53"/>
        <v/>
      </c>
      <c r="AE270" s="51" t="str">
        <f t="shared" ca="1" si="54"/>
        <v/>
      </c>
      <c r="AF270" s="51" t="str">
        <f t="shared" ca="1" si="55"/>
        <v/>
      </c>
      <c r="AG270" s="52" t="str">
        <f t="shared" ca="1" si="56"/>
        <v/>
      </c>
      <c r="AH270" s="52" t="str">
        <f t="shared" ca="1" si="57"/>
        <v/>
      </c>
    </row>
    <row r="271" spans="7:34" ht="16.5" x14ac:dyDescent="0.25">
      <c r="G271" s="54"/>
      <c r="O271" s="37"/>
      <c r="Z271" s="50"/>
      <c r="AA271" s="50"/>
      <c r="AB271" s="50"/>
      <c r="AD271" s="51" t="str">
        <f t="shared" ca="1" si="53"/>
        <v/>
      </c>
      <c r="AE271" s="51" t="str">
        <f t="shared" ca="1" si="54"/>
        <v/>
      </c>
      <c r="AF271" s="51" t="str">
        <f t="shared" ca="1" si="55"/>
        <v/>
      </c>
      <c r="AG271" s="52" t="str">
        <f t="shared" ca="1" si="56"/>
        <v/>
      </c>
      <c r="AH271" s="52" t="str">
        <f t="shared" ca="1" si="57"/>
        <v/>
      </c>
    </row>
    <row r="272" spans="7:34" ht="16.5" x14ac:dyDescent="0.25">
      <c r="O272" s="37"/>
      <c r="Z272" s="50"/>
      <c r="AA272" s="50"/>
      <c r="AB272" s="50"/>
      <c r="AD272" s="51" t="str">
        <f t="shared" ca="1" si="53"/>
        <v/>
      </c>
      <c r="AE272" s="51" t="str">
        <f t="shared" ca="1" si="54"/>
        <v/>
      </c>
      <c r="AF272" s="51" t="str">
        <f t="shared" ca="1" si="55"/>
        <v/>
      </c>
      <c r="AG272" s="52" t="str">
        <f t="shared" ca="1" si="56"/>
        <v/>
      </c>
      <c r="AH272" s="52" t="str">
        <f t="shared" ca="1" si="57"/>
        <v/>
      </c>
    </row>
    <row r="273" spans="15:34" ht="16.5" x14ac:dyDescent="0.25">
      <c r="O273" s="37"/>
      <c r="Z273" s="50"/>
      <c r="AA273" s="50"/>
      <c r="AB273" s="50"/>
      <c r="AD273" s="51" t="str">
        <f t="shared" ca="1" si="53"/>
        <v/>
      </c>
      <c r="AE273" s="51" t="str">
        <f t="shared" ca="1" si="54"/>
        <v/>
      </c>
      <c r="AF273" s="51" t="str">
        <f t="shared" ca="1" si="55"/>
        <v/>
      </c>
      <c r="AG273" s="52" t="str">
        <f t="shared" ca="1" si="56"/>
        <v/>
      </c>
      <c r="AH273" s="52" t="str">
        <f t="shared" ca="1" si="57"/>
        <v/>
      </c>
    </row>
    <row r="274" spans="15:34" ht="16.5" x14ac:dyDescent="0.25">
      <c r="O274" s="37"/>
      <c r="Z274" s="50"/>
      <c r="AA274" s="50"/>
      <c r="AB274" s="50"/>
      <c r="AD274" s="51" t="str">
        <f t="shared" ca="1" si="53"/>
        <v/>
      </c>
      <c r="AE274" s="51" t="str">
        <f t="shared" ca="1" si="54"/>
        <v/>
      </c>
      <c r="AF274" s="51" t="str">
        <f t="shared" ca="1" si="55"/>
        <v/>
      </c>
      <c r="AG274" s="52" t="str">
        <f t="shared" ca="1" si="56"/>
        <v/>
      </c>
      <c r="AH274" s="52" t="str">
        <f t="shared" ca="1" si="57"/>
        <v/>
      </c>
    </row>
    <row r="275" spans="15:34" ht="16.5" x14ac:dyDescent="0.25">
      <c r="O275" s="37"/>
      <c r="Z275" s="50"/>
      <c r="AA275" s="50"/>
      <c r="AB275" s="50"/>
      <c r="AD275" s="51" t="str">
        <f t="shared" ca="1" si="53"/>
        <v/>
      </c>
      <c r="AE275" s="51" t="str">
        <f t="shared" ca="1" si="54"/>
        <v/>
      </c>
      <c r="AF275" s="51" t="str">
        <f t="shared" ca="1" si="55"/>
        <v/>
      </c>
      <c r="AG275" s="52" t="str">
        <f t="shared" ca="1" si="56"/>
        <v/>
      </c>
      <c r="AH275" s="52" t="str">
        <f t="shared" ca="1" si="57"/>
        <v/>
      </c>
    </row>
    <row r="276" spans="15:34" ht="16.5" x14ac:dyDescent="0.25">
      <c r="O276" s="37"/>
      <c r="Z276" s="50"/>
      <c r="AA276" s="50"/>
      <c r="AB276" s="50"/>
      <c r="AD276" s="51" t="str">
        <f t="shared" ca="1" si="53"/>
        <v/>
      </c>
      <c r="AE276" s="51" t="str">
        <f t="shared" ca="1" si="54"/>
        <v/>
      </c>
      <c r="AF276" s="51" t="str">
        <f t="shared" ca="1" si="55"/>
        <v/>
      </c>
      <c r="AG276" s="52" t="str">
        <f t="shared" ca="1" si="56"/>
        <v/>
      </c>
      <c r="AH276" s="52" t="str">
        <f t="shared" ca="1" si="57"/>
        <v/>
      </c>
    </row>
    <row r="277" spans="15:34" ht="16.5" x14ac:dyDescent="0.25">
      <c r="O277" s="37"/>
      <c r="Z277" s="50"/>
      <c r="AA277" s="50"/>
      <c r="AB277" s="50"/>
      <c r="AD277" s="51" t="str">
        <f t="shared" ca="1" si="53"/>
        <v/>
      </c>
      <c r="AE277" s="51" t="str">
        <f t="shared" ca="1" si="54"/>
        <v/>
      </c>
      <c r="AF277" s="51" t="str">
        <f t="shared" ca="1" si="55"/>
        <v/>
      </c>
      <c r="AG277" s="52" t="str">
        <f t="shared" ca="1" si="56"/>
        <v/>
      </c>
      <c r="AH277" s="52" t="str">
        <f t="shared" ca="1" si="57"/>
        <v/>
      </c>
    </row>
    <row r="278" spans="15:34" ht="16.5" x14ac:dyDescent="0.25">
      <c r="O278" s="37"/>
      <c r="Z278" s="50"/>
      <c r="AA278" s="50"/>
      <c r="AB278" s="50"/>
      <c r="AD278" s="51" t="str">
        <f t="shared" ca="1" si="53"/>
        <v/>
      </c>
      <c r="AE278" s="51" t="str">
        <f t="shared" ca="1" si="54"/>
        <v/>
      </c>
      <c r="AF278" s="51" t="str">
        <f t="shared" ca="1" si="55"/>
        <v/>
      </c>
      <c r="AG278" s="52" t="str">
        <f t="shared" ca="1" si="56"/>
        <v/>
      </c>
      <c r="AH278" s="52" t="str">
        <f t="shared" ca="1" si="57"/>
        <v/>
      </c>
    </row>
    <row r="279" spans="15:34" ht="16.5" x14ac:dyDescent="0.25">
      <c r="O279" s="37"/>
      <c r="Z279" s="50"/>
      <c r="AA279" s="50"/>
      <c r="AB279" s="50"/>
      <c r="AD279" s="51" t="str">
        <f t="shared" ca="1" si="53"/>
        <v/>
      </c>
      <c r="AE279" s="51" t="str">
        <f t="shared" ca="1" si="54"/>
        <v/>
      </c>
      <c r="AF279" s="51" t="str">
        <f t="shared" ca="1" si="55"/>
        <v/>
      </c>
      <c r="AG279" s="52" t="str">
        <f t="shared" ca="1" si="56"/>
        <v/>
      </c>
      <c r="AH279" s="52" t="str">
        <f t="shared" ca="1" si="57"/>
        <v/>
      </c>
    </row>
    <row r="280" spans="15:34" ht="16.5" x14ac:dyDescent="0.25">
      <c r="O280" s="37"/>
      <c r="Z280" s="50"/>
      <c r="AA280" s="50"/>
      <c r="AB280" s="50"/>
      <c r="AD280" s="51" t="str">
        <f t="shared" ca="1" si="53"/>
        <v/>
      </c>
      <c r="AE280" s="51" t="str">
        <f t="shared" ca="1" si="54"/>
        <v/>
      </c>
      <c r="AF280" s="51" t="str">
        <f t="shared" ca="1" si="55"/>
        <v/>
      </c>
      <c r="AG280" s="52" t="str">
        <f t="shared" ca="1" si="56"/>
        <v/>
      </c>
      <c r="AH280" s="52" t="str">
        <f t="shared" ca="1" si="57"/>
        <v/>
      </c>
    </row>
    <row r="281" spans="15:34" ht="16.5" x14ac:dyDescent="0.25">
      <c r="O281" s="37"/>
      <c r="Z281" s="50"/>
      <c r="AA281" s="50"/>
      <c r="AB281" s="50"/>
      <c r="AD281" s="51" t="str">
        <f t="shared" ca="1" si="53"/>
        <v/>
      </c>
      <c r="AE281" s="51" t="str">
        <f t="shared" ca="1" si="54"/>
        <v/>
      </c>
      <c r="AF281" s="51" t="str">
        <f t="shared" ca="1" si="55"/>
        <v/>
      </c>
      <c r="AG281" s="52" t="str">
        <f t="shared" ca="1" si="56"/>
        <v/>
      </c>
      <c r="AH281" s="52" t="str">
        <f t="shared" ca="1" si="57"/>
        <v/>
      </c>
    </row>
    <row r="282" spans="15:34" ht="16.5" x14ac:dyDescent="0.25">
      <c r="O282" s="37"/>
      <c r="Z282" s="50"/>
      <c r="AA282" s="50"/>
      <c r="AB282" s="50"/>
      <c r="AD282" s="51" t="str">
        <f t="shared" ca="1" si="53"/>
        <v/>
      </c>
      <c r="AE282" s="51" t="str">
        <f t="shared" ca="1" si="54"/>
        <v/>
      </c>
      <c r="AF282" s="51" t="str">
        <f t="shared" ca="1" si="55"/>
        <v/>
      </c>
      <c r="AG282" s="52" t="str">
        <f t="shared" ca="1" si="56"/>
        <v/>
      </c>
      <c r="AH282" s="52" t="str">
        <f t="shared" ca="1" si="57"/>
        <v/>
      </c>
    </row>
    <row r="283" spans="15:34" ht="16.5" x14ac:dyDescent="0.25">
      <c r="O283" s="37"/>
      <c r="Z283" s="50"/>
      <c r="AA283" s="50"/>
      <c r="AB283" s="50"/>
      <c r="AD283" s="51" t="str">
        <f t="shared" ca="1" si="53"/>
        <v/>
      </c>
      <c r="AE283" s="51" t="str">
        <f t="shared" ca="1" si="54"/>
        <v/>
      </c>
      <c r="AF283" s="51" t="str">
        <f t="shared" ca="1" si="55"/>
        <v/>
      </c>
      <c r="AG283" s="52" t="str">
        <f t="shared" ca="1" si="56"/>
        <v/>
      </c>
      <c r="AH283" s="52" t="str">
        <f t="shared" ca="1" si="57"/>
        <v/>
      </c>
    </row>
    <row r="284" spans="15:34" ht="16.5" x14ac:dyDescent="0.25">
      <c r="O284" s="37"/>
      <c r="Z284" s="50"/>
      <c r="AA284" s="50"/>
      <c r="AB284" s="50"/>
      <c r="AD284" s="51" t="str">
        <f t="shared" ca="1" si="53"/>
        <v/>
      </c>
      <c r="AE284" s="51" t="str">
        <f t="shared" ca="1" si="54"/>
        <v/>
      </c>
      <c r="AF284" s="51" t="str">
        <f t="shared" ca="1" si="55"/>
        <v/>
      </c>
      <c r="AG284" s="52" t="str">
        <f t="shared" ca="1" si="56"/>
        <v/>
      </c>
      <c r="AH284" s="52" t="str">
        <f t="shared" ca="1" si="57"/>
        <v/>
      </c>
    </row>
    <row r="285" spans="15:34" ht="16.5" x14ac:dyDescent="0.25">
      <c r="O285" s="37"/>
      <c r="Z285" s="50"/>
      <c r="AA285" s="50"/>
      <c r="AB285" s="50"/>
      <c r="AD285" s="51" t="str">
        <f t="shared" ca="1" si="53"/>
        <v/>
      </c>
      <c r="AE285" s="51" t="str">
        <f t="shared" ca="1" si="54"/>
        <v/>
      </c>
      <c r="AF285" s="51" t="str">
        <f t="shared" ca="1" si="55"/>
        <v/>
      </c>
      <c r="AG285" s="52" t="str">
        <f t="shared" ca="1" si="56"/>
        <v/>
      </c>
      <c r="AH285" s="52" t="str">
        <f t="shared" ca="1" si="57"/>
        <v/>
      </c>
    </row>
    <row r="286" spans="15:34" ht="16.5" x14ac:dyDescent="0.25">
      <c r="O286" s="37"/>
      <c r="Z286" s="50"/>
      <c r="AA286" s="50"/>
      <c r="AB286" s="50"/>
      <c r="AD286" s="51" t="str">
        <f t="shared" ca="1" si="53"/>
        <v/>
      </c>
      <c r="AE286" s="51" t="str">
        <f t="shared" ca="1" si="54"/>
        <v/>
      </c>
      <c r="AF286" s="51" t="str">
        <f t="shared" ca="1" si="55"/>
        <v/>
      </c>
      <c r="AG286" s="52" t="str">
        <f t="shared" ca="1" si="56"/>
        <v/>
      </c>
      <c r="AH286" s="52" t="str">
        <f t="shared" ca="1" si="57"/>
        <v/>
      </c>
    </row>
    <row r="287" spans="15:34" ht="16.5" x14ac:dyDescent="0.25">
      <c r="O287" s="37"/>
      <c r="Z287" s="50"/>
      <c r="AA287" s="50"/>
      <c r="AB287" s="50"/>
      <c r="AD287" s="51" t="str">
        <f t="shared" ca="1" si="53"/>
        <v/>
      </c>
      <c r="AE287" s="51" t="str">
        <f t="shared" ca="1" si="54"/>
        <v/>
      </c>
      <c r="AF287" s="51" t="str">
        <f t="shared" ca="1" si="55"/>
        <v/>
      </c>
      <c r="AG287" s="52" t="str">
        <f t="shared" ca="1" si="56"/>
        <v/>
      </c>
      <c r="AH287" s="52" t="str">
        <f t="shared" ca="1" si="57"/>
        <v/>
      </c>
    </row>
    <row r="288" spans="15:34" ht="16.5" x14ac:dyDescent="0.25">
      <c r="O288" s="37"/>
      <c r="Z288" s="50"/>
      <c r="AA288" s="50"/>
      <c r="AB288" s="50"/>
      <c r="AD288" s="51" t="str">
        <f t="shared" ca="1" si="53"/>
        <v/>
      </c>
      <c r="AE288" s="51" t="str">
        <f t="shared" ca="1" si="54"/>
        <v/>
      </c>
      <c r="AF288" s="51" t="str">
        <f t="shared" ca="1" si="55"/>
        <v/>
      </c>
      <c r="AG288" s="52" t="str">
        <f t="shared" ca="1" si="56"/>
        <v/>
      </c>
      <c r="AH288" s="52" t="str">
        <f t="shared" ca="1" si="57"/>
        <v/>
      </c>
    </row>
    <row r="289" spans="15:34" ht="16.5" x14ac:dyDescent="0.25">
      <c r="O289" s="37"/>
      <c r="Z289" s="50"/>
      <c r="AA289" s="50"/>
      <c r="AB289" s="50"/>
      <c r="AD289" s="51" t="str">
        <f t="shared" ca="1" si="53"/>
        <v/>
      </c>
      <c r="AE289" s="51" t="str">
        <f t="shared" ca="1" si="54"/>
        <v/>
      </c>
      <c r="AF289" s="51" t="str">
        <f t="shared" ca="1" si="55"/>
        <v/>
      </c>
      <c r="AG289" s="52" t="str">
        <f t="shared" ca="1" si="56"/>
        <v/>
      </c>
      <c r="AH289" s="52" t="str">
        <f t="shared" ca="1" si="57"/>
        <v/>
      </c>
    </row>
    <row r="290" spans="15:34" ht="16.5" x14ac:dyDescent="0.25">
      <c r="O290" s="37"/>
      <c r="Z290" s="50"/>
      <c r="AA290" s="50"/>
      <c r="AB290" s="50"/>
      <c r="AD290" s="51" t="str">
        <f t="shared" ca="1" si="53"/>
        <v/>
      </c>
      <c r="AE290" s="51" t="str">
        <f t="shared" ca="1" si="54"/>
        <v/>
      </c>
      <c r="AF290" s="51" t="str">
        <f t="shared" ca="1" si="55"/>
        <v/>
      </c>
      <c r="AG290" s="52" t="str">
        <f t="shared" ca="1" si="56"/>
        <v/>
      </c>
      <c r="AH290" s="52" t="str">
        <f t="shared" ca="1" si="57"/>
        <v/>
      </c>
    </row>
    <row r="291" spans="15:34" ht="16.5" x14ac:dyDescent="0.25">
      <c r="O291" s="37"/>
      <c r="Z291" s="50"/>
      <c r="AA291" s="50"/>
      <c r="AB291" s="50"/>
      <c r="AD291" s="51" t="str">
        <f t="shared" ca="1" si="53"/>
        <v/>
      </c>
      <c r="AE291" s="51" t="str">
        <f t="shared" ca="1" si="54"/>
        <v/>
      </c>
      <c r="AF291" s="51" t="str">
        <f t="shared" ca="1" si="55"/>
        <v/>
      </c>
      <c r="AG291" s="52" t="str">
        <f t="shared" ca="1" si="56"/>
        <v/>
      </c>
      <c r="AH291" s="52" t="str">
        <f t="shared" ca="1" si="57"/>
        <v/>
      </c>
    </row>
    <row r="292" spans="15:34" ht="16.5" x14ac:dyDescent="0.25">
      <c r="O292" s="37"/>
      <c r="Z292" s="50"/>
      <c r="AA292" s="50"/>
      <c r="AB292" s="50"/>
      <c r="AD292" s="51" t="str">
        <f t="shared" ca="1" si="53"/>
        <v/>
      </c>
      <c r="AE292" s="51" t="str">
        <f t="shared" ca="1" si="54"/>
        <v/>
      </c>
      <c r="AF292" s="51" t="str">
        <f t="shared" ca="1" si="55"/>
        <v/>
      </c>
      <c r="AG292" s="52" t="str">
        <f t="shared" ca="1" si="56"/>
        <v/>
      </c>
      <c r="AH292" s="52" t="str">
        <f t="shared" ca="1" si="57"/>
        <v/>
      </c>
    </row>
    <row r="293" spans="15:34" ht="16.5" x14ac:dyDescent="0.25">
      <c r="O293" s="37"/>
      <c r="Z293" s="50"/>
      <c r="AA293" s="50"/>
      <c r="AB293" s="50"/>
      <c r="AD293" s="51" t="str">
        <f t="shared" ca="1" si="53"/>
        <v/>
      </c>
      <c r="AE293" s="51" t="str">
        <f t="shared" ca="1" si="54"/>
        <v/>
      </c>
      <c r="AF293" s="51" t="str">
        <f t="shared" ca="1" si="55"/>
        <v/>
      </c>
      <c r="AG293" s="52" t="str">
        <f t="shared" ca="1" si="56"/>
        <v/>
      </c>
      <c r="AH293" s="52" t="str">
        <f t="shared" ca="1" si="57"/>
        <v/>
      </c>
    </row>
    <row r="294" spans="15:34" ht="16.5" x14ac:dyDescent="0.25">
      <c r="O294" s="37"/>
      <c r="Z294" s="50"/>
      <c r="AA294" s="50"/>
      <c r="AB294" s="50"/>
      <c r="AD294" s="51" t="str">
        <f t="shared" ca="1" si="53"/>
        <v/>
      </c>
      <c r="AE294" s="51" t="str">
        <f t="shared" ca="1" si="54"/>
        <v/>
      </c>
      <c r="AF294" s="51" t="str">
        <f t="shared" ca="1" si="55"/>
        <v/>
      </c>
      <c r="AG294" s="52" t="str">
        <f t="shared" ca="1" si="56"/>
        <v/>
      </c>
      <c r="AH294" s="52" t="str">
        <f t="shared" ca="1" si="57"/>
        <v/>
      </c>
    </row>
    <row r="295" spans="15:34" ht="16.5" x14ac:dyDescent="0.25">
      <c r="O295" s="37"/>
      <c r="Z295" s="50"/>
      <c r="AA295" s="50"/>
      <c r="AB295" s="50"/>
      <c r="AD295" s="51" t="str">
        <f t="shared" ca="1" si="53"/>
        <v/>
      </c>
      <c r="AE295" s="51" t="str">
        <f t="shared" ca="1" si="54"/>
        <v/>
      </c>
      <c r="AF295" s="51" t="str">
        <f t="shared" ca="1" si="55"/>
        <v/>
      </c>
      <c r="AG295" s="52" t="str">
        <f t="shared" ca="1" si="56"/>
        <v/>
      </c>
      <c r="AH295" s="52" t="str">
        <f t="shared" ca="1" si="57"/>
        <v/>
      </c>
    </row>
    <row r="296" spans="15:34" ht="16.5" x14ac:dyDescent="0.25">
      <c r="O296" s="37"/>
      <c r="Z296" s="50"/>
      <c r="AA296" s="50"/>
      <c r="AB296" s="50"/>
      <c r="AD296" s="51" t="str">
        <f t="shared" ca="1" si="53"/>
        <v/>
      </c>
      <c r="AE296" s="51" t="str">
        <f t="shared" ca="1" si="54"/>
        <v/>
      </c>
      <c r="AF296" s="51" t="str">
        <f t="shared" ca="1" si="55"/>
        <v/>
      </c>
      <c r="AG296" s="52" t="str">
        <f t="shared" ca="1" si="56"/>
        <v/>
      </c>
      <c r="AH296" s="52" t="str">
        <f t="shared" ca="1" si="57"/>
        <v/>
      </c>
    </row>
    <row r="297" spans="15:34" ht="16.5" x14ac:dyDescent="0.25">
      <c r="O297" s="37"/>
      <c r="Z297" s="50"/>
      <c r="AA297" s="50"/>
      <c r="AB297" s="50"/>
      <c r="AD297" s="51" t="str">
        <f t="shared" ca="1" si="53"/>
        <v/>
      </c>
      <c r="AE297" s="51" t="str">
        <f t="shared" ca="1" si="54"/>
        <v/>
      </c>
      <c r="AF297" s="51" t="str">
        <f t="shared" ca="1" si="55"/>
        <v/>
      </c>
      <c r="AG297" s="52" t="str">
        <f t="shared" ca="1" si="56"/>
        <v/>
      </c>
      <c r="AH297" s="52" t="str">
        <f t="shared" ca="1" si="57"/>
        <v/>
      </c>
    </row>
    <row r="298" spans="15:34" ht="16.5" x14ac:dyDescent="0.25">
      <c r="O298" s="37"/>
      <c r="Z298" s="50"/>
      <c r="AA298" s="50"/>
      <c r="AB298" s="50"/>
      <c r="AD298" s="51" t="str">
        <f t="shared" ca="1" si="53"/>
        <v/>
      </c>
      <c r="AE298" s="51" t="str">
        <f t="shared" ca="1" si="54"/>
        <v/>
      </c>
      <c r="AF298" s="51" t="str">
        <f t="shared" ca="1" si="55"/>
        <v/>
      </c>
      <c r="AG298" s="52" t="str">
        <f t="shared" ca="1" si="56"/>
        <v/>
      </c>
      <c r="AH298" s="52" t="str">
        <f t="shared" ca="1" si="57"/>
        <v/>
      </c>
    </row>
    <row r="299" spans="15:34" ht="16.5" x14ac:dyDescent="0.25">
      <c r="O299" s="37"/>
      <c r="Z299" s="50"/>
      <c r="AA299" s="50"/>
      <c r="AB299" s="50"/>
      <c r="AD299" s="51" t="str">
        <f t="shared" ca="1" si="53"/>
        <v/>
      </c>
      <c r="AE299" s="51" t="str">
        <f t="shared" ca="1" si="54"/>
        <v/>
      </c>
      <c r="AF299" s="51" t="str">
        <f t="shared" ca="1" si="55"/>
        <v/>
      </c>
      <c r="AG299" s="52" t="str">
        <f t="shared" ca="1" si="56"/>
        <v/>
      </c>
      <c r="AH299" s="52" t="str">
        <f t="shared" ca="1" si="57"/>
        <v/>
      </c>
    </row>
    <row r="300" spans="15:34" ht="16.5" x14ac:dyDescent="0.25">
      <c r="O300" s="37"/>
      <c r="Z300" s="50"/>
      <c r="AA300" s="50"/>
      <c r="AB300" s="50"/>
      <c r="AD300" s="51" t="str">
        <f t="shared" ca="1" si="53"/>
        <v/>
      </c>
      <c r="AE300" s="51" t="str">
        <f t="shared" ca="1" si="54"/>
        <v/>
      </c>
      <c r="AF300" s="51" t="str">
        <f t="shared" ca="1" si="55"/>
        <v/>
      </c>
      <c r="AG300" s="52" t="str">
        <f t="shared" ca="1" si="56"/>
        <v/>
      </c>
      <c r="AH300" s="52" t="str">
        <f t="shared" ca="1" si="57"/>
        <v/>
      </c>
    </row>
    <row r="301" spans="15:34" ht="16.5" x14ac:dyDescent="0.25">
      <c r="O301" s="37"/>
      <c r="Z301" s="50"/>
      <c r="AA301" s="50"/>
      <c r="AB301" s="50"/>
      <c r="AD301" s="51" t="str">
        <f t="shared" ca="1" si="53"/>
        <v/>
      </c>
      <c r="AE301" s="51" t="str">
        <f t="shared" ca="1" si="54"/>
        <v/>
      </c>
      <c r="AF301" s="51" t="str">
        <f t="shared" ca="1" si="55"/>
        <v/>
      </c>
      <c r="AG301" s="52" t="str">
        <f t="shared" ca="1" si="56"/>
        <v/>
      </c>
      <c r="AH301" s="52" t="str">
        <f t="shared" ca="1" si="57"/>
        <v/>
      </c>
    </row>
    <row r="302" spans="15:34" ht="16.5" x14ac:dyDescent="0.25">
      <c r="O302" s="37"/>
      <c r="Z302" s="50"/>
      <c r="AA302" s="50"/>
      <c r="AB302" s="50"/>
      <c r="AD302" s="51" t="str">
        <f t="shared" ca="1" si="53"/>
        <v/>
      </c>
      <c r="AE302" s="51" t="str">
        <f t="shared" ca="1" si="54"/>
        <v/>
      </c>
      <c r="AF302" s="51" t="str">
        <f t="shared" ca="1" si="55"/>
        <v/>
      </c>
      <c r="AG302" s="52" t="str">
        <f t="shared" ca="1" si="56"/>
        <v/>
      </c>
      <c r="AH302" s="52" t="str">
        <f t="shared" ca="1" si="57"/>
        <v/>
      </c>
    </row>
    <row r="303" spans="15:34" ht="16.5" x14ac:dyDescent="0.25">
      <c r="O303" s="37"/>
      <c r="Z303" s="50"/>
      <c r="AA303" s="50"/>
      <c r="AB303" s="50"/>
      <c r="AD303" s="51" t="str">
        <f t="shared" ca="1" si="53"/>
        <v/>
      </c>
      <c r="AE303" s="51" t="str">
        <f t="shared" ca="1" si="54"/>
        <v/>
      </c>
      <c r="AF303" s="51" t="str">
        <f t="shared" ca="1" si="55"/>
        <v/>
      </c>
      <c r="AG303" s="52" t="str">
        <f t="shared" ca="1" si="56"/>
        <v/>
      </c>
      <c r="AH303" s="52" t="str">
        <f t="shared" ca="1" si="57"/>
        <v/>
      </c>
    </row>
    <row r="304" spans="15:34" ht="16.5" x14ac:dyDescent="0.25">
      <c r="O304" s="37"/>
      <c r="Z304" s="50"/>
      <c r="AA304" s="50"/>
      <c r="AB304" s="50"/>
      <c r="AD304" s="51" t="str">
        <f t="shared" ca="1" si="53"/>
        <v/>
      </c>
      <c r="AE304" s="51" t="str">
        <f t="shared" ca="1" si="54"/>
        <v/>
      </c>
      <c r="AF304" s="51" t="str">
        <f t="shared" ca="1" si="55"/>
        <v/>
      </c>
      <c r="AG304" s="52" t="str">
        <f t="shared" ca="1" si="56"/>
        <v/>
      </c>
      <c r="AH304" s="52" t="str">
        <f t="shared" ca="1" si="57"/>
        <v/>
      </c>
    </row>
    <row r="305" spans="15:34" ht="16.5" x14ac:dyDescent="0.25">
      <c r="O305" s="37"/>
      <c r="Z305" s="50"/>
      <c r="AA305" s="50"/>
      <c r="AB305" s="50"/>
      <c r="AD305" s="51" t="str">
        <f t="shared" ca="1" si="53"/>
        <v/>
      </c>
      <c r="AE305" s="51" t="str">
        <f t="shared" ca="1" si="54"/>
        <v/>
      </c>
      <c r="AF305" s="51" t="str">
        <f t="shared" ca="1" si="55"/>
        <v/>
      </c>
      <c r="AG305" s="52" t="str">
        <f t="shared" ca="1" si="56"/>
        <v/>
      </c>
      <c r="AH305" s="52" t="str">
        <f t="shared" ca="1" si="57"/>
        <v/>
      </c>
    </row>
    <row r="306" spans="15:34" ht="16.5" x14ac:dyDescent="0.25">
      <c r="O306" s="37"/>
      <c r="Z306" s="50"/>
      <c r="AA306" s="50"/>
      <c r="AB306" s="50"/>
      <c r="AD306" s="51" t="str">
        <f t="shared" ca="1" si="53"/>
        <v/>
      </c>
      <c r="AE306" s="51" t="str">
        <f t="shared" ca="1" si="54"/>
        <v/>
      </c>
      <c r="AF306" s="51" t="str">
        <f t="shared" ca="1" si="55"/>
        <v/>
      </c>
      <c r="AG306" s="52" t="str">
        <f t="shared" ca="1" si="56"/>
        <v/>
      </c>
      <c r="AH306" s="52" t="str">
        <f t="shared" ca="1" si="57"/>
        <v/>
      </c>
    </row>
    <row r="307" spans="15:34" ht="16.5" x14ac:dyDescent="0.25">
      <c r="O307" s="37"/>
      <c r="Z307" s="50"/>
      <c r="AA307" s="50"/>
      <c r="AB307" s="50"/>
      <c r="AD307" s="51" t="str">
        <f t="shared" ca="1" si="53"/>
        <v/>
      </c>
      <c r="AE307" s="51" t="str">
        <f t="shared" ca="1" si="54"/>
        <v/>
      </c>
      <c r="AF307" s="51" t="str">
        <f t="shared" ca="1" si="55"/>
        <v/>
      </c>
      <c r="AG307" s="52" t="str">
        <f t="shared" ca="1" si="56"/>
        <v/>
      </c>
      <c r="AH307" s="52" t="str">
        <f t="shared" ca="1" si="57"/>
        <v/>
      </c>
    </row>
    <row r="308" spans="15:34" ht="16.5" x14ac:dyDescent="0.25">
      <c r="O308" s="37"/>
      <c r="Z308" s="50"/>
      <c r="AA308" s="50"/>
      <c r="AB308" s="50"/>
      <c r="AD308" s="51" t="str">
        <f t="shared" ca="1" si="53"/>
        <v/>
      </c>
      <c r="AE308" s="51" t="str">
        <f t="shared" ca="1" si="54"/>
        <v/>
      </c>
      <c r="AF308" s="51" t="str">
        <f t="shared" ca="1" si="55"/>
        <v/>
      </c>
      <c r="AG308" s="52" t="str">
        <f t="shared" ca="1" si="56"/>
        <v/>
      </c>
      <c r="AH308" s="52" t="str">
        <f t="shared" ca="1" si="57"/>
        <v/>
      </c>
    </row>
    <row r="309" spans="15:34" ht="16.5" x14ac:dyDescent="0.25">
      <c r="O309" s="37"/>
      <c r="Z309" s="50"/>
      <c r="AA309" s="50"/>
      <c r="AB309" s="50"/>
      <c r="AD309" s="51" t="str">
        <f t="shared" ca="1" si="53"/>
        <v/>
      </c>
      <c r="AE309" s="51" t="str">
        <f t="shared" ca="1" si="54"/>
        <v/>
      </c>
      <c r="AF309" s="51" t="str">
        <f t="shared" ca="1" si="55"/>
        <v/>
      </c>
      <c r="AG309" s="52" t="str">
        <f t="shared" ca="1" si="56"/>
        <v/>
      </c>
      <c r="AH309" s="52" t="str">
        <f t="shared" ca="1" si="57"/>
        <v/>
      </c>
    </row>
    <row r="310" spans="15:34" ht="16.5" x14ac:dyDescent="0.25">
      <c r="O310" s="37"/>
      <c r="Z310" s="50"/>
      <c r="AA310" s="50"/>
      <c r="AB310" s="50"/>
      <c r="AD310" s="51" t="str">
        <f t="shared" ca="1" si="53"/>
        <v/>
      </c>
      <c r="AE310" s="51" t="str">
        <f t="shared" ca="1" si="54"/>
        <v/>
      </c>
      <c r="AF310" s="51" t="str">
        <f t="shared" ca="1" si="55"/>
        <v/>
      </c>
      <c r="AG310" s="52" t="str">
        <f t="shared" ca="1" si="56"/>
        <v/>
      </c>
      <c r="AH310" s="52" t="str">
        <f t="shared" ca="1" si="57"/>
        <v/>
      </c>
    </row>
    <row r="311" spans="15:34" ht="16.5" x14ac:dyDescent="0.25">
      <c r="O311" s="37"/>
      <c r="Z311" s="50"/>
      <c r="AA311" s="50"/>
      <c r="AB311" s="50"/>
      <c r="AD311" s="51" t="str">
        <f t="shared" ca="1" si="53"/>
        <v/>
      </c>
      <c r="AE311" s="51" t="str">
        <f t="shared" ca="1" si="54"/>
        <v/>
      </c>
      <c r="AF311" s="51" t="str">
        <f t="shared" ca="1" si="55"/>
        <v/>
      </c>
      <c r="AG311" s="52" t="str">
        <f t="shared" ca="1" si="56"/>
        <v/>
      </c>
      <c r="AH311" s="52" t="str">
        <f t="shared" ca="1" si="57"/>
        <v/>
      </c>
    </row>
    <row r="312" spans="15:34" ht="16.5" x14ac:dyDescent="0.25">
      <c r="O312" s="37"/>
      <c r="Z312" s="50"/>
      <c r="AA312" s="50"/>
      <c r="AB312" s="50"/>
      <c r="AD312" s="51" t="str">
        <f t="shared" ca="1" si="53"/>
        <v/>
      </c>
      <c r="AE312" s="51" t="str">
        <f t="shared" ca="1" si="54"/>
        <v/>
      </c>
      <c r="AF312" s="51" t="str">
        <f t="shared" ca="1" si="55"/>
        <v/>
      </c>
      <c r="AG312" s="52" t="str">
        <f t="shared" ca="1" si="56"/>
        <v/>
      </c>
      <c r="AH312" s="52" t="str">
        <f t="shared" ca="1" si="57"/>
        <v/>
      </c>
    </row>
    <row r="313" spans="15:34" ht="16.5" x14ac:dyDescent="0.25">
      <c r="O313" s="37"/>
      <c r="Z313" s="50"/>
      <c r="AA313" s="50"/>
      <c r="AB313" s="50"/>
      <c r="AD313" s="51" t="str">
        <f t="shared" ca="1" si="53"/>
        <v/>
      </c>
      <c r="AE313" s="51" t="str">
        <f t="shared" ca="1" si="54"/>
        <v/>
      </c>
      <c r="AF313" s="51" t="str">
        <f t="shared" ca="1" si="55"/>
        <v/>
      </c>
      <c r="AG313" s="52" t="str">
        <f t="shared" ca="1" si="56"/>
        <v/>
      </c>
      <c r="AH313" s="52" t="str">
        <f t="shared" ca="1" si="57"/>
        <v/>
      </c>
    </row>
    <row r="314" spans="15:34" ht="16.5" x14ac:dyDescent="0.25">
      <c r="O314" s="37"/>
      <c r="Z314" s="50"/>
      <c r="AA314" s="50"/>
      <c r="AB314" s="50"/>
      <c r="AD314" s="51" t="str">
        <f t="shared" ca="1" si="53"/>
        <v/>
      </c>
      <c r="AE314" s="51" t="str">
        <f t="shared" ca="1" si="54"/>
        <v/>
      </c>
      <c r="AF314" s="51" t="str">
        <f t="shared" ca="1" si="55"/>
        <v/>
      </c>
      <c r="AG314" s="52" t="str">
        <f t="shared" ca="1" si="56"/>
        <v/>
      </c>
      <c r="AH314" s="52" t="str">
        <f t="shared" ca="1" si="57"/>
        <v/>
      </c>
    </row>
    <row r="315" spans="15:34" ht="16.5" x14ac:dyDescent="0.25">
      <c r="O315" s="37"/>
      <c r="Z315" s="50"/>
      <c r="AA315" s="50"/>
      <c r="AB315" s="50"/>
      <c r="AD315" s="51" t="str">
        <f t="shared" ca="1" si="53"/>
        <v/>
      </c>
      <c r="AE315" s="51" t="str">
        <f t="shared" ca="1" si="54"/>
        <v/>
      </c>
      <c r="AF315" s="51" t="str">
        <f t="shared" ca="1" si="55"/>
        <v/>
      </c>
      <c r="AG315" s="52" t="str">
        <f t="shared" ca="1" si="56"/>
        <v/>
      </c>
      <c r="AH315" s="52" t="str">
        <f t="shared" ca="1" si="57"/>
        <v/>
      </c>
    </row>
    <row r="316" spans="15:34" ht="16.5" x14ac:dyDescent="0.25">
      <c r="O316" s="37"/>
      <c r="Z316" s="50"/>
      <c r="AA316" s="50"/>
      <c r="AB316" s="50"/>
      <c r="AD316" s="51" t="str">
        <f t="shared" ca="1" si="53"/>
        <v/>
      </c>
      <c r="AE316" s="51" t="str">
        <f t="shared" ca="1" si="54"/>
        <v/>
      </c>
      <c r="AF316" s="51" t="str">
        <f t="shared" ca="1" si="55"/>
        <v/>
      </c>
      <c r="AG316" s="52" t="str">
        <f t="shared" ca="1" si="56"/>
        <v/>
      </c>
      <c r="AH316" s="52" t="str">
        <f t="shared" ca="1" si="57"/>
        <v/>
      </c>
    </row>
    <row r="317" spans="15:34" ht="16.5" x14ac:dyDescent="0.25">
      <c r="O317" s="37"/>
      <c r="Z317" s="50"/>
      <c r="AA317" s="50"/>
      <c r="AB317" s="50"/>
      <c r="AD317" s="51" t="str">
        <f t="shared" ca="1" si="53"/>
        <v/>
      </c>
      <c r="AE317" s="51" t="str">
        <f t="shared" ca="1" si="54"/>
        <v/>
      </c>
      <c r="AF317" s="51" t="str">
        <f t="shared" ca="1" si="55"/>
        <v/>
      </c>
      <c r="AG317" s="52" t="str">
        <f t="shared" ca="1" si="56"/>
        <v/>
      </c>
      <c r="AH317" s="52" t="str">
        <f t="shared" ca="1" si="57"/>
        <v/>
      </c>
    </row>
    <row r="318" spans="15:34" ht="16.5" x14ac:dyDescent="0.25">
      <c r="O318" s="37"/>
      <c r="Z318" s="50"/>
      <c r="AA318" s="50"/>
      <c r="AB318" s="50"/>
      <c r="AD318" s="51" t="str">
        <f t="shared" ca="1" si="53"/>
        <v/>
      </c>
      <c r="AE318" s="51" t="str">
        <f t="shared" ca="1" si="54"/>
        <v/>
      </c>
      <c r="AF318" s="51" t="str">
        <f t="shared" ca="1" si="55"/>
        <v/>
      </c>
      <c r="AG318" s="52" t="str">
        <f t="shared" ca="1" si="56"/>
        <v/>
      </c>
      <c r="AH318" s="52" t="str">
        <f t="shared" ca="1" si="57"/>
        <v/>
      </c>
    </row>
    <row r="319" spans="15:34" ht="16.5" x14ac:dyDescent="0.25">
      <c r="O319" s="37"/>
      <c r="Z319" s="50"/>
      <c r="AA319" s="50"/>
      <c r="AB319" s="50"/>
      <c r="AD319" s="51" t="str">
        <f t="shared" ca="1" si="53"/>
        <v/>
      </c>
      <c r="AE319" s="51" t="str">
        <f t="shared" ca="1" si="54"/>
        <v/>
      </c>
      <c r="AF319" s="51" t="str">
        <f t="shared" ca="1" si="55"/>
        <v/>
      </c>
      <c r="AG319" s="52" t="str">
        <f t="shared" ca="1" si="56"/>
        <v/>
      </c>
      <c r="AH319" s="52" t="str">
        <f t="shared" ca="1" si="57"/>
        <v/>
      </c>
    </row>
    <row r="320" spans="15:34" ht="16.5" x14ac:dyDescent="0.25">
      <c r="O320" s="37"/>
      <c r="Z320" s="50"/>
      <c r="AA320" s="50"/>
      <c r="AB320" s="50"/>
      <c r="AD320" s="51" t="str">
        <f t="shared" ca="1" si="53"/>
        <v/>
      </c>
      <c r="AE320" s="51" t="str">
        <f t="shared" ca="1" si="54"/>
        <v/>
      </c>
      <c r="AF320" s="51" t="str">
        <f t="shared" ca="1" si="55"/>
        <v/>
      </c>
      <c r="AG320" s="52" t="str">
        <f t="shared" ca="1" si="56"/>
        <v/>
      </c>
      <c r="AH320" s="52" t="str">
        <f t="shared" ca="1" si="57"/>
        <v/>
      </c>
    </row>
    <row r="321" spans="15:34" ht="16.5" x14ac:dyDescent="0.25">
      <c r="O321" s="37"/>
      <c r="Z321" s="50"/>
      <c r="AA321" s="50"/>
      <c r="AB321" s="50"/>
      <c r="AD321" s="51" t="str">
        <f t="shared" ca="1" si="53"/>
        <v/>
      </c>
      <c r="AE321" s="51" t="str">
        <f t="shared" ca="1" si="54"/>
        <v/>
      </c>
      <c r="AF321" s="51" t="str">
        <f t="shared" ca="1" si="55"/>
        <v/>
      </c>
      <c r="AG321" s="52" t="str">
        <f t="shared" ca="1" si="56"/>
        <v/>
      </c>
      <c r="AH321" s="52" t="str">
        <f t="shared" ca="1" si="57"/>
        <v/>
      </c>
    </row>
    <row r="322" spans="15:34" ht="16.5" x14ac:dyDescent="0.25">
      <c r="O322" s="37"/>
      <c r="Z322" s="50"/>
      <c r="AA322" s="50"/>
      <c r="AB322" s="50"/>
      <c r="AD322" s="51" t="str">
        <f t="shared" ca="1" si="53"/>
        <v/>
      </c>
      <c r="AE322" s="51" t="str">
        <f t="shared" ca="1" si="54"/>
        <v/>
      </c>
      <c r="AF322" s="51" t="str">
        <f t="shared" ca="1" si="55"/>
        <v/>
      </c>
      <c r="AG322" s="52" t="str">
        <f t="shared" ca="1" si="56"/>
        <v/>
      </c>
      <c r="AH322" s="52" t="str">
        <f t="shared" ca="1" si="57"/>
        <v/>
      </c>
    </row>
    <row r="323" spans="15:34" ht="16.5" x14ac:dyDescent="0.25">
      <c r="O323" s="37"/>
      <c r="Z323" s="50"/>
      <c r="AA323" s="50"/>
      <c r="AB323" s="50"/>
      <c r="AD323" s="51" t="str">
        <f t="shared" ca="1" si="53"/>
        <v/>
      </c>
      <c r="AE323" s="51" t="str">
        <f t="shared" ca="1" si="54"/>
        <v/>
      </c>
      <c r="AF323" s="51" t="str">
        <f t="shared" ca="1" si="55"/>
        <v/>
      </c>
      <c r="AG323" s="52" t="str">
        <f t="shared" ca="1" si="56"/>
        <v/>
      </c>
      <c r="AH323" s="52" t="str">
        <f t="shared" ca="1" si="57"/>
        <v/>
      </c>
    </row>
    <row r="324" spans="15:34" ht="16.5" x14ac:dyDescent="0.25">
      <c r="O324" s="37"/>
      <c r="Z324" s="50"/>
      <c r="AA324" s="50"/>
      <c r="AB324" s="50"/>
      <c r="AD324" s="51" t="str">
        <f t="shared" ref="AD324:AD387" ca="1" si="58">IF(INT(YEARFRAC(I324,TODAY()))&lt;=30,INT(YEARFRAC(I324,TODAY())),"")</f>
        <v/>
      </c>
      <c r="AE324" s="51" t="str">
        <f t="shared" ref="AE324:AE387" ca="1" si="59">IF(AND(INT(YEARFRAC(I324,TODAY()))&gt;=31,INT(YEARFRAC(I324,TODAY()))&lt;=35),INT(YEARFRAC(I324,TODAY())),"")</f>
        <v/>
      </c>
      <c r="AF324" s="51" t="str">
        <f t="shared" ref="AF324:AF387" ca="1" si="60">IF(AND(INT(YEARFRAC(I324,TODAY()))&gt;=36,INT(YEARFRAC(I324,TODAY()))&lt;=40),INT(YEARFRAC(I324,TODAY())),"")</f>
        <v/>
      </c>
      <c r="AG324" s="52" t="str">
        <f t="shared" ref="AG324:AG387" ca="1" si="61">IF(AND(INT(YEARFRAC(I324,TODAY()))&gt;=41,INT(YEARFRAC(I324,TODAY()))&lt;=45),INT(YEARFRAC(I324,TODAY())),"")</f>
        <v/>
      </c>
      <c r="AH324" s="52" t="str">
        <f t="shared" ref="AH324:AH387" ca="1" si="62">IF(AND(INT(YEARFRAC(I324,TODAY()))&gt;=46,INT(YEARFRAC(I324,TODAY()))&lt;=48),INT(YEARFRAC(I324,TODAY())),"")</f>
        <v/>
      </c>
    </row>
    <row r="325" spans="15:34" ht="16.5" x14ac:dyDescent="0.25">
      <c r="O325" s="37"/>
      <c r="Z325" s="50"/>
      <c r="AA325" s="50"/>
      <c r="AB325" s="50"/>
      <c r="AD325" s="51" t="str">
        <f t="shared" ca="1" si="58"/>
        <v/>
      </c>
      <c r="AE325" s="51" t="str">
        <f t="shared" ca="1" si="59"/>
        <v/>
      </c>
      <c r="AF325" s="51" t="str">
        <f t="shared" ca="1" si="60"/>
        <v/>
      </c>
      <c r="AG325" s="52" t="str">
        <f t="shared" ca="1" si="61"/>
        <v/>
      </c>
      <c r="AH325" s="52" t="str">
        <f t="shared" ca="1" si="62"/>
        <v/>
      </c>
    </row>
    <row r="326" spans="15:34" ht="16.5" x14ac:dyDescent="0.25">
      <c r="O326" s="37"/>
      <c r="Z326" s="50"/>
      <c r="AA326" s="50"/>
      <c r="AB326" s="50"/>
      <c r="AD326" s="51" t="str">
        <f t="shared" ca="1" si="58"/>
        <v/>
      </c>
      <c r="AE326" s="51" t="str">
        <f t="shared" ca="1" si="59"/>
        <v/>
      </c>
      <c r="AF326" s="51" t="str">
        <f t="shared" ca="1" si="60"/>
        <v/>
      </c>
      <c r="AG326" s="52" t="str">
        <f t="shared" ca="1" si="61"/>
        <v/>
      </c>
      <c r="AH326" s="52" t="str">
        <f t="shared" ca="1" si="62"/>
        <v/>
      </c>
    </row>
    <row r="327" spans="15:34" ht="16.5" x14ac:dyDescent="0.25">
      <c r="O327" s="37"/>
      <c r="Z327" s="50"/>
      <c r="AA327" s="50"/>
      <c r="AB327" s="50"/>
      <c r="AD327" s="51" t="str">
        <f t="shared" ca="1" si="58"/>
        <v/>
      </c>
      <c r="AE327" s="51" t="str">
        <f t="shared" ca="1" si="59"/>
        <v/>
      </c>
      <c r="AF327" s="51" t="str">
        <f t="shared" ca="1" si="60"/>
        <v/>
      </c>
      <c r="AG327" s="52" t="str">
        <f t="shared" ca="1" si="61"/>
        <v/>
      </c>
      <c r="AH327" s="52" t="str">
        <f t="shared" ca="1" si="62"/>
        <v/>
      </c>
    </row>
    <row r="328" spans="15:34" ht="16.5" x14ac:dyDescent="0.25">
      <c r="O328" s="37"/>
      <c r="Z328" s="50"/>
      <c r="AA328" s="50"/>
      <c r="AB328" s="50"/>
      <c r="AD328" s="51" t="str">
        <f t="shared" ca="1" si="58"/>
        <v/>
      </c>
      <c r="AE328" s="51" t="str">
        <f t="shared" ca="1" si="59"/>
        <v/>
      </c>
      <c r="AF328" s="51" t="str">
        <f t="shared" ca="1" si="60"/>
        <v/>
      </c>
      <c r="AG328" s="52" t="str">
        <f t="shared" ca="1" si="61"/>
        <v/>
      </c>
      <c r="AH328" s="52" t="str">
        <f t="shared" ca="1" si="62"/>
        <v/>
      </c>
    </row>
    <row r="329" spans="15:34" ht="16.5" x14ac:dyDescent="0.25">
      <c r="O329" s="37"/>
      <c r="Z329" s="50"/>
      <c r="AA329" s="50"/>
      <c r="AB329" s="50"/>
      <c r="AD329" s="51" t="str">
        <f t="shared" ca="1" si="58"/>
        <v/>
      </c>
      <c r="AE329" s="51" t="str">
        <f t="shared" ca="1" si="59"/>
        <v/>
      </c>
      <c r="AF329" s="51" t="str">
        <f t="shared" ca="1" si="60"/>
        <v/>
      </c>
      <c r="AG329" s="52" t="str">
        <f t="shared" ca="1" si="61"/>
        <v/>
      </c>
      <c r="AH329" s="52" t="str">
        <f t="shared" ca="1" si="62"/>
        <v/>
      </c>
    </row>
    <row r="330" spans="15:34" ht="16.5" x14ac:dyDescent="0.25">
      <c r="O330" s="37"/>
      <c r="Z330" s="50"/>
      <c r="AA330" s="50"/>
      <c r="AB330" s="50"/>
      <c r="AD330" s="51" t="str">
        <f t="shared" ca="1" si="58"/>
        <v/>
      </c>
      <c r="AE330" s="51" t="str">
        <f t="shared" ca="1" si="59"/>
        <v/>
      </c>
      <c r="AF330" s="51" t="str">
        <f t="shared" ca="1" si="60"/>
        <v/>
      </c>
      <c r="AG330" s="52" t="str">
        <f t="shared" ca="1" si="61"/>
        <v/>
      </c>
      <c r="AH330" s="52" t="str">
        <f t="shared" ca="1" si="62"/>
        <v/>
      </c>
    </row>
    <row r="331" spans="15:34" ht="16.5" x14ac:dyDescent="0.25">
      <c r="O331" s="37"/>
      <c r="Z331" s="50"/>
      <c r="AA331" s="50"/>
      <c r="AB331" s="50"/>
      <c r="AD331" s="51" t="str">
        <f t="shared" ca="1" si="58"/>
        <v/>
      </c>
      <c r="AE331" s="51" t="str">
        <f t="shared" ca="1" si="59"/>
        <v/>
      </c>
      <c r="AF331" s="51" t="str">
        <f t="shared" ca="1" si="60"/>
        <v/>
      </c>
      <c r="AG331" s="52" t="str">
        <f t="shared" ca="1" si="61"/>
        <v/>
      </c>
      <c r="AH331" s="52" t="str">
        <f t="shared" ca="1" si="62"/>
        <v/>
      </c>
    </row>
    <row r="332" spans="15:34" ht="16.5" x14ac:dyDescent="0.25">
      <c r="O332" s="37"/>
      <c r="Z332" s="50"/>
      <c r="AA332" s="50"/>
      <c r="AB332" s="50"/>
      <c r="AD332" s="51" t="str">
        <f t="shared" ca="1" si="58"/>
        <v/>
      </c>
      <c r="AE332" s="51" t="str">
        <f t="shared" ca="1" si="59"/>
        <v/>
      </c>
      <c r="AF332" s="51" t="str">
        <f t="shared" ca="1" si="60"/>
        <v/>
      </c>
      <c r="AG332" s="52" t="str">
        <f t="shared" ca="1" si="61"/>
        <v/>
      </c>
      <c r="AH332" s="52" t="str">
        <f t="shared" ca="1" si="62"/>
        <v/>
      </c>
    </row>
    <row r="333" spans="15:34" ht="16.5" x14ac:dyDescent="0.25">
      <c r="O333" s="37"/>
      <c r="Z333" s="50"/>
      <c r="AA333" s="50"/>
      <c r="AB333" s="50"/>
      <c r="AD333" s="51" t="str">
        <f t="shared" ca="1" si="58"/>
        <v/>
      </c>
      <c r="AE333" s="51" t="str">
        <f t="shared" ca="1" si="59"/>
        <v/>
      </c>
      <c r="AF333" s="51" t="str">
        <f t="shared" ca="1" si="60"/>
        <v/>
      </c>
      <c r="AG333" s="52" t="str">
        <f t="shared" ca="1" si="61"/>
        <v/>
      </c>
      <c r="AH333" s="52" t="str">
        <f t="shared" ca="1" si="62"/>
        <v/>
      </c>
    </row>
    <row r="334" spans="15:34" ht="16.5" x14ac:dyDescent="0.25">
      <c r="O334" s="37"/>
      <c r="Z334" s="50"/>
      <c r="AA334" s="50"/>
      <c r="AB334" s="50"/>
      <c r="AD334" s="51" t="str">
        <f t="shared" ca="1" si="58"/>
        <v/>
      </c>
      <c r="AE334" s="51" t="str">
        <f t="shared" ca="1" si="59"/>
        <v/>
      </c>
      <c r="AF334" s="51" t="str">
        <f t="shared" ca="1" si="60"/>
        <v/>
      </c>
      <c r="AG334" s="52" t="str">
        <f t="shared" ca="1" si="61"/>
        <v/>
      </c>
      <c r="AH334" s="52" t="str">
        <f t="shared" ca="1" si="62"/>
        <v/>
      </c>
    </row>
    <row r="335" spans="15:34" ht="16.5" x14ac:dyDescent="0.25">
      <c r="O335" s="37"/>
      <c r="Z335" s="50"/>
      <c r="AA335" s="50"/>
      <c r="AB335" s="50"/>
      <c r="AD335" s="51" t="str">
        <f t="shared" ca="1" si="58"/>
        <v/>
      </c>
      <c r="AE335" s="51" t="str">
        <f t="shared" ca="1" si="59"/>
        <v/>
      </c>
      <c r="AF335" s="51" t="str">
        <f t="shared" ca="1" si="60"/>
        <v/>
      </c>
      <c r="AG335" s="52" t="str">
        <f t="shared" ca="1" si="61"/>
        <v/>
      </c>
      <c r="AH335" s="52" t="str">
        <f t="shared" ca="1" si="62"/>
        <v/>
      </c>
    </row>
    <row r="336" spans="15:34" ht="16.5" x14ac:dyDescent="0.25">
      <c r="O336" s="37"/>
      <c r="Z336" s="50"/>
      <c r="AA336" s="50"/>
      <c r="AB336" s="50"/>
      <c r="AD336" s="51" t="str">
        <f t="shared" ca="1" si="58"/>
        <v/>
      </c>
      <c r="AE336" s="51" t="str">
        <f t="shared" ca="1" si="59"/>
        <v/>
      </c>
      <c r="AF336" s="51" t="str">
        <f t="shared" ca="1" si="60"/>
        <v/>
      </c>
      <c r="AG336" s="52" t="str">
        <f t="shared" ca="1" si="61"/>
        <v/>
      </c>
      <c r="AH336" s="52" t="str">
        <f t="shared" ca="1" si="62"/>
        <v/>
      </c>
    </row>
    <row r="337" spans="15:34" ht="16.5" x14ac:dyDescent="0.25">
      <c r="O337" s="37"/>
      <c r="Z337" s="50"/>
      <c r="AA337" s="50"/>
      <c r="AB337" s="50"/>
      <c r="AD337" s="51" t="str">
        <f t="shared" ca="1" si="58"/>
        <v/>
      </c>
      <c r="AE337" s="51" t="str">
        <f t="shared" ca="1" si="59"/>
        <v/>
      </c>
      <c r="AF337" s="51" t="str">
        <f t="shared" ca="1" si="60"/>
        <v/>
      </c>
      <c r="AG337" s="52" t="str">
        <f t="shared" ca="1" si="61"/>
        <v/>
      </c>
      <c r="AH337" s="52" t="str">
        <f t="shared" ca="1" si="62"/>
        <v/>
      </c>
    </row>
    <row r="338" spans="15:34" ht="16.5" x14ac:dyDescent="0.25">
      <c r="O338" s="37"/>
      <c r="Z338" s="50"/>
      <c r="AA338" s="50"/>
      <c r="AB338" s="50"/>
      <c r="AD338" s="51" t="str">
        <f t="shared" ca="1" si="58"/>
        <v/>
      </c>
      <c r="AE338" s="51" t="str">
        <f t="shared" ca="1" si="59"/>
        <v/>
      </c>
      <c r="AF338" s="51" t="str">
        <f t="shared" ca="1" si="60"/>
        <v/>
      </c>
      <c r="AG338" s="52" t="str">
        <f t="shared" ca="1" si="61"/>
        <v/>
      </c>
      <c r="AH338" s="52" t="str">
        <f t="shared" ca="1" si="62"/>
        <v/>
      </c>
    </row>
    <row r="339" spans="15:34" ht="16.5" x14ac:dyDescent="0.25">
      <c r="O339" s="37"/>
      <c r="Z339" s="50"/>
      <c r="AA339" s="50"/>
      <c r="AB339" s="50"/>
      <c r="AD339" s="51" t="str">
        <f t="shared" ca="1" si="58"/>
        <v/>
      </c>
      <c r="AE339" s="51" t="str">
        <f t="shared" ca="1" si="59"/>
        <v/>
      </c>
      <c r="AF339" s="51" t="str">
        <f t="shared" ca="1" si="60"/>
        <v/>
      </c>
      <c r="AG339" s="52" t="str">
        <f t="shared" ca="1" si="61"/>
        <v/>
      </c>
      <c r="AH339" s="52" t="str">
        <f t="shared" ca="1" si="62"/>
        <v/>
      </c>
    </row>
    <row r="340" spans="15:34" ht="16.5" x14ac:dyDescent="0.25">
      <c r="O340" s="37"/>
      <c r="Z340" s="50"/>
      <c r="AA340" s="50"/>
      <c r="AB340" s="50"/>
      <c r="AD340" s="51" t="str">
        <f t="shared" ca="1" si="58"/>
        <v/>
      </c>
      <c r="AE340" s="51" t="str">
        <f t="shared" ca="1" si="59"/>
        <v/>
      </c>
      <c r="AF340" s="51" t="str">
        <f t="shared" ca="1" si="60"/>
        <v/>
      </c>
      <c r="AG340" s="52" t="str">
        <f t="shared" ca="1" si="61"/>
        <v/>
      </c>
      <c r="AH340" s="52" t="str">
        <f t="shared" ca="1" si="62"/>
        <v/>
      </c>
    </row>
    <row r="341" spans="15:34" ht="16.5" x14ac:dyDescent="0.25">
      <c r="O341" s="37"/>
      <c r="Z341" s="50"/>
      <c r="AA341" s="50"/>
      <c r="AB341" s="50"/>
      <c r="AD341" s="51" t="str">
        <f t="shared" ca="1" si="58"/>
        <v/>
      </c>
      <c r="AE341" s="51" t="str">
        <f t="shared" ca="1" si="59"/>
        <v/>
      </c>
      <c r="AF341" s="51" t="str">
        <f t="shared" ca="1" si="60"/>
        <v/>
      </c>
      <c r="AG341" s="52" t="str">
        <f t="shared" ca="1" si="61"/>
        <v/>
      </c>
      <c r="AH341" s="52" t="str">
        <f t="shared" ca="1" si="62"/>
        <v/>
      </c>
    </row>
    <row r="342" spans="15:34" ht="16.5" x14ac:dyDescent="0.25">
      <c r="O342" s="37"/>
      <c r="Z342" s="50"/>
      <c r="AA342" s="50"/>
      <c r="AB342" s="50"/>
      <c r="AD342" s="51" t="str">
        <f t="shared" ca="1" si="58"/>
        <v/>
      </c>
      <c r="AE342" s="51" t="str">
        <f t="shared" ca="1" si="59"/>
        <v/>
      </c>
      <c r="AF342" s="51" t="str">
        <f t="shared" ca="1" si="60"/>
        <v/>
      </c>
      <c r="AG342" s="52" t="str">
        <f t="shared" ca="1" si="61"/>
        <v/>
      </c>
      <c r="AH342" s="52" t="str">
        <f t="shared" ca="1" si="62"/>
        <v/>
      </c>
    </row>
    <row r="343" spans="15:34" ht="16.5" x14ac:dyDescent="0.25">
      <c r="O343" s="37"/>
      <c r="Z343" s="50"/>
      <c r="AA343" s="50"/>
      <c r="AB343" s="50"/>
      <c r="AD343" s="51" t="str">
        <f t="shared" ca="1" si="58"/>
        <v/>
      </c>
      <c r="AE343" s="51" t="str">
        <f t="shared" ca="1" si="59"/>
        <v/>
      </c>
      <c r="AF343" s="51" t="str">
        <f t="shared" ca="1" si="60"/>
        <v/>
      </c>
      <c r="AG343" s="52" t="str">
        <f t="shared" ca="1" si="61"/>
        <v/>
      </c>
      <c r="AH343" s="52" t="str">
        <f t="shared" ca="1" si="62"/>
        <v/>
      </c>
    </row>
    <row r="344" spans="15:34" ht="16.5" x14ac:dyDescent="0.25">
      <c r="O344" s="37"/>
      <c r="Z344" s="50"/>
      <c r="AA344" s="50"/>
      <c r="AB344" s="50"/>
      <c r="AD344" s="51" t="str">
        <f t="shared" ca="1" si="58"/>
        <v/>
      </c>
      <c r="AE344" s="51" t="str">
        <f t="shared" ca="1" si="59"/>
        <v/>
      </c>
      <c r="AF344" s="51" t="str">
        <f t="shared" ca="1" si="60"/>
        <v/>
      </c>
      <c r="AG344" s="52" t="str">
        <f t="shared" ca="1" si="61"/>
        <v/>
      </c>
      <c r="AH344" s="52" t="str">
        <f t="shared" ca="1" si="62"/>
        <v/>
      </c>
    </row>
    <row r="345" spans="15:34" ht="16.5" x14ac:dyDescent="0.25">
      <c r="O345" s="37"/>
      <c r="Z345" s="50"/>
      <c r="AA345" s="50"/>
      <c r="AB345" s="50"/>
      <c r="AD345" s="51" t="str">
        <f t="shared" ca="1" si="58"/>
        <v/>
      </c>
      <c r="AE345" s="51" t="str">
        <f t="shared" ca="1" si="59"/>
        <v/>
      </c>
      <c r="AF345" s="51" t="str">
        <f t="shared" ca="1" si="60"/>
        <v/>
      </c>
      <c r="AG345" s="52" t="str">
        <f t="shared" ca="1" si="61"/>
        <v/>
      </c>
      <c r="AH345" s="52" t="str">
        <f t="shared" ca="1" si="62"/>
        <v/>
      </c>
    </row>
    <row r="346" spans="15:34" ht="16.5" x14ac:dyDescent="0.25">
      <c r="O346" s="37"/>
      <c r="Z346" s="50"/>
      <c r="AA346" s="50"/>
      <c r="AB346" s="50"/>
      <c r="AD346" s="51" t="str">
        <f t="shared" ca="1" si="58"/>
        <v/>
      </c>
      <c r="AE346" s="51" t="str">
        <f t="shared" ca="1" si="59"/>
        <v/>
      </c>
      <c r="AF346" s="51" t="str">
        <f t="shared" ca="1" si="60"/>
        <v/>
      </c>
      <c r="AG346" s="52" t="str">
        <f t="shared" ca="1" si="61"/>
        <v/>
      </c>
      <c r="AH346" s="52" t="str">
        <f t="shared" ca="1" si="62"/>
        <v/>
      </c>
    </row>
    <row r="347" spans="15:34" ht="16.5" x14ac:dyDescent="0.25">
      <c r="O347" s="37"/>
      <c r="Z347" s="50"/>
      <c r="AA347" s="50"/>
      <c r="AB347" s="50"/>
      <c r="AD347" s="51" t="str">
        <f t="shared" ca="1" si="58"/>
        <v/>
      </c>
      <c r="AE347" s="51" t="str">
        <f t="shared" ca="1" si="59"/>
        <v/>
      </c>
      <c r="AF347" s="51" t="str">
        <f t="shared" ca="1" si="60"/>
        <v/>
      </c>
      <c r="AG347" s="52" t="str">
        <f t="shared" ca="1" si="61"/>
        <v/>
      </c>
      <c r="AH347" s="52" t="str">
        <f t="shared" ca="1" si="62"/>
        <v/>
      </c>
    </row>
    <row r="348" spans="15:34" ht="16.5" x14ac:dyDescent="0.25">
      <c r="O348" s="37"/>
      <c r="Z348" s="50"/>
      <c r="AA348" s="50"/>
      <c r="AB348" s="50"/>
      <c r="AD348" s="51" t="str">
        <f t="shared" ca="1" si="58"/>
        <v/>
      </c>
      <c r="AE348" s="51" t="str">
        <f t="shared" ca="1" si="59"/>
        <v/>
      </c>
      <c r="AF348" s="51" t="str">
        <f t="shared" ca="1" si="60"/>
        <v/>
      </c>
      <c r="AG348" s="52" t="str">
        <f t="shared" ca="1" si="61"/>
        <v/>
      </c>
      <c r="AH348" s="52" t="str">
        <f t="shared" ca="1" si="62"/>
        <v/>
      </c>
    </row>
    <row r="349" spans="15:34" ht="16.5" x14ac:dyDescent="0.25">
      <c r="O349" s="37"/>
      <c r="Z349" s="50"/>
      <c r="AA349" s="50"/>
      <c r="AB349" s="50"/>
      <c r="AD349" s="51" t="str">
        <f t="shared" ca="1" si="58"/>
        <v/>
      </c>
      <c r="AE349" s="51" t="str">
        <f t="shared" ca="1" si="59"/>
        <v/>
      </c>
      <c r="AF349" s="51" t="str">
        <f t="shared" ca="1" si="60"/>
        <v/>
      </c>
      <c r="AG349" s="52" t="str">
        <f t="shared" ca="1" si="61"/>
        <v/>
      </c>
      <c r="AH349" s="52" t="str">
        <f t="shared" ca="1" si="62"/>
        <v/>
      </c>
    </row>
    <row r="350" spans="15:34" ht="16.5" x14ac:dyDescent="0.25">
      <c r="O350" s="37"/>
      <c r="Z350" s="50"/>
      <c r="AA350" s="50"/>
      <c r="AB350" s="50"/>
      <c r="AD350" s="51" t="str">
        <f t="shared" ca="1" si="58"/>
        <v/>
      </c>
      <c r="AE350" s="51" t="str">
        <f t="shared" ca="1" si="59"/>
        <v/>
      </c>
      <c r="AF350" s="51" t="str">
        <f t="shared" ca="1" si="60"/>
        <v/>
      </c>
      <c r="AG350" s="52" t="str">
        <f t="shared" ca="1" si="61"/>
        <v/>
      </c>
      <c r="AH350" s="52" t="str">
        <f t="shared" ca="1" si="62"/>
        <v/>
      </c>
    </row>
    <row r="351" spans="15:34" ht="16.5" x14ac:dyDescent="0.25">
      <c r="O351" s="37"/>
      <c r="Z351" s="50"/>
      <c r="AA351" s="50"/>
      <c r="AB351" s="50"/>
      <c r="AD351" s="51" t="str">
        <f t="shared" ca="1" si="58"/>
        <v/>
      </c>
      <c r="AE351" s="51" t="str">
        <f t="shared" ca="1" si="59"/>
        <v/>
      </c>
      <c r="AF351" s="51" t="str">
        <f t="shared" ca="1" si="60"/>
        <v/>
      </c>
      <c r="AG351" s="52" t="str">
        <f t="shared" ca="1" si="61"/>
        <v/>
      </c>
      <c r="AH351" s="52" t="str">
        <f t="shared" ca="1" si="62"/>
        <v/>
      </c>
    </row>
    <row r="352" spans="15:34" ht="16.5" x14ac:dyDescent="0.25">
      <c r="O352" s="37"/>
      <c r="Z352" s="50"/>
      <c r="AA352" s="50"/>
      <c r="AB352" s="50"/>
      <c r="AD352" s="51" t="str">
        <f t="shared" ca="1" si="58"/>
        <v/>
      </c>
      <c r="AE352" s="51" t="str">
        <f t="shared" ca="1" si="59"/>
        <v/>
      </c>
      <c r="AF352" s="51" t="str">
        <f t="shared" ca="1" si="60"/>
        <v/>
      </c>
      <c r="AG352" s="52" t="str">
        <f t="shared" ca="1" si="61"/>
        <v/>
      </c>
      <c r="AH352" s="52" t="str">
        <f t="shared" ca="1" si="62"/>
        <v/>
      </c>
    </row>
    <row r="353" spans="15:34" ht="16.5" x14ac:dyDescent="0.25">
      <c r="O353" s="37"/>
      <c r="Z353" s="50"/>
      <c r="AA353" s="50"/>
      <c r="AB353" s="50"/>
      <c r="AD353" s="51" t="str">
        <f t="shared" ca="1" si="58"/>
        <v/>
      </c>
      <c r="AE353" s="51" t="str">
        <f t="shared" ca="1" si="59"/>
        <v/>
      </c>
      <c r="AF353" s="51" t="str">
        <f t="shared" ca="1" si="60"/>
        <v/>
      </c>
      <c r="AG353" s="52" t="str">
        <f t="shared" ca="1" si="61"/>
        <v/>
      </c>
      <c r="AH353" s="52" t="str">
        <f t="shared" ca="1" si="62"/>
        <v/>
      </c>
    </row>
    <row r="354" spans="15:34" ht="16.5" x14ac:dyDescent="0.25">
      <c r="O354" s="37"/>
      <c r="Z354" s="50"/>
      <c r="AA354" s="50"/>
      <c r="AB354" s="50"/>
      <c r="AD354" s="51" t="str">
        <f t="shared" ca="1" si="58"/>
        <v/>
      </c>
      <c r="AE354" s="51" t="str">
        <f t="shared" ca="1" si="59"/>
        <v/>
      </c>
      <c r="AF354" s="51" t="str">
        <f t="shared" ca="1" si="60"/>
        <v/>
      </c>
      <c r="AG354" s="52" t="str">
        <f t="shared" ca="1" si="61"/>
        <v/>
      </c>
      <c r="AH354" s="52" t="str">
        <f t="shared" ca="1" si="62"/>
        <v/>
      </c>
    </row>
    <row r="355" spans="15:34" ht="16.5" x14ac:dyDescent="0.25">
      <c r="O355" s="37"/>
      <c r="Z355" s="50"/>
      <c r="AA355" s="50"/>
      <c r="AB355" s="50"/>
      <c r="AD355" s="51" t="str">
        <f t="shared" ca="1" si="58"/>
        <v/>
      </c>
      <c r="AE355" s="51" t="str">
        <f t="shared" ca="1" si="59"/>
        <v/>
      </c>
      <c r="AF355" s="51" t="str">
        <f t="shared" ca="1" si="60"/>
        <v/>
      </c>
      <c r="AG355" s="52" t="str">
        <f t="shared" ca="1" si="61"/>
        <v/>
      </c>
      <c r="AH355" s="52" t="str">
        <f t="shared" ca="1" si="62"/>
        <v/>
      </c>
    </row>
    <row r="356" spans="15:34" ht="16.5" x14ac:dyDescent="0.25">
      <c r="O356" s="37"/>
      <c r="Z356" s="50"/>
      <c r="AA356" s="50"/>
      <c r="AB356" s="50"/>
      <c r="AD356" s="51" t="str">
        <f t="shared" ca="1" si="58"/>
        <v/>
      </c>
      <c r="AE356" s="51" t="str">
        <f t="shared" ca="1" si="59"/>
        <v/>
      </c>
      <c r="AF356" s="51" t="str">
        <f t="shared" ca="1" si="60"/>
        <v/>
      </c>
      <c r="AG356" s="52" t="str">
        <f t="shared" ca="1" si="61"/>
        <v/>
      </c>
      <c r="AH356" s="52" t="str">
        <f t="shared" ca="1" si="62"/>
        <v/>
      </c>
    </row>
    <row r="357" spans="15:34" ht="16.5" x14ac:dyDescent="0.25">
      <c r="O357" s="37"/>
      <c r="Z357" s="50"/>
      <c r="AA357" s="50"/>
      <c r="AB357" s="50"/>
      <c r="AD357" s="51" t="str">
        <f t="shared" ca="1" si="58"/>
        <v/>
      </c>
      <c r="AE357" s="51" t="str">
        <f t="shared" ca="1" si="59"/>
        <v/>
      </c>
      <c r="AF357" s="51" t="str">
        <f t="shared" ca="1" si="60"/>
        <v/>
      </c>
      <c r="AG357" s="52" t="str">
        <f t="shared" ca="1" si="61"/>
        <v/>
      </c>
      <c r="AH357" s="52" t="str">
        <f t="shared" ca="1" si="62"/>
        <v/>
      </c>
    </row>
    <row r="358" spans="15:34" ht="16.5" x14ac:dyDescent="0.25">
      <c r="O358" s="37"/>
      <c r="Z358" s="50"/>
      <c r="AA358" s="50"/>
      <c r="AB358" s="50"/>
      <c r="AD358" s="51" t="str">
        <f t="shared" ca="1" si="58"/>
        <v/>
      </c>
      <c r="AE358" s="51" t="str">
        <f t="shared" ca="1" si="59"/>
        <v/>
      </c>
      <c r="AF358" s="51" t="str">
        <f t="shared" ca="1" si="60"/>
        <v/>
      </c>
      <c r="AG358" s="52" t="str">
        <f t="shared" ca="1" si="61"/>
        <v/>
      </c>
      <c r="AH358" s="52" t="str">
        <f t="shared" ca="1" si="62"/>
        <v/>
      </c>
    </row>
    <row r="359" spans="15:34" ht="16.5" x14ac:dyDescent="0.25">
      <c r="O359" s="37"/>
      <c r="Z359" s="50"/>
      <c r="AA359" s="50"/>
      <c r="AB359" s="50"/>
      <c r="AD359" s="51" t="str">
        <f t="shared" ca="1" si="58"/>
        <v/>
      </c>
      <c r="AE359" s="51" t="str">
        <f t="shared" ca="1" si="59"/>
        <v/>
      </c>
      <c r="AF359" s="51" t="str">
        <f t="shared" ca="1" si="60"/>
        <v/>
      </c>
      <c r="AG359" s="52" t="str">
        <f t="shared" ca="1" si="61"/>
        <v/>
      </c>
      <c r="AH359" s="52" t="str">
        <f t="shared" ca="1" si="62"/>
        <v/>
      </c>
    </row>
    <row r="360" spans="15:34" ht="16.5" x14ac:dyDescent="0.25">
      <c r="O360" s="37"/>
      <c r="Z360" s="50"/>
      <c r="AA360" s="50"/>
      <c r="AB360" s="50"/>
      <c r="AD360" s="51" t="str">
        <f t="shared" ca="1" si="58"/>
        <v/>
      </c>
      <c r="AE360" s="51" t="str">
        <f t="shared" ca="1" si="59"/>
        <v/>
      </c>
      <c r="AF360" s="51" t="str">
        <f t="shared" ca="1" si="60"/>
        <v/>
      </c>
      <c r="AG360" s="52" t="str">
        <f t="shared" ca="1" si="61"/>
        <v/>
      </c>
      <c r="AH360" s="52" t="str">
        <f t="shared" ca="1" si="62"/>
        <v/>
      </c>
    </row>
    <row r="361" spans="15:34" ht="16.5" x14ac:dyDescent="0.25">
      <c r="O361" s="37"/>
      <c r="Z361" s="50"/>
      <c r="AA361" s="50"/>
      <c r="AB361" s="50"/>
      <c r="AD361" s="51" t="str">
        <f t="shared" ca="1" si="58"/>
        <v/>
      </c>
      <c r="AE361" s="51" t="str">
        <f t="shared" ca="1" si="59"/>
        <v/>
      </c>
      <c r="AF361" s="51" t="str">
        <f t="shared" ca="1" si="60"/>
        <v/>
      </c>
      <c r="AG361" s="52" t="str">
        <f t="shared" ca="1" si="61"/>
        <v/>
      </c>
      <c r="AH361" s="52" t="str">
        <f t="shared" ca="1" si="62"/>
        <v/>
      </c>
    </row>
    <row r="362" spans="15:34" ht="16.5" x14ac:dyDescent="0.25">
      <c r="O362" s="37"/>
      <c r="Z362" s="50"/>
      <c r="AA362" s="50"/>
      <c r="AB362" s="50"/>
      <c r="AD362" s="51" t="str">
        <f t="shared" ca="1" si="58"/>
        <v/>
      </c>
      <c r="AE362" s="51" t="str">
        <f t="shared" ca="1" si="59"/>
        <v/>
      </c>
      <c r="AF362" s="51" t="str">
        <f t="shared" ca="1" si="60"/>
        <v/>
      </c>
      <c r="AG362" s="52" t="str">
        <f t="shared" ca="1" si="61"/>
        <v/>
      </c>
      <c r="AH362" s="52" t="str">
        <f t="shared" ca="1" si="62"/>
        <v/>
      </c>
    </row>
    <row r="363" spans="15:34" ht="16.5" x14ac:dyDescent="0.25">
      <c r="O363" s="37"/>
      <c r="Z363" s="50"/>
      <c r="AA363" s="50"/>
      <c r="AB363" s="50"/>
      <c r="AD363" s="51" t="str">
        <f t="shared" ca="1" si="58"/>
        <v/>
      </c>
      <c r="AE363" s="51" t="str">
        <f t="shared" ca="1" si="59"/>
        <v/>
      </c>
      <c r="AF363" s="51" t="str">
        <f t="shared" ca="1" si="60"/>
        <v/>
      </c>
      <c r="AG363" s="52" t="str">
        <f t="shared" ca="1" si="61"/>
        <v/>
      </c>
      <c r="AH363" s="52" t="str">
        <f t="shared" ca="1" si="62"/>
        <v/>
      </c>
    </row>
    <row r="364" spans="15:34" ht="16.5" x14ac:dyDescent="0.25">
      <c r="O364" s="37"/>
      <c r="Z364" s="50"/>
      <c r="AA364" s="50"/>
      <c r="AB364" s="50"/>
      <c r="AD364" s="51" t="str">
        <f t="shared" ca="1" si="58"/>
        <v/>
      </c>
      <c r="AE364" s="51" t="str">
        <f t="shared" ca="1" si="59"/>
        <v/>
      </c>
      <c r="AF364" s="51" t="str">
        <f t="shared" ca="1" si="60"/>
        <v/>
      </c>
      <c r="AG364" s="52" t="str">
        <f t="shared" ca="1" si="61"/>
        <v/>
      </c>
      <c r="AH364" s="52" t="str">
        <f t="shared" ca="1" si="62"/>
        <v/>
      </c>
    </row>
    <row r="365" spans="15:34" ht="16.5" x14ac:dyDescent="0.25">
      <c r="O365" s="37"/>
      <c r="Z365" s="50"/>
      <c r="AA365" s="50"/>
      <c r="AB365" s="50"/>
      <c r="AD365" s="51" t="str">
        <f t="shared" ca="1" si="58"/>
        <v/>
      </c>
      <c r="AE365" s="51" t="str">
        <f t="shared" ca="1" si="59"/>
        <v/>
      </c>
      <c r="AF365" s="51" t="str">
        <f t="shared" ca="1" si="60"/>
        <v/>
      </c>
      <c r="AG365" s="52" t="str">
        <f t="shared" ca="1" si="61"/>
        <v/>
      </c>
      <c r="AH365" s="52" t="str">
        <f t="shared" ca="1" si="62"/>
        <v/>
      </c>
    </row>
    <row r="366" spans="15:34" ht="16.5" x14ac:dyDescent="0.25">
      <c r="O366" s="37"/>
      <c r="Z366" s="50"/>
      <c r="AA366" s="50"/>
      <c r="AB366" s="50"/>
      <c r="AD366" s="51" t="str">
        <f t="shared" ca="1" si="58"/>
        <v/>
      </c>
      <c r="AE366" s="51" t="str">
        <f t="shared" ca="1" si="59"/>
        <v/>
      </c>
      <c r="AF366" s="51" t="str">
        <f t="shared" ca="1" si="60"/>
        <v/>
      </c>
      <c r="AG366" s="52" t="str">
        <f t="shared" ca="1" si="61"/>
        <v/>
      </c>
      <c r="AH366" s="52" t="str">
        <f t="shared" ca="1" si="62"/>
        <v/>
      </c>
    </row>
    <row r="367" spans="15:34" ht="16.5" x14ac:dyDescent="0.25">
      <c r="O367" s="37"/>
      <c r="Z367" s="50"/>
      <c r="AA367" s="50"/>
      <c r="AB367" s="50"/>
      <c r="AD367" s="51" t="str">
        <f t="shared" ca="1" si="58"/>
        <v/>
      </c>
      <c r="AE367" s="51" t="str">
        <f t="shared" ca="1" si="59"/>
        <v/>
      </c>
      <c r="AF367" s="51" t="str">
        <f t="shared" ca="1" si="60"/>
        <v/>
      </c>
      <c r="AG367" s="52" t="str">
        <f t="shared" ca="1" si="61"/>
        <v/>
      </c>
      <c r="AH367" s="52" t="str">
        <f t="shared" ca="1" si="62"/>
        <v/>
      </c>
    </row>
    <row r="368" spans="15:34" ht="16.5" x14ac:dyDescent="0.25">
      <c r="O368" s="37"/>
      <c r="Z368" s="50"/>
      <c r="AA368" s="50"/>
      <c r="AB368" s="50"/>
      <c r="AD368" s="51" t="str">
        <f t="shared" ca="1" si="58"/>
        <v/>
      </c>
      <c r="AE368" s="51" t="str">
        <f t="shared" ca="1" si="59"/>
        <v/>
      </c>
      <c r="AF368" s="51" t="str">
        <f t="shared" ca="1" si="60"/>
        <v/>
      </c>
      <c r="AG368" s="52" t="str">
        <f t="shared" ca="1" si="61"/>
        <v/>
      </c>
      <c r="AH368" s="52" t="str">
        <f t="shared" ca="1" si="62"/>
        <v/>
      </c>
    </row>
    <row r="369" spans="15:34" ht="16.5" x14ac:dyDescent="0.25">
      <c r="O369" s="37"/>
      <c r="Z369" s="50"/>
      <c r="AA369" s="50"/>
      <c r="AB369" s="50"/>
      <c r="AD369" s="51" t="str">
        <f t="shared" ca="1" si="58"/>
        <v/>
      </c>
      <c r="AE369" s="51" t="str">
        <f t="shared" ca="1" si="59"/>
        <v/>
      </c>
      <c r="AF369" s="51" t="str">
        <f t="shared" ca="1" si="60"/>
        <v/>
      </c>
      <c r="AG369" s="52" t="str">
        <f t="shared" ca="1" si="61"/>
        <v/>
      </c>
      <c r="AH369" s="52" t="str">
        <f t="shared" ca="1" si="62"/>
        <v/>
      </c>
    </row>
    <row r="370" spans="15:34" ht="16.5" x14ac:dyDescent="0.25">
      <c r="O370" s="37"/>
      <c r="Z370" s="50"/>
      <c r="AA370" s="50"/>
      <c r="AB370" s="50"/>
      <c r="AD370" s="51" t="str">
        <f t="shared" ca="1" si="58"/>
        <v/>
      </c>
      <c r="AE370" s="51" t="str">
        <f t="shared" ca="1" si="59"/>
        <v/>
      </c>
      <c r="AF370" s="51" t="str">
        <f t="shared" ca="1" si="60"/>
        <v/>
      </c>
      <c r="AG370" s="52" t="str">
        <f t="shared" ca="1" si="61"/>
        <v/>
      </c>
      <c r="AH370" s="52" t="str">
        <f t="shared" ca="1" si="62"/>
        <v/>
      </c>
    </row>
    <row r="371" spans="15:34" ht="16.5" x14ac:dyDescent="0.25">
      <c r="O371" s="37"/>
      <c r="Z371" s="50"/>
      <c r="AA371" s="50"/>
      <c r="AB371" s="50"/>
      <c r="AD371" s="51" t="str">
        <f t="shared" ca="1" si="58"/>
        <v/>
      </c>
      <c r="AE371" s="51" t="str">
        <f t="shared" ca="1" si="59"/>
        <v/>
      </c>
      <c r="AF371" s="51" t="str">
        <f t="shared" ca="1" si="60"/>
        <v/>
      </c>
      <c r="AG371" s="52" t="str">
        <f t="shared" ca="1" si="61"/>
        <v/>
      </c>
      <c r="AH371" s="52" t="str">
        <f t="shared" ca="1" si="62"/>
        <v/>
      </c>
    </row>
    <row r="372" spans="15:34" ht="16.5" x14ac:dyDescent="0.25">
      <c r="O372" s="37"/>
      <c r="Z372" s="50"/>
      <c r="AA372" s="50"/>
      <c r="AB372" s="50"/>
      <c r="AD372" s="51" t="str">
        <f t="shared" ca="1" si="58"/>
        <v/>
      </c>
      <c r="AE372" s="51" t="str">
        <f t="shared" ca="1" si="59"/>
        <v/>
      </c>
      <c r="AF372" s="51" t="str">
        <f t="shared" ca="1" si="60"/>
        <v/>
      </c>
      <c r="AG372" s="52" t="str">
        <f t="shared" ca="1" si="61"/>
        <v/>
      </c>
      <c r="AH372" s="52" t="str">
        <f t="shared" ca="1" si="62"/>
        <v/>
      </c>
    </row>
    <row r="373" spans="15:34" ht="16.5" x14ac:dyDescent="0.25">
      <c r="O373" s="37"/>
      <c r="Z373" s="50"/>
      <c r="AA373" s="50"/>
      <c r="AB373" s="50"/>
      <c r="AD373" s="51" t="str">
        <f t="shared" ca="1" si="58"/>
        <v/>
      </c>
      <c r="AE373" s="51" t="str">
        <f t="shared" ca="1" si="59"/>
        <v/>
      </c>
      <c r="AF373" s="51" t="str">
        <f t="shared" ca="1" si="60"/>
        <v/>
      </c>
      <c r="AG373" s="52" t="str">
        <f t="shared" ca="1" si="61"/>
        <v/>
      </c>
      <c r="AH373" s="52" t="str">
        <f t="shared" ca="1" si="62"/>
        <v/>
      </c>
    </row>
    <row r="374" spans="15:34" ht="16.5" x14ac:dyDescent="0.25">
      <c r="O374" s="37"/>
      <c r="Z374" s="50"/>
      <c r="AA374" s="50"/>
      <c r="AB374" s="50"/>
      <c r="AD374" s="51" t="str">
        <f t="shared" ca="1" si="58"/>
        <v/>
      </c>
      <c r="AE374" s="51" t="str">
        <f t="shared" ca="1" si="59"/>
        <v/>
      </c>
      <c r="AF374" s="51" t="str">
        <f t="shared" ca="1" si="60"/>
        <v/>
      </c>
      <c r="AG374" s="52" t="str">
        <f t="shared" ca="1" si="61"/>
        <v/>
      </c>
      <c r="AH374" s="52" t="str">
        <f t="shared" ca="1" si="62"/>
        <v/>
      </c>
    </row>
    <row r="375" spans="15:34" ht="16.5" x14ac:dyDescent="0.25">
      <c r="O375" s="37"/>
      <c r="Z375" s="50"/>
      <c r="AA375" s="50"/>
      <c r="AB375" s="50"/>
      <c r="AD375" s="51" t="str">
        <f t="shared" ca="1" si="58"/>
        <v/>
      </c>
      <c r="AE375" s="51" t="str">
        <f t="shared" ca="1" si="59"/>
        <v/>
      </c>
      <c r="AF375" s="51" t="str">
        <f t="shared" ca="1" si="60"/>
        <v/>
      </c>
      <c r="AG375" s="52" t="str">
        <f t="shared" ca="1" si="61"/>
        <v/>
      </c>
      <c r="AH375" s="52" t="str">
        <f t="shared" ca="1" si="62"/>
        <v/>
      </c>
    </row>
    <row r="376" spans="15:34" ht="16.5" x14ac:dyDescent="0.25">
      <c r="O376" s="37"/>
      <c r="Z376" s="50"/>
      <c r="AA376" s="50"/>
      <c r="AB376" s="50"/>
      <c r="AD376" s="51" t="str">
        <f t="shared" ca="1" si="58"/>
        <v/>
      </c>
      <c r="AE376" s="51" t="str">
        <f t="shared" ca="1" si="59"/>
        <v/>
      </c>
      <c r="AF376" s="51" t="str">
        <f t="shared" ca="1" si="60"/>
        <v/>
      </c>
      <c r="AG376" s="52" t="str">
        <f t="shared" ca="1" si="61"/>
        <v/>
      </c>
      <c r="AH376" s="52" t="str">
        <f t="shared" ca="1" si="62"/>
        <v/>
      </c>
    </row>
    <row r="377" spans="15:34" ht="16.5" x14ac:dyDescent="0.25">
      <c r="O377" s="37"/>
      <c r="Z377" s="50"/>
      <c r="AA377" s="50"/>
      <c r="AB377" s="50"/>
      <c r="AD377" s="51" t="str">
        <f t="shared" ca="1" si="58"/>
        <v/>
      </c>
      <c r="AE377" s="51" t="str">
        <f t="shared" ca="1" si="59"/>
        <v/>
      </c>
      <c r="AF377" s="51" t="str">
        <f t="shared" ca="1" si="60"/>
        <v/>
      </c>
      <c r="AG377" s="52" t="str">
        <f t="shared" ca="1" si="61"/>
        <v/>
      </c>
      <c r="AH377" s="52" t="str">
        <f t="shared" ca="1" si="62"/>
        <v/>
      </c>
    </row>
    <row r="378" spans="15:34" ht="16.5" x14ac:dyDescent="0.25">
      <c r="O378" s="37"/>
      <c r="Z378" s="50"/>
      <c r="AA378" s="50"/>
      <c r="AB378" s="50"/>
      <c r="AD378" s="51" t="str">
        <f t="shared" ca="1" si="58"/>
        <v/>
      </c>
      <c r="AE378" s="51" t="str">
        <f t="shared" ca="1" si="59"/>
        <v/>
      </c>
      <c r="AF378" s="51" t="str">
        <f t="shared" ca="1" si="60"/>
        <v/>
      </c>
      <c r="AG378" s="52" t="str">
        <f t="shared" ca="1" si="61"/>
        <v/>
      </c>
      <c r="AH378" s="52" t="str">
        <f t="shared" ca="1" si="62"/>
        <v/>
      </c>
    </row>
    <row r="379" spans="15:34" ht="16.5" x14ac:dyDescent="0.25">
      <c r="O379" s="37"/>
      <c r="Z379" s="50"/>
      <c r="AA379" s="50"/>
      <c r="AB379" s="50"/>
      <c r="AD379" s="51" t="str">
        <f t="shared" ca="1" si="58"/>
        <v/>
      </c>
      <c r="AE379" s="51" t="str">
        <f t="shared" ca="1" si="59"/>
        <v/>
      </c>
      <c r="AF379" s="51" t="str">
        <f t="shared" ca="1" si="60"/>
        <v/>
      </c>
      <c r="AG379" s="52" t="str">
        <f t="shared" ca="1" si="61"/>
        <v/>
      </c>
      <c r="AH379" s="52" t="str">
        <f t="shared" ca="1" si="62"/>
        <v/>
      </c>
    </row>
    <row r="380" spans="15:34" ht="16.5" x14ac:dyDescent="0.25">
      <c r="O380" s="37"/>
      <c r="Z380" s="50"/>
      <c r="AA380" s="50"/>
      <c r="AB380" s="50"/>
      <c r="AD380" s="51" t="str">
        <f t="shared" ca="1" si="58"/>
        <v/>
      </c>
      <c r="AE380" s="51" t="str">
        <f t="shared" ca="1" si="59"/>
        <v/>
      </c>
      <c r="AF380" s="51" t="str">
        <f t="shared" ca="1" si="60"/>
        <v/>
      </c>
      <c r="AG380" s="52" t="str">
        <f t="shared" ca="1" si="61"/>
        <v/>
      </c>
      <c r="AH380" s="52" t="str">
        <f t="shared" ca="1" si="62"/>
        <v/>
      </c>
    </row>
    <row r="381" spans="15:34" ht="16.5" x14ac:dyDescent="0.25">
      <c r="O381" s="37"/>
      <c r="Z381" s="50"/>
      <c r="AA381" s="50"/>
      <c r="AB381" s="50"/>
      <c r="AD381" s="51" t="str">
        <f t="shared" ca="1" si="58"/>
        <v/>
      </c>
      <c r="AE381" s="51" t="str">
        <f t="shared" ca="1" si="59"/>
        <v/>
      </c>
      <c r="AF381" s="51" t="str">
        <f t="shared" ca="1" si="60"/>
        <v/>
      </c>
      <c r="AG381" s="52" t="str">
        <f t="shared" ca="1" si="61"/>
        <v/>
      </c>
      <c r="AH381" s="52" t="str">
        <f t="shared" ca="1" si="62"/>
        <v/>
      </c>
    </row>
    <row r="382" spans="15:34" ht="16.5" x14ac:dyDescent="0.25">
      <c r="O382" s="37"/>
      <c r="Z382" s="50"/>
      <c r="AA382" s="50"/>
      <c r="AB382" s="50"/>
      <c r="AD382" s="51" t="str">
        <f t="shared" ca="1" si="58"/>
        <v/>
      </c>
      <c r="AE382" s="51" t="str">
        <f t="shared" ca="1" si="59"/>
        <v/>
      </c>
      <c r="AF382" s="51" t="str">
        <f t="shared" ca="1" si="60"/>
        <v/>
      </c>
      <c r="AG382" s="52" t="str">
        <f t="shared" ca="1" si="61"/>
        <v/>
      </c>
      <c r="AH382" s="52" t="str">
        <f t="shared" ca="1" si="62"/>
        <v/>
      </c>
    </row>
    <row r="383" spans="15:34" ht="16.5" x14ac:dyDescent="0.25">
      <c r="O383" s="37"/>
      <c r="Z383" s="50"/>
      <c r="AA383" s="50"/>
      <c r="AB383" s="50"/>
      <c r="AD383" s="51" t="str">
        <f t="shared" ca="1" si="58"/>
        <v/>
      </c>
      <c r="AE383" s="51" t="str">
        <f t="shared" ca="1" si="59"/>
        <v/>
      </c>
      <c r="AF383" s="51" t="str">
        <f t="shared" ca="1" si="60"/>
        <v/>
      </c>
      <c r="AG383" s="52" t="str">
        <f t="shared" ca="1" si="61"/>
        <v/>
      </c>
      <c r="AH383" s="52" t="str">
        <f t="shared" ca="1" si="62"/>
        <v/>
      </c>
    </row>
    <row r="384" spans="15:34" ht="16.5" x14ac:dyDescent="0.25">
      <c r="O384" s="37"/>
      <c r="Z384" s="50"/>
      <c r="AA384" s="50"/>
      <c r="AB384" s="50"/>
      <c r="AD384" s="51" t="str">
        <f t="shared" ca="1" si="58"/>
        <v/>
      </c>
      <c r="AE384" s="51" t="str">
        <f t="shared" ca="1" si="59"/>
        <v/>
      </c>
      <c r="AF384" s="51" t="str">
        <f t="shared" ca="1" si="60"/>
        <v/>
      </c>
      <c r="AG384" s="52" t="str">
        <f t="shared" ca="1" si="61"/>
        <v/>
      </c>
      <c r="AH384" s="52" t="str">
        <f t="shared" ca="1" si="62"/>
        <v/>
      </c>
    </row>
    <row r="385" spans="15:34" ht="16.5" x14ac:dyDescent="0.25">
      <c r="O385" s="37"/>
      <c r="Z385" s="50"/>
      <c r="AA385" s="50"/>
      <c r="AB385" s="50"/>
      <c r="AD385" s="51" t="str">
        <f t="shared" ca="1" si="58"/>
        <v/>
      </c>
      <c r="AE385" s="51" t="str">
        <f t="shared" ca="1" si="59"/>
        <v/>
      </c>
      <c r="AF385" s="51" t="str">
        <f t="shared" ca="1" si="60"/>
        <v/>
      </c>
      <c r="AG385" s="52" t="str">
        <f t="shared" ca="1" si="61"/>
        <v/>
      </c>
      <c r="AH385" s="52" t="str">
        <f t="shared" ca="1" si="62"/>
        <v/>
      </c>
    </row>
    <row r="386" spans="15:34" ht="16.5" x14ac:dyDescent="0.25">
      <c r="O386" s="37"/>
      <c r="Z386" s="50"/>
      <c r="AA386" s="50"/>
      <c r="AB386" s="50"/>
      <c r="AD386" s="51" t="str">
        <f t="shared" ca="1" si="58"/>
        <v/>
      </c>
      <c r="AE386" s="51" t="str">
        <f t="shared" ca="1" si="59"/>
        <v/>
      </c>
      <c r="AF386" s="51" t="str">
        <f t="shared" ca="1" si="60"/>
        <v/>
      </c>
      <c r="AG386" s="52" t="str">
        <f t="shared" ca="1" si="61"/>
        <v/>
      </c>
      <c r="AH386" s="52" t="str">
        <f t="shared" ca="1" si="62"/>
        <v/>
      </c>
    </row>
    <row r="387" spans="15:34" ht="16.5" x14ac:dyDescent="0.25">
      <c r="O387" s="37"/>
      <c r="Z387" s="50"/>
      <c r="AA387" s="50"/>
      <c r="AB387" s="50"/>
      <c r="AD387" s="51" t="str">
        <f t="shared" ca="1" si="58"/>
        <v/>
      </c>
      <c r="AE387" s="51" t="str">
        <f t="shared" ca="1" si="59"/>
        <v/>
      </c>
      <c r="AF387" s="51" t="str">
        <f t="shared" ca="1" si="60"/>
        <v/>
      </c>
      <c r="AG387" s="52" t="str">
        <f t="shared" ca="1" si="61"/>
        <v/>
      </c>
      <c r="AH387" s="52" t="str">
        <f t="shared" ca="1" si="62"/>
        <v/>
      </c>
    </row>
    <row r="388" spans="15:34" ht="16.5" x14ac:dyDescent="0.25">
      <c r="O388" s="37"/>
      <c r="Z388" s="50"/>
      <c r="AA388" s="50"/>
      <c r="AB388" s="50"/>
      <c r="AD388" s="51" t="str">
        <f t="shared" ref="AD388:AD451" ca="1" si="63">IF(INT(YEARFRAC(I388,TODAY()))&lt;=30,INT(YEARFRAC(I388,TODAY())),"")</f>
        <v/>
      </c>
      <c r="AE388" s="51" t="str">
        <f t="shared" ref="AE388:AE451" ca="1" si="64">IF(AND(INT(YEARFRAC(I388,TODAY()))&gt;=31,INT(YEARFRAC(I388,TODAY()))&lt;=35),INT(YEARFRAC(I388,TODAY())),"")</f>
        <v/>
      </c>
      <c r="AF388" s="51" t="str">
        <f t="shared" ref="AF388:AF451" ca="1" si="65">IF(AND(INT(YEARFRAC(I388,TODAY()))&gt;=36,INT(YEARFRAC(I388,TODAY()))&lt;=40),INT(YEARFRAC(I388,TODAY())),"")</f>
        <v/>
      </c>
      <c r="AG388" s="52" t="str">
        <f t="shared" ref="AG388:AG451" ca="1" si="66">IF(AND(INT(YEARFRAC(I388,TODAY()))&gt;=41,INT(YEARFRAC(I388,TODAY()))&lt;=45),INT(YEARFRAC(I388,TODAY())),"")</f>
        <v/>
      </c>
      <c r="AH388" s="52" t="str">
        <f t="shared" ref="AH388:AH451" ca="1" si="67">IF(AND(INT(YEARFRAC(I388,TODAY()))&gt;=46,INT(YEARFRAC(I388,TODAY()))&lt;=48),INT(YEARFRAC(I388,TODAY())),"")</f>
        <v/>
      </c>
    </row>
    <row r="389" spans="15:34" ht="16.5" x14ac:dyDescent="0.25">
      <c r="O389" s="37"/>
      <c r="Z389" s="50"/>
      <c r="AA389" s="50"/>
      <c r="AB389" s="50"/>
      <c r="AD389" s="51" t="str">
        <f t="shared" ca="1" si="63"/>
        <v/>
      </c>
      <c r="AE389" s="51" t="str">
        <f t="shared" ca="1" si="64"/>
        <v/>
      </c>
      <c r="AF389" s="51" t="str">
        <f t="shared" ca="1" si="65"/>
        <v/>
      </c>
      <c r="AG389" s="52" t="str">
        <f t="shared" ca="1" si="66"/>
        <v/>
      </c>
      <c r="AH389" s="52" t="str">
        <f t="shared" ca="1" si="67"/>
        <v/>
      </c>
    </row>
    <row r="390" spans="15:34" ht="16.5" x14ac:dyDescent="0.25">
      <c r="O390" s="37"/>
      <c r="Z390" s="50"/>
      <c r="AA390" s="50"/>
      <c r="AB390" s="50"/>
      <c r="AD390" s="51" t="str">
        <f t="shared" ca="1" si="63"/>
        <v/>
      </c>
      <c r="AE390" s="51" t="str">
        <f t="shared" ca="1" si="64"/>
        <v/>
      </c>
      <c r="AF390" s="51" t="str">
        <f t="shared" ca="1" si="65"/>
        <v/>
      </c>
      <c r="AG390" s="52" t="str">
        <f t="shared" ca="1" si="66"/>
        <v/>
      </c>
      <c r="AH390" s="52" t="str">
        <f t="shared" ca="1" si="67"/>
        <v/>
      </c>
    </row>
    <row r="391" spans="15:34" ht="16.5" x14ac:dyDescent="0.25">
      <c r="O391" s="37"/>
      <c r="Z391" s="50"/>
      <c r="AA391" s="50"/>
      <c r="AB391" s="50"/>
      <c r="AD391" s="51" t="str">
        <f t="shared" ca="1" si="63"/>
        <v/>
      </c>
      <c r="AE391" s="51" t="str">
        <f t="shared" ca="1" si="64"/>
        <v/>
      </c>
      <c r="AF391" s="51" t="str">
        <f t="shared" ca="1" si="65"/>
        <v/>
      </c>
      <c r="AG391" s="52" t="str">
        <f t="shared" ca="1" si="66"/>
        <v/>
      </c>
      <c r="AH391" s="52" t="str">
        <f t="shared" ca="1" si="67"/>
        <v/>
      </c>
    </row>
    <row r="392" spans="15:34" ht="16.5" x14ac:dyDescent="0.25">
      <c r="O392" s="37"/>
      <c r="Z392" s="50"/>
      <c r="AA392" s="50"/>
      <c r="AB392" s="50"/>
      <c r="AD392" s="51" t="str">
        <f t="shared" ca="1" si="63"/>
        <v/>
      </c>
      <c r="AE392" s="51" t="str">
        <f t="shared" ca="1" si="64"/>
        <v/>
      </c>
      <c r="AF392" s="51" t="str">
        <f t="shared" ca="1" si="65"/>
        <v/>
      </c>
      <c r="AG392" s="52" t="str">
        <f t="shared" ca="1" si="66"/>
        <v/>
      </c>
      <c r="AH392" s="52" t="str">
        <f t="shared" ca="1" si="67"/>
        <v/>
      </c>
    </row>
    <row r="393" spans="15:34" ht="16.5" x14ac:dyDescent="0.25">
      <c r="O393" s="37"/>
      <c r="Z393" s="50"/>
      <c r="AA393" s="50"/>
      <c r="AB393" s="50"/>
      <c r="AD393" s="51" t="str">
        <f t="shared" ca="1" si="63"/>
        <v/>
      </c>
      <c r="AE393" s="51" t="str">
        <f t="shared" ca="1" si="64"/>
        <v/>
      </c>
      <c r="AF393" s="51" t="str">
        <f t="shared" ca="1" si="65"/>
        <v/>
      </c>
      <c r="AG393" s="52" t="str">
        <f t="shared" ca="1" si="66"/>
        <v/>
      </c>
      <c r="AH393" s="52" t="str">
        <f t="shared" ca="1" si="67"/>
        <v/>
      </c>
    </row>
    <row r="394" spans="15:34" ht="16.5" x14ac:dyDescent="0.25">
      <c r="O394" s="37"/>
      <c r="Z394" s="50"/>
      <c r="AA394" s="50"/>
      <c r="AB394" s="50"/>
      <c r="AD394" s="51" t="str">
        <f t="shared" ca="1" si="63"/>
        <v/>
      </c>
      <c r="AE394" s="51" t="str">
        <f t="shared" ca="1" si="64"/>
        <v/>
      </c>
      <c r="AF394" s="51" t="str">
        <f t="shared" ca="1" si="65"/>
        <v/>
      </c>
      <c r="AG394" s="52" t="str">
        <f t="shared" ca="1" si="66"/>
        <v/>
      </c>
      <c r="AH394" s="52" t="str">
        <f t="shared" ca="1" si="67"/>
        <v/>
      </c>
    </row>
    <row r="395" spans="15:34" ht="16.5" x14ac:dyDescent="0.25">
      <c r="O395" s="37"/>
      <c r="Z395" s="50"/>
      <c r="AA395" s="50"/>
      <c r="AB395" s="50"/>
      <c r="AD395" s="51" t="str">
        <f t="shared" ca="1" si="63"/>
        <v/>
      </c>
      <c r="AE395" s="51" t="str">
        <f t="shared" ca="1" si="64"/>
        <v/>
      </c>
      <c r="AF395" s="51" t="str">
        <f t="shared" ca="1" si="65"/>
        <v/>
      </c>
      <c r="AG395" s="52" t="str">
        <f t="shared" ca="1" si="66"/>
        <v/>
      </c>
      <c r="AH395" s="52" t="str">
        <f t="shared" ca="1" si="67"/>
        <v/>
      </c>
    </row>
    <row r="396" spans="15:34" ht="16.5" x14ac:dyDescent="0.25">
      <c r="O396" s="37"/>
      <c r="Z396" s="50"/>
      <c r="AA396" s="50"/>
      <c r="AB396" s="50"/>
      <c r="AD396" s="51" t="str">
        <f t="shared" ca="1" si="63"/>
        <v/>
      </c>
      <c r="AE396" s="51" t="str">
        <f t="shared" ca="1" si="64"/>
        <v/>
      </c>
      <c r="AF396" s="51" t="str">
        <f t="shared" ca="1" si="65"/>
        <v/>
      </c>
      <c r="AG396" s="52" t="str">
        <f t="shared" ca="1" si="66"/>
        <v/>
      </c>
      <c r="AH396" s="52" t="str">
        <f t="shared" ca="1" si="67"/>
        <v/>
      </c>
    </row>
    <row r="397" spans="15:34" ht="16.5" x14ac:dyDescent="0.25">
      <c r="O397" s="37"/>
      <c r="Z397" s="50"/>
      <c r="AA397" s="50"/>
      <c r="AB397" s="50"/>
      <c r="AD397" s="51" t="str">
        <f t="shared" ca="1" si="63"/>
        <v/>
      </c>
      <c r="AE397" s="51" t="str">
        <f t="shared" ca="1" si="64"/>
        <v/>
      </c>
      <c r="AF397" s="51" t="str">
        <f t="shared" ca="1" si="65"/>
        <v/>
      </c>
      <c r="AG397" s="52" t="str">
        <f t="shared" ca="1" si="66"/>
        <v/>
      </c>
      <c r="AH397" s="52" t="str">
        <f t="shared" ca="1" si="67"/>
        <v/>
      </c>
    </row>
    <row r="398" spans="15:34" ht="16.5" x14ac:dyDescent="0.25">
      <c r="O398" s="37"/>
      <c r="Z398" s="50"/>
      <c r="AA398" s="50"/>
      <c r="AB398" s="50"/>
      <c r="AD398" s="51" t="str">
        <f t="shared" ca="1" si="63"/>
        <v/>
      </c>
      <c r="AE398" s="51" t="str">
        <f t="shared" ca="1" si="64"/>
        <v/>
      </c>
      <c r="AF398" s="51" t="str">
        <f t="shared" ca="1" si="65"/>
        <v/>
      </c>
      <c r="AG398" s="52" t="str">
        <f t="shared" ca="1" si="66"/>
        <v/>
      </c>
      <c r="AH398" s="52" t="str">
        <f t="shared" ca="1" si="67"/>
        <v/>
      </c>
    </row>
    <row r="399" spans="15:34" ht="16.5" x14ac:dyDescent="0.25">
      <c r="O399" s="37"/>
      <c r="Z399" s="50"/>
      <c r="AA399" s="50"/>
      <c r="AB399" s="50"/>
      <c r="AD399" s="51" t="str">
        <f t="shared" ca="1" si="63"/>
        <v/>
      </c>
      <c r="AE399" s="51" t="str">
        <f t="shared" ca="1" si="64"/>
        <v/>
      </c>
      <c r="AF399" s="51" t="str">
        <f t="shared" ca="1" si="65"/>
        <v/>
      </c>
      <c r="AG399" s="52" t="str">
        <f t="shared" ca="1" si="66"/>
        <v/>
      </c>
      <c r="AH399" s="52" t="str">
        <f t="shared" ca="1" si="67"/>
        <v/>
      </c>
    </row>
    <row r="400" spans="15:34" ht="16.5" x14ac:dyDescent="0.25">
      <c r="O400" s="37"/>
      <c r="Z400" s="50"/>
      <c r="AA400" s="50"/>
      <c r="AB400" s="50"/>
      <c r="AD400" s="51" t="str">
        <f t="shared" ca="1" si="63"/>
        <v/>
      </c>
      <c r="AE400" s="51" t="str">
        <f t="shared" ca="1" si="64"/>
        <v/>
      </c>
      <c r="AF400" s="51" t="str">
        <f t="shared" ca="1" si="65"/>
        <v/>
      </c>
      <c r="AG400" s="52" t="str">
        <f t="shared" ca="1" si="66"/>
        <v/>
      </c>
      <c r="AH400" s="52" t="str">
        <f t="shared" ca="1" si="67"/>
        <v/>
      </c>
    </row>
    <row r="401" spans="15:34" ht="16.5" x14ac:dyDescent="0.25">
      <c r="O401" s="37"/>
      <c r="Z401" s="50"/>
      <c r="AA401" s="50"/>
      <c r="AB401" s="50"/>
      <c r="AD401" s="51" t="str">
        <f t="shared" ca="1" si="63"/>
        <v/>
      </c>
      <c r="AE401" s="51" t="str">
        <f t="shared" ca="1" si="64"/>
        <v/>
      </c>
      <c r="AF401" s="51" t="str">
        <f t="shared" ca="1" si="65"/>
        <v/>
      </c>
      <c r="AG401" s="52" t="str">
        <f t="shared" ca="1" si="66"/>
        <v/>
      </c>
      <c r="AH401" s="52" t="str">
        <f t="shared" ca="1" si="67"/>
        <v/>
      </c>
    </row>
    <row r="402" spans="15:34" ht="16.5" x14ac:dyDescent="0.25">
      <c r="O402" s="37"/>
      <c r="Z402" s="50"/>
      <c r="AA402" s="50"/>
      <c r="AB402" s="50"/>
      <c r="AD402" s="51" t="str">
        <f t="shared" ca="1" si="63"/>
        <v/>
      </c>
      <c r="AE402" s="51" t="str">
        <f t="shared" ca="1" si="64"/>
        <v/>
      </c>
      <c r="AF402" s="51" t="str">
        <f t="shared" ca="1" si="65"/>
        <v/>
      </c>
      <c r="AG402" s="52" t="str">
        <f t="shared" ca="1" si="66"/>
        <v/>
      </c>
      <c r="AH402" s="52" t="str">
        <f t="shared" ca="1" si="67"/>
        <v/>
      </c>
    </row>
    <row r="403" spans="15:34" ht="16.5" x14ac:dyDescent="0.25">
      <c r="O403" s="37"/>
      <c r="Z403" s="50"/>
      <c r="AA403" s="50"/>
      <c r="AB403" s="50"/>
      <c r="AD403" s="51" t="str">
        <f t="shared" ca="1" si="63"/>
        <v/>
      </c>
      <c r="AE403" s="51" t="str">
        <f t="shared" ca="1" si="64"/>
        <v/>
      </c>
      <c r="AF403" s="51" t="str">
        <f t="shared" ca="1" si="65"/>
        <v/>
      </c>
      <c r="AG403" s="52" t="str">
        <f t="shared" ca="1" si="66"/>
        <v/>
      </c>
      <c r="AH403" s="52" t="str">
        <f t="shared" ca="1" si="67"/>
        <v/>
      </c>
    </row>
    <row r="404" spans="15:34" ht="16.5" x14ac:dyDescent="0.25">
      <c r="O404" s="37"/>
      <c r="Z404" s="50"/>
      <c r="AA404" s="50"/>
      <c r="AB404" s="50"/>
      <c r="AD404" s="51" t="str">
        <f t="shared" ca="1" si="63"/>
        <v/>
      </c>
      <c r="AE404" s="51" t="str">
        <f t="shared" ca="1" si="64"/>
        <v/>
      </c>
      <c r="AF404" s="51" t="str">
        <f t="shared" ca="1" si="65"/>
        <v/>
      </c>
      <c r="AG404" s="52" t="str">
        <f t="shared" ca="1" si="66"/>
        <v/>
      </c>
      <c r="AH404" s="52" t="str">
        <f t="shared" ca="1" si="67"/>
        <v/>
      </c>
    </row>
    <row r="405" spans="15:34" ht="16.5" x14ac:dyDescent="0.25">
      <c r="O405" s="37"/>
      <c r="Z405" s="50"/>
      <c r="AA405" s="50"/>
      <c r="AB405" s="50"/>
      <c r="AD405" s="51" t="str">
        <f t="shared" ca="1" si="63"/>
        <v/>
      </c>
      <c r="AE405" s="51" t="str">
        <f t="shared" ca="1" si="64"/>
        <v/>
      </c>
      <c r="AF405" s="51" t="str">
        <f t="shared" ca="1" si="65"/>
        <v/>
      </c>
      <c r="AG405" s="52" t="str">
        <f t="shared" ca="1" si="66"/>
        <v/>
      </c>
      <c r="AH405" s="52" t="str">
        <f t="shared" ca="1" si="67"/>
        <v/>
      </c>
    </row>
    <row r="406" spans="15:34" ht="16.5" x14ac:dyDescent="0.25">
      <c r="O406" s="37"/>
      <c r="Z406" s="50"/>
      <c r="AA406" s="50"/>
      <c r="AB406" s="50"/>
      <c r="AD406" s="51" t="str">
        <f t="shared" ca="1" si="63"/>
        <v/>
      </c>
      <c r="AE406" s="51" t="str">
        <f t="shared" ca="1" si="64"/>
        <v/>
      </c>
      <c r="AF406" s="51" t="str">
        <f t="shared" ca="1" si="65"/>
        <v/>
      </c>
      <c r="AG406" s="52" t="str">
        <f t="shared" ca="1" si="66"/>
        <v/>
      </c>
      <c r="AH406" s="52" t="str">
        <f t="shared" ca="1" si="67"/>
        <v/>
      </c>
    </row>
    <row r="407" spans="15:34" ht="16.5" x14ac:dyDescent="0.25">
      <c r="O407" s="37"/>
      <c r="Z407" s="50"/>
      <c r="AA407" s="50"/>
      <c r="AB407" s="50"/>
      <c r="AD407" s="51" t="str">
        <f t="shared" ca="1" si="63"/>
        <v/>
      </c>
      <c r="AE407" s="51" t="str">
        <f t="shared" ca="1" si="64"/>
        <v/>
      </c>
      <c r="AF407" s="51" t="str">
        <f t="shared" ca="1" si="65"/>
        <v/>
      </c>
      <c r="AG407" s="52" t="str">
        <f t="shared" ca="1" si="66"/>
        <v/>
      </c>
      <c r="AH407" s="52" t="str">
        <f t="shared" ca="1" si="67"/>
        <v/>
      </c>
    </row>
    <row r="408" spans="15:34" ht="16.5" x14ac:dyDescent="0.25">
      <c r="O408" s="37"/>
      <c r="Z408" s="50"/>
      <c r="AA408" s="50"/>
      <c r="AB408" s="50"/>
      <c r="AD408" s="51" t="str">
        <f t="shared" ca="1" si="63"/>
        <v/>
      </c>
      <c r="AE408" s="51" t="str">
        <f t="shared" ca="1" si="64"/>
        <v/>
      </c>
      <c r="AF408" s="51" t="str">
        <f t="shared" ca="1" si="65"/>
        <v/>
      </c>
      <c r="AG408" s="52" t="str">
        <f t="shared" ca="1" si="66"/>
        <v/>
      </c>
      <c r="AH408" s="52" t="str">
        <f t="shared" ca="1" si="67"/>
        <v/>
      </c>
    </row>
    <row r="409" spans="15:34" ht="16.5" x14ac:dyDescent="0.25">
      <c r="O409" s="37"/>
      <c r="Z409" s="50"/>
      <c r="AA409" s="50"/>
      <c r="AB409" s="50"/>
      <c r="AD409" s="51" t="str">
        <f t="shared" ca="1" si="63"/>
        <v/>
      </c>
      <c r="AE409" s="51" t="str">
        <f t="shared" ca="1" si="64"/>
        <v/>
      </c>
      <c r="AF409" s="51" t="str">
        <f t="shared" ca="1" si="65"/>
        <v/>
      </c>
      <c r="AG409" s="52" t="str">
        <f t="shared" ca="1" si="66"/>
        <v/>
      </c>
      <c r="AH409" s="52" t="str">
        <f t="shared" ca="1" si="67"/>
        <v/>
      </c>
    </row>
    <row r="410" spans="15:34" ht="16.5" x14ac:dyDescent="0.25">
      <c r="O410" s="37"/>
      <c r="Z410" s="50"/>
      <c r="AA410" s="50"/>
      <c r="AB410" s="50"/>
      <c r="AD410" s="51" t="str">
        <f t="shared" ca="1" si="63"/>
        <v/>
      </c>
      <c r="AE410" s="51" t="str">
        <f t="shared" ca="1" si="64"/>
        <v/>
      </c>
      <c r="AF410" s="51" t="str">
        <f t="shared" ca="1" si="65"/>
        <v/>
      </c>
      <c r="AG410" s="52" t="str">
        <f t="shared" ca="1" si="66"/>
        <v/>
      </c>
      <c r="AH410" s="52" t="str">
        <f t="shared" ca="1" si="67"/>
        <v/>
      </c>
    </row>
    <row r="411" spans="15:34" ht="16.5" x14ac:dyDescent="0.25">
      <c r="O411" s="37"/>
      <c r="Z411" s="50"/>
      <c r="AA411" s="50"/>
      <c r="AB411" s="50"/>
      <c r="AD411" s="51" t="str">
        <f t="shared" ca="1" si="63"/>
        <v/>
      </c>
      <c r="AE411" s="51" t="str">
        <f t="shared" ca="1" si="64"/>
        <v/>
      </c>
      <c r="AF411" s="51" t="str">
        <f t="shared" ca="1" si="65"/>
        <v/>
      </c>
      <c r="AG411" s="52" t="str">
        <f t="shared" ca="1" si="66"/>
        <v/>
      </c>
      <c r="AH411" s="52" t="str">
        <f t="shared" ca="1" si="67"/>
        <v/>
      </c>
    </row>
    <row r="412" spans="15:34" ht="16.5" x14ac:dyDescent="0.25">
      <c r="O412" s="37"/>
      <c r="Z412" s="50"/>
      <c r="AA412" s="50"/>
      <c r="AB412" s="50"/>
      <c r="AD412" s="51" t="str">
        <f t="shared" ca="1" si="63"/>
        <v/>
      </c>
      <c r="AE412" s="51" t="str">
        <f t="shared" ca="1" si="64"/>
        <v/>
      </c>
      <c r="AF412" s="51" t="str">
        <f t="shared" ca="1" si="65"/>
        <v/>
      </c>
      <c r="AG412" s="52" t="str">
        <f t="shared" ca="1" si="66"/>
        <v/>
      </c>
      <c r="AH412" s="52" t="str">
        <f t="shared" ca="1" si="67"/>
        <v/>
      </c>
    </row>
    <row r="413" spans="15:34" ht="16.5" x14ac:dyDescent="0.25">
      <c r="O413" s="37"/>
      <c r="Z413" s="50"/>
      <c r="AA413" s="50"/>
      <c r="AB413" s="50"/>
      <c r="AD413" s="51" t="str">
        <f t="shared" ca="1" si="63"/>
        <v/>
      </c>
      <c r="AE413" s="51" t="str">
        <f t="shared" ca="1" si="64"/>
        <v/>
      </c>
      <c r="AF413" s="51" t="str">
        <f t="shared" ca="1" si="65"/>
        <v/>
      </c>
      <c r="AG413" s="52" t="str">
        <f t="shared" ca="1" si="66"/>
        <v/>
      </c>
      <c r="AH413" s="52" t="str">
        <f t="shared" ca="1" si="67"/>
        <v/>
      </c>
    </row>
    <row r="414" spans="15:34" ht="16.5" x14ac:dyDescent="0.25">
      <c r="O414" s="37"/>
      <c r="Z414" s="50"/>
      <c r="AA414" s="50"/>
      <c r="AB414" s="50"/>
      <c r="AD414" s="51" t="str">
        <f t="shared" ca="1" si="63"/>
        <v/>
      </c>
      <c r="AE414" s="51" t="str">
        <f t="shared" ca="1" si="64"/>
        <v/>
      </c>
      <c r="AF414" s="51" t="str">
        <f t="shared" ca="1" si="65"/>
        <v/>
      </c>
      <c r="AG414" s="52" t="str">
        <f t="shared" ca="1" si="66"/>
        <v/>
      </c>
      <c r="AH414" s="52" t="str">
        <f t="shared" ca="1" si="67"/>
        <v/>
      </c>
    </row>
    <row r="415" spans="15:34" ht="16.5" x14ac:dyDescent="0.25">
      <c r="O415" s="37"/>
      <c r="Z415" s="50"/>
      <c r="AA415" s="50"/>
      <c r="AB415" s="50"/>
      <c r="AD415" s="51" t="str">
        <f t="shared" ca="1" si="63"/>
        <v/>
      </c>
      <c r="AE415" s="51" t="str">
        <f t="shared" ca="1" si="64"/>
        <v/>
      </c>
      <c r="AF415" s="51" t="str">
        <f t="shared" ca="1" si="65"/>
        <v/>
      </c>
      <c r="AG415" s="52" t="str">
        <f t="shared" ca="1" si="66"/>
        <v/>
      </c>
      <c r="AH415" s="52" t="str">
        <f t="shared" ca="1" si="67"/>
        <v/>
      </c>
    </row>
    <row r="416" spans="15:34" ht="16.5" x14ac:dyDescent="0.25">
      <c r="O416" s="37"/>
      <c r="Z416" s="50"/>
      <c r="AA416" s="50"/>
      <c r="AB416" s="50"/>
      <c r="AD416" s="51" t="str">
        <f t="shared" ca="1" si="63"/>
        <v/>
      </c>
      <c r="AE416" s="51" t="str">
        <f t="shared" ca="1" si="64"/>
        <v/>
      </c>
      <c r="AF416" s="51" t="str">
        <f t="shared" ca="1" si="65"/>
        <v/>
      </c>
      <c r="AG416" s="52" t="str">
        <f t="shared" ca="1" si="66"/>
        <v/>
      </c>
      <c r="AH416" s="52" t="str">
        <f t="shared" ca="1" si="67"/>
        <v/>
      </c>
    </row>
    <row r="417" spans="15:34" ht="16.5" x14ac:dyDescent="0.25">
      <c r="O417" s="37"/>
      <c r="Z417" s="50"/>
      <c r="AA417" s="50"/>
      <c r="AB417" s="50"/>
      <c r="AD417" s="51" t="str">
        <f t="shared" ca="1" si="63"/>
        <v/>
      </c>
      <c r="AE417" s="51" t="str">
        <f t="shared" ca="1" si="64"/>
        <v/>
      </c>
      <c r="AF417" s="51" t="str">
        <f t="shared" ca="1" si="65"/>
        <v/>
      </c>
      <c r="AG417" s="52" t="str">
        <f t="shared" ca="1" si="66"/>
        <v/>
      </c>
      <c r="AH417" s="52" t="str">
        <f t="shared" ca="1" si="67"/>
        <v/>
      </c>
    </row>
    <row r="418" spans="15:34" ht="16.5" x14ac:dyDescent="0.25">
      <c r="O418" s="37"/>
      <c r="Z418" s="50"/>
      <c r="AA418" s="50"/>
      <c r="AB418" s="50"/>
      <c r="AD418" s="51" t="str">
        <f t="shared" ca="1" si="63"/>
        <v/>
      </c>
      <c r="AE418" s="51" t="str">
        <f t="shared" ca="1" si="64"/>
        <v/>
      </c>
      <c r="AF418" s="51" t="str">
        <f t="shared" ca="1" si="65"/>
        <v/>
      </c>
      <c r="AG418" s="52" t="str">
        <f t="shared" ca="1" si="66"/>
        <v/>
      </c>
      <c r="AH418" s="52" t="str">
        <f t="shared" ca="1" si="67"/>
        <v/>
      </c>
    </row>
    <row r="419" spans="15:34" ht="16.5" x14ac:dyDescent="0.25">
      <c r="O419" s="37"/>
      <c r="Z419" s="50"/>
      <c r="AA419" s="50"/>
      <c r="AB419" s="50"/>
      <c r="AD419" s="51" t="str">
        <f t="shared" ca="1" si="63"/>
        <v/>
      </c>
      <c r="AE419" s="51" t="str">
        <f t="shared" ca="1" si="64"/>
        <v/>
      </c>
      <c r="AF419" s="51" t="str">
        <f t="shared" ca="1" si="65"/>
        <v/>
      </c>
      <c r="AG419" s="52" t="str">
        <f t="shared" ca="1" si="66"/>
        <v/>
      </c>
      <c r="AH419" s="52" t="str">
        <f t="shared" ca="1" si="67"/>
        <v/>
      </c>
    </row>
    <row r="420" spans="15:34" ht="16.5" x14ac:dyDescent="0.25">
      <c r="O420" s="37"/>
      <c r="Z420" s="50"/>
      <c r="AA420" s="50"/>
      <c r="AB420" s="50"/>
      <c r="AD420" s="51" t="str">
        <f t="shared" ca="1" si="63"/>
        <v/>
      </c>
      <c r="AE420" s="51" t="str">
        <f t="shared" ca="1" si="64"/>
        <v/>
      </c>
      <c r="AF420" s="51" t="str">
        <f t="shared" ca="1" si="65"/>
        <v/>
      </c>
      <c r="AG420" s="52" t="str">
        <f t="shared" ca="1" si="66"/>
        <v/>
      </c>
      <c r="AH420" s="52" t="str">
        <f t="shared" ca="1" si="67"/>
        <v/>
      </c>
    </row>
    <row r="421" spans="15:34" ht="16.5" x14ac:dyDescent="0.25">
      <c r="O421" s="37"/>
      <c r="Z421" s="50"/>
      <c r="AA421" s="50"/>
      <c r="AB421" s="50"/>
      <c r="AD421" s="51" t="str">
        <f t="shared" ca="1" si="63"/>
        <v/>
      </c>
      <c r="AE421" s="51" t="str">
        <f t="shared" ca="1" si="64"/>
        <v/>
      </c>
      <c r="AF421" s="51" t="str">
        <f t="shared" ca="1" si="65"/>
        <v/>
      </c>
      <c r="AG421" s="52" t="str">
        <f t="shared" ca="1" si="66"/>
        <v/>
      </c>
      <c r="AH421" s="52" t="str">
        <f t="shared" ca="1" si="67"/>
        <v/>
      </c>
    </row>
    <row r="422" spans="15:34" ht="16.5" x14ac:dyDescent="0.25">
      <c r="O422" s="37"/>
      <c r="Z422" s="50"/>
      <c r="AA422" s="50"/>
      <c r="AB422" s="50"/>
      <c r="AD422" s="51" t="str">
        <f t="shared" ca="1" si="63"/>
        <v/>
      </c>
      <c r="AE422" s="51" t="str">
        <f t="shared" ca="1" si="64"/>
        <v/>
      </c>
      <c r="AF422" s="51" t="str">
        <f t="shared" ca="1" si="65"/>
        <v/>
      </c>
      <c r="AG422" s="52" t="str">
        <f t="shared" ca="1" si="66"/>
        <v/>
      </c>
      <c r="AH422" s="52" t="str">
        <f t="shared" ca="1" si="67"/>
        <v/>
      </c>
    </row>
    <row r="423" spans="15:34" ht="16.5" x14ac:dyDescent="0.25">
      <c r="O423" s="37"/>
      <c r="Z423" s="50"/>
      <c r="AA423" s="50"/>
      <c r="AB423" s="50"/>
      <c r="AD423" s="51" t="str">
        <f t="shared" ca="1" si="63"/>
        <v/>
      </c>
      <c r="AE423" s="51" t="str">
        <f t="shared" ca="1" si="64"/>
        <v/>
      </c>
      <c r="AF423" s="51" t="str">
        <f t="shared" ca="1" si="65"/>
        <v/>
      </c>
      <c r="AG423" s="52" t="str">
        <f t="shared" ca="1" si="66"/>
        <v/>
      </c>
      <c r="AH423" s="52" t="str">
        <f t="shared" ca="1" si="67"/>
        <v/>
      </c>
    </row>
    <row r="424" spans="15:34" ht="16.5" x14ac:dyDescent="0.25">
      <c r="O424" s="37"/>
      <c r="Z424" s="50"/>
      <c r="AA424" s="50"/>
      <c r="AB424" s="50"/>
      <c r="AD424" s="51" t="str">
        <f t="shared" ca="1" si="63"/>
        <v/>
      </c>
      <c r="AE424" s="51" t="str">
        <f t="shared" ca="1" si="64"/>
        <v/>
      </c>
      <c r="AF424" s="51" t="str">
        <f t="shared" ca="1" si="65"/>
        <v/>
      </c>
      <c r="AG424" s="52" t="str">
        <f t="shared" ca="1" si="66"/>
        <v/>
      </c>
      <c r="AH424" s="52" t="str">
        <f t="shared" ca="1" si="67"/>
        <v/>
      </c>
    </row>
    <row r="425" spans="15:34" ht="16.5" x14ac:dyDescent="0.25">
      <c r="O425" s="37"/>
      <c r="Z425" s="50"/>
      <c r="AA425" s="50"/>
      <c r="AB425" s="50"/>
      <c r="AD425" s="51" t="str">
        <f t="shared" ca="1" si="63"/>
        <v/>
      </c>
      <c r="AE425" s="51" t="str">
        <f t="shared" ca="1" si="64"/>
        <v/>
      </c>
      <c r="AF425" s="51" t="str">
        <f t="shared" ca="1" si="65"/>
        <v/>
      </c>
      <c r="AG425" s="52" t="str">
        <f t="shared" ca="1" si="66"/>
        <v/>
      </c>
      <c r="AH425" s="52" t="str">
        <f t="shared" ca="1" si="67"/>
        <v/>
      </c>
    </row>
    <row r="426" spans="15:34" ht="16.5" x14ac:dyDescent="0.25">
      <c r="O426" s="37"/>
      <c r="Z426" s="50"/>
      <c r="AA426" s="50"/>
      <c r="AB426" s="50"/>
      <c r="AD426" s="51" t="str">
        <f t="shared" ca="1" si="63"/>
        <v/>
      </c>
      <c r="AE426" s="51" t="str">
        <f t="shared" ca="1" si="64"/>
        <v/>
      </c>
      <c r="AF426" s="51" t="str">
        <f t="shared" ca="1" si="65"/>
        <v/>
      </c>
      <c r="AG426" s="52" t="str">
        <f t="shared" ca="1" si="66"/>
        <v/>
      </c>
      <c r="AH426" s="52" t="str">
        <f t="shared" ca="1" si="67"/>
        <v/>
      </c>
    </row>
    <row r="427" spans="15:34" ht="16.5" x14ac:dyDescent="0.25">
      <c r="O427" s="37"/>
      <c r="Z427" s="50"/>
      <c r="AA427" s="50"/>
      <c r="AB427" s="50"/>
      <c r="AD427" s="51" t="str">
        <f t="shared" ca="1" si="63"/>
        <v/>
      </c>
      <c r="AE427" s="51" t="str">
        <f t="shared" ca="1" si="64"/>
        <v/>
      </c>
      <c r="AF427" s="51" t="str">
        <f t="shared" ca="1" si="65"/>
        <v/>
      </c>
      <c r="AG427" s="52" t="str">
        <f t="shared" ca="1" si="66"/>
        <v/>
      </c>
      <c r="AH427" s="52" t="str">
        <f t="shared" ca="1" si="67"/>
        <v/>
      </c>
    </row>
    <row r="428" spans="15:34" ht="16.5" x14ac:dyDescent="0.25">
      <c r="O428" s="37"/>
      <c r="Z428" s="50"/>
      <c r="AA428" s="50"/>
      <c r="AB428" s="50"/>
      <c r="AD428" s="51" t="str">
        <f t="shared" ca="1" si="63"/>
        <v/>
      </c>
      <c r="AE428" s="51" t="str">
        <f t="shared" ca="1" si="64"/>
        <v/>
      </c>
      <c r="AF428" s="51" t="str">
        <f t="shared" ca="1" si="65"/>
        <v/>
      </c>
      <c r="AG428" s="52" t="str">
        <f t="shared" ca="1" si="66"/>
        <v/>
      </c>
      <c r="AH428" s="52" t="str">
        <f t="shared" ca="1" si="67"/>
        <v/>
      </c>
    </row>
    <row r="429" spans="15:34" ht="16.5" x14ac:dyDescent="0.25">
      <c r="O429" s="37"/>
      <c r="Z429" s="50"/>
      <c r="AA429" s="50"/>
      <c r="AB429" s="50"/>
      <c r="AD429" s="51" t="str">
        <f t="shared" ca="1" si="63"/>
        <v/>
      </c>
      <c r="AE429" s="51" t="str">
        <f t="shared" ca="1" si="64"/>
        <v/>
      </c>
      <c r="AF429" s="51" t="str">
        <f t="shared" ca="1" si="65"/>
        <v/>
      </c>
      <c r="AG429" s="52" t="str">
        <f t="shared" ca="1" si="66"/>
        <v/>
      </c>
      <c r="AH429" s="52" t="str">
        <f t="shared" ca="1" si="67"/>
        <v/>
      </c>
    </row>
    <row r="430" spans="15:34" ht="16.5" x14ac:dyDescent="0.25">
      <c r="O430" s="37"/>
      <c r="Z430" s="50"/>
      <c r="AA430" s="50"/>
      <c r="AB430" s="50"/>
      <c r="AD430" s="51" t="str">
        <f t="shared" ca="1" si="63"/>
        <v/>
      </c>
      <c r="AE430" s="51" t="str">
        <f t="shared" ca="1" si="64"/>
        <v/>
      </c>
      <c r="AF430" s="51" t="str">
        <f t="shared" ca="1" si="65"/>
        <v/>
      </c>
      <c r="AG430" s="52" t="str">
        <f t="shared" ca="1" si="66"/>
        <v/>
      </c>
      <c r="AH430" s="52" t="str">
        <f t="shared" ca="1" si="67"/>
        <v/>
      </c>
    </row>
    <row r="431" spans="15:34" ht="16.5" x14ac:dyDescent="0.25">
      <c r="O431" s="37"/>
      <c r="Z431" s="50"/>
      <c r="AA431" s="50"/>
      <c r="AB431" s="50"/>
      <c r="AD431" s="51" t="str">
        <f t="shared" ca="1" si="63"/>
        <v/>
      </c>
      <c r="AE431" s="51" t="str">
        <f t="shared" ca="1" si="64"/>
        <v/>
      </c>
      <c r="AF431" s="51" t="str">
        <f t="shared" ca="1" si="65"/>
        <v/>
      </c>
      <c r="AG431" s="52" t="str">
        <f t="shared" ca="1" si="66"/>
        <v/>
      </c>
      <c r="AH431" s="52" t="str">
        <f t="shared" ca="1" si="67"/>
        <v/>
      </c>
    </row>
    <row r="432" spans="15:34" ht="16.5" x14ac:dyDescent="0.25">
      <c r="O432" s="37"/>
      <c r="Z432" s="50"/>
      <c r="AA432" s="50"/>
      <c r="AB432" s="50"/>
      <c r="AD432" s="51" t="str">
        <f t="shared" ca="1" si="63"/>
        <v/>
      </c>
      <c r="AE432" s="51" t="str">
        <f t="shared" ca="1" si="64"/>
        <v/>
      </c>
      <c r="AF432" s="51" t="str">
        <f t="shared" ca="1" si="65"/>
        <v/>
      </c>
      <c r="AG432" s="52" t="str">
        <f t="shared" ca="1" si="66"/>
        <v/>
      </c>
      <c r="AH432" s="52" t="str">
        <f t="shared" ca="1" si="67"/>
        <v/>
      </c>
    </row>
    <row r="433" spans="15:34" ht="16.5" x14ac:dyDescent="0.25">
      <c r="O433" s="37"/>
      <c r="Z433" s="50"/>
      <c r="AA433" s="50"/>
      <c r="AB433" s="50"/>
      <c r="AD433" s="51" t="str">
        <f t="shared" ca="1" si="63"/>
        <v/>
      </c>
      <c r="AE433" s="51" t="str">
        <f t="shared" ca="1" si="64"/>
        <v/>
      </c>
      <c r="AF433" s="51" t="str">
        <f t="shared" ca="1" si="65"/>
        <v/>
      </c>
      <c r="AG433" s="52" t="str">
        <f t="shared" ca="1" si="66"/>
        <v/>
      </c>
      <c r="AH433" s="52" t="str">
        <f t="shared" ca="1" si="67"/>
        <v/>
      </c>
    </row>
    <row r="434" spans="15:34" ht="16.5" x14ac:dyDescent="0.25">
      <c r="O434" s="37"/>
      <c r="Z434" s="50"/>
      <c r="AA434" s="50"/>
      <c r="AB434" s="50"/>
      <c r="AD434" s="51" t="str">
        <f t="shared" ca="1" si="63"/>
        <v/>
      </c>
      <c r="AE434" s="51" t="str">
        <f t="shared" ca="1" si="64"/>
        <v/>
      </c>
      <c r="AF434" s="51" t="str">
        <f t="shared" ca="1" si="65"/>
        <v/>
      </c>
      <c r="AG434" s="52" t="str">
        <f t="shared" ca="1" si="66"/>
        <v/>
      </c>
      <c r="AH434" s="52" t="str">
        <f t="shared" ca="1" si="67"/>
        <v/>
      </c>
    </row>
    <row r="435" spans="15:34" ht="16.5" x14ac:dyDescent="0.25">
      <c r="O435" s="37"/>
      <c r="Z435" s="50"/>
      <c r="AA435" s="50"/>
      <c r="AB435" s="50"/>
      <c r="AD435" s="51" t="str">
        <f t="shared" ca="1" si="63"/>
        <v/>
      </c>
      <c r="AE435" s="51" t="str">
        <f t="shared" ca="1" si="64"/>
        <v/>
      </c>
      <c r="AF435" s="51" t="str">
        <f t="shared" ca="1" si="65"/>
        <v/>
      </c>
      <c r="AG435" s="52" t="str">
        <f t="shared" ca="1" si="66"/>
        <v/>
      </c>
      <c r="AH435" s="52" t="str">
        <f t="shared" ca="1" si="67"/>
        <v/>
      </c>
    </row>
    <row r="436" spans="15:34" ht="16.5" x14ac:dyDescent="0.25">
      <c r="O436" s="37"/>
      <c r="Z436" s="50"/>
      <c r="AA436" s="50"/>
      <c r="AB436" s="50"/>
      <c r="AD436" s="51" t="str">
        <f t="shared" ca="1" si="63"/>
        <v/>
      </c>
      <c r="AE436" s="51" t="str">
        <f t="shared" ca="1" si="64"/>
        <v/>
      </c>
      <c r="AF436" s="51" t="str">
        <f t="shared" ca="1" si="65"/>
        <v/>
      </c>
      <c r="AG436" s="52" t="str">
        <f t="shared" ca="1" si="66"/>
        <v/>
      </c>
      <c r="AH436" s="52" t="str">
        <f t="shared" ca="1" si="67"/>
        <v/>
      </c>
    </row>
    <row r="437" spans="15:34" ht="16.5" x14ac:dyDescent="0.25">
      <c r="O437" s="37"/>
      <c r="Z437" s="50"/>
      <c r="AA437" s="50"/>
      <c r="AB437" s="50"/>
      <c r="AD437" s="51" t="str">
        <f t="shared" ca="1" si="63"/>
        <v/>
      </c>
      <c r="AE437" s="51" t="str">
        <f t="shared" ca="1" si="64"/>
        <v/>
      </c>
      <c r="AF437" s="51" t="str">
        <f t="shared" ca="1" si="65"/>
        <v/>
      </c>
      <c r="AG437" s="52" t="str">
        <f t="shared" ca="1" si="66"/>
        <v/>
      </c>
      <c r="AH437" s="52" t="str">
        <f t="shared" ca="1" si="67"/>
        <v/>
      </c>
    </row>
    <row r="438" spans="15:34" ht="16.5" x14ac:dyDescent="0.25">
      <c r="O438" s="37"/>
      <c r="Z438" s="50"/>
      <c r="AA438" s="50"/>
      <c r="AB438" s="50"/>
      <c r="AD438" s="51" t="str">
        <f t="shared" ca="1" si="63"/>
        <v/>
      </c>
      <c r="AE438" s="51" t="str">
        <f t="shared" ca="1" si="64"/>
        <v/>
      </c>
      <c r="AF438" s="51" t="str">
        <f t="shared" ca="1" si="65"/>
        <v/>
      </c>
      <c r="AG438" s="52" t="str">
        <f t="shared" ca="1" si="66"/>
        <v/>
      </c>
      <c r="AH438" s="52" t="str">
        <f t="shared" ca="1" si="67"/>
        <v/>
      </c>
    </row>
    <row r="439" spans="15:34" ht="16.5" x14ac:dyDescent="0.25">
      <c r="O439" s="37"/>
      <c r="Z439" s="50"/>
      <c r="AA439" s="50"/>
      <c r="AB439" s="50"/>
      <c r="AD439" s="51" t="str">
        <f t="shared" ca="1" si="63"/>
        <v/>
      </c>
      <c r="AE439" s="51" t="str">
        <f t="shared" ca="1" si="64"/>
        <v/>
      </c>
      <c r="AF439" s="51" t="str">
        <f t="shared" ca="1" si="65"/>
        <v/>
      </c>
      <c r="AG439" s="52" t="str">
        <f t="shared" ca="1" si="66"/>
        <v/>
      </c>
      <c r="AH439" s="52" t="str">
        <f t="shared" ca="1" si="67"/>
        <v/>
      </c>
    </row>
    <row r="440" spans="15:34" ht="16.5" x14ac:dyDescent="0.25">
      <c r="O440" s="37"/>
      <c r="Z440" s="50"/>
      <c r="AA440" s="50"/>
      <c r="AB440" s="50"/>
      <c r="AD440" s="51" t="str">
        <f t="shared" ca="1" si="63"/>
        <v/>
      </c>
      <c r="AE440" s="51" t="str">
        <f t="shared" ca="1" si="64"/>
        <v/>
      </c>
      <c r="AF440" s="51" t="str">
        <f t="shared" ca="1" si="65"/>
        <v/>
      </c>
      <c r="AG440" s="52" t="str">
        <f t="shared" ca="1" si="66"/>
        <v/>
      </c>
      <c r="AH440" s="52" t="str">
        <f t="shared" ca="1" si="67"/>
        <v/>
      </c>
    </row>
    <row r="441" spans="15:34" ht="16.5" x14ac:dyDescent="0.25">
      <c r="O441" s="37"/>
      <c r="Z441" s="50"/>
      <c r="AA441" s="50"/>
      <c r="AB441" s="50"/>
      <c r="AD441" s="51" t="str">
        <f t="shared" ca="1" si="63"/>
        <v/>
      </c>
      <c r="AE441" s="51" t="str">
        <f t="shared" ca="1" si="64"/>
        <v/>
      </c>
      <c r="AF441" s="51" t="str">
        <f t="shared" ca="1" si="65"/>
        <v/>
      </c>
      <c r="AG441" s="52" t="str">
        <f t="shared" ca="1" si="66"/>
        <v/>
      </c>
      <c r="AH441" s="52" t="str">
        <f t="shared" ca="1" si="67"/>
        <v/>
      </c>
    </row>
    <row r="442" spans="15:34" ht="16.5" x14ac:dyDescent="0.25">
      <c r="O442" s="37"/>
      <c r="Z442" s="50"/>
      <c r="AA442" s="50"/>
      <c r="AB442" s="50"/>
      <c r="AD442" s="51" t="str">
        <f t="shared" ca="1" si="63"/>
        <v/>
      </c>
      <c r="AE442" s="51" t="str">
        <f t="shared" ca="1" si="64"/>
        <v/>
      </c>
      <c r="AF442" s="51" t="str">
        <f t="shared" ca="1" si="65"/>
        <v/>
      </c>
      <c r="AG442" s="52" t="str">
        <f t="shared" ca="1" si="66"/>
        <v/>
      </c>
      <c r="AH442" s="52" t="str">
        <f t="shared" ca="1" si="67"/>
        <v/>
      </c>
    </row>
    <row r="443" spans="15:34" ht="16.5" x14ac:dyDescent="0.25">
      <c r="O443" s="37"/>
      <c r="Z443" s="50"/>
      <c r="AA443" s="50"/>
      <c r="AB443" s="50"/>
      <c r="AD443" s="51" t="str">
        <f t="shared" ca="1" si="63"/>
        <v/>
      </c>
      <c r="AE443" s="51" t="str">
        <f t="shared" ca="1" si="64"/>
        <v/>
      </c>
      <c r="AF443" s="51" t="str">
        <f t="shared" ca="1" si="65"/>
        <v/>
      </c>
      <c r="AG443" s="52" t="str">
        <f t="shared" ca="1" si="66"/>
        <v/>
      </c>
      <c r="AH443" s="52" t="str">
        <f t="shared" ca="1" si="67"/>
        <v/>
      </c>
    </row>
    <row r="444" spans="15:34" ht="16.5" x14ac:dyDescent="0.25">
      <c r="O444" s="37"/>
      <c r="Z444" s="50"/>
      <c r="AA444" s="50"/>
      <c r="AB444" s="50"/>
      <c r="AD444" s="51" t="str">
        <f t="shared" ca="1" si="63"/>
        <v/>
      </c>
      <c r="AE444" s="51" t="str">
        <f t="shared" ca="1" si="64"/>
        <v/>
      </c>
      <c r="AF444" s="51" t="str">
        <f t="shared" ca="1" si="65"/>
        <v/>
      </c>
      <c r="AG444" s="52" t="str">
        <f t="shared" ca="1" si="66"/>
        <v/>
      </c>
      <c r="AH444" s="52" t="str">
        <f t="shared" ca="1" si="67"/>
        <v/>
      </c>
    </row>
    <row r="445" spans="15:34" ht="16.5" x14ac:dyDescent="0.25">
      <c r="O445" s="37"/>
      <c r="Z445" s="50"/>
      <c r="AA445" s="50"/>
      <c r="AB445" s="50"/>
      <c r="AD445" s="51" t="str">
        <f t="shared" ca="1" si="63"/>
        <v/>
      </c>
      <c r="AE445" s="51" t="str">
        <f t="shared" ca="1" si="64"/>
        <v/>
      </c>
      <c r="AF445" s="51" t="str">
        <f t="shared" ca="1" si="65"/>
        <v/>
      </c>
      <c r="AG445" s="52" t="str">
        <f t="shared" ca="1" si="66"/>
        <v/>
      </c>
      <c r="AH445" s="52" t="str">
        <f t="shared" ca="1" si="67"/>
        <v/>
      </c>
    </row>
    <row r="446" spans="15:34" ht="16.5" x14ac:dyDescent="0.25">
      <c r="O446" s="37"/>
      <c r="Z446" s="50"/>
      <c r="AA446" s="50"/>
      <c r="AB446" s="50"/>
      <c r="AD446" s="51" t="str">
        <f t="shared" ca="1" si="63"/>
        <v/>
      </c>
      <c r="AE446" s="51" t="str">
        <f t="shared" ca="1" si="64"/>
        <v/>
      </c>
      <c r="AF446" s="51" t="str">
        <f t="shared" ca="1" si="65"/>
        <v/>
      </c>
      <c r="AG446" s="52" t="str">
        <f t="shared" ca="1" si="66"/>
        <v/>
      </c>
      <c r="AH446" s="52" t="str">
        <f t="shared" ca="1" si="67"/>
        <v/>
      </c>
    </row>
    <row r="447" spans="15:34" ht="16.5" x14ac:dyDescent="0.25">
      <c r="O447" s="37"/>
      <c r="Z447" s="50"/>
      <c r="AA447" s="50"/>
      <c r="AB447" s="50"/>
      <c r="AD447" s="51" t="str">
        <f t="shared" ca="1" si="63"/>
        <v/>
      </c>
      <c r="AE447" s="51" t="str">
        <f t="shared" ca="1" si="64"/>
        <v/>
      </c>
      <c r="AF447" s="51" t="str">
        <f t="shared" ca="1" si="65"/>
        <v/>
      </c>
      <c r="AG447" s="52" t="str">
        <f t="shared" ca="1" si="66"/>
        <v/>
      </c>
      <c r="AH447" s="52" t="str">
        <f t="shared" ca="1" si="67"/>
        <v/>
      </c>
    </row>
    <row r="448" spans="15:34" ht="16.5" x14ac:dyDescent="0.25">
      <c r="O448" s="37"/>
      <c r="Z448" s="50"/>
      <c r="AA448" s="50"/>
      <c r="AB448" s="50"/>
      <c r="AD448" s="51" t="str">
        <f t="shared" ca="1" si="63"/>
        <v/>
      </c>
      <c r="AE448" s="51" t="str">
        <f t="shared" ca="1" si="64"/>
        <v/>
      </c>
      <c r="AF448" s="51" t="str">
        <f t="shared" ca="1" si="65"/>
        <v/>
      </c>
      <c r="AG448" s="52" t="str">
        <f t="shared" ca="1" si="66"/>
        <v/>
      </c>
      <c r="AH448" s="52" t="str">
        <f t="shared" ca="1" si="67"/>
        <v/>
      </c>
    </row>
    <row r="449" spans="15:34" ht="16.5" x14ac:dyDescent="0.25">
      <c r="O449" s="37"/>
      <c r="Z449" s="50"/>
      <c r="AA449" s="50"/>
      <c r="AB449" s="50"/>
      <c r="AD449" s="51" t="str">
        <f t="shared" ca="1" si="63"/>
        <v/>
      </c>
      <c r="AE449" s="51" t="str">
        <f t="shared" ca="1" si="64"/>
        <v/>
      </c>
      <c r="AF449" s="51" t="str">
        <f t="shared" ca="1" si="65"/>
        <v/>
      </c>
      <c r="AG449" s="52" t="str">
        <f t="shared" ca="1" si="66"/>
        <v/>
      </c>
      <c r="AH449" s="52" t="str">
        <f t="shared" ca="1" si="67"/>
        <v/>
      </c>
    </row>
    <row r="450" spans="15:34" ht="16.5" x14ac:dyDescent="0.25">
      <c r="O450" s="37"/>
      <c r="Z450" s="50"/>
      <c r="AA450" s="50"/>
      <c r="AB450" s="50"/>
      <c r="AD450" s="51" t="str">
        <f t="shared" ca="1" si="63"/>
        <v/>
      </c>
      <c r="AE450" s="51" t="str">
        <f t="shared" ca="1" si="64"/>
        <v/>
      </c>
      <c r="AF450" s="51" t="str">
        <f t="shared" ca="1" si="65"/>
        <v/>
      </c>
      <c r="AG450" s="52" t="str">
        <f t="shared" ca="1" si="66"/>
        <v/>
      </c>
      <c r="AH450" s="52" t="str">
        <f t="shared" ca="1" si="67"/>
        <v/>
      </c>
    </row>
    <row r="451" spans="15:34" ht="16.5" x14ac:dyDescent="0.25">
      <c r="O451" s="37"/>
      <c r="Z451" s="50"/>
      <c r="AA451" s="50"/>
      <c r="AB451" s="50"/>
      <c r="AD451" s="51" t="str">
        <f t="shared" ca="1" si="63"/>
        <v/>
      </c>
      <c r="AE451" s="51" t="str">
        <f t="shared" ca="1" si="64"/>
        <v/>
      </c>
      <c r="AF451" s="51" t="str">
        <f t="shared" ca="1" si="65"/>
        <v/>
      </c>
      <c r="AG451" s="52" t="str">
        <f t="shared" ca="1" si="66"/>
        <v/>
      </c>
      <c r="AH451" s="52" t="str">
        <f t="shared" ca="1" si="67"/>
        <v/>
      </c>
    </row>
    <row r="452" spans="15:34" ht="16.5" x14ac:dyDescent="0.25">
      <c r="O452" s="37"/>
      <c r="Z452" s="50"/>
      <c r="AA452" s="50"/>
      <c r="AB452" s="50"/>
      <c r="AD452" s="51" t="str">
        <f t="shared" ref="AD452:AD500" ca="1" si="68">IF(INT(YEARFRAC(I452,TODAY()))&lt;=30,INT(YEARFRAC(I452,TODAY())),"")</f>
        <v/>
      </c>
      <c r="AE452" s="51" t="str">
        <f t="shared" ref="AE452:AE500" ca="1" si="69">IF(AND(INT(YEARFRAC(I452,TODAY()))&gt;=31,INT(YEARFRAC(I452,TODAY()))&lt;=35),INT(YEARFRAC(I452,TODAY())),"")</f>
        <v/>
      </c>
      <c r="AF452" s="51" t="str">
        <f t="shared" ref="AF452:AF500" ca="1" si="70">IF(AND(INT(YEARFRAC(I452,TODAY()))&gt;=36,INT(YEARFRAC(I452,TODAY()))&lt;=40),INT(YEARFRAC(I452,TODAY())),"")</f>
        <v/>
      </c>
      <c r="AG452" s="52" t="str">
        <f t="shared" ref="AG452:AG500" ca="1" si="71">IF(AND(INT(YEARFRAC(I452,TODAY()))&gt;=41,INT(YEARFRAC(I452,TODAY()))&lt;=45),INT(YEARFRAC(I452,TODAY())),"")</f>
        <v/>
      </c>
      <c r="AH452" s="52" t="str">
        <f t="shared" ref="AH452:AH512" ca="1" si="72">IF(AND(INT(YEARFRAC(I452,TODAY()))&gt;=46,INT(YEARFRAC(I452,TODAY()))&lt;=48),INT(YEARFRAC(I452,TODAY())),"")</f>
        <v/>
      </c>
    </row>
    <row r="453" spans="15:34" ht="16.5" x14ac:dyDescent="0.25">
      <c r="O453" s="37"/>
      <c r="Z453" s="50"/>
      <c r="AA453" s="50"/>
      <c r="AB453" s="50"/>
      <c r="AD453" s="51" t="str">
        <f t="shared" ca="1" si="68"/>
        <v/>
      </c>
      <c r="AE453" s="51" t="str">
        <f t="shared" ca="1" si="69"/>
        <v/>
      </c>
      <c r="AF453" s="51" t="str">
        <f t="shared" ca="1" si="70"/>
        <v/>
      </c>
      <c r="AG453" s="52" t="str">
        <f t="shared" ca="1" si="71"/>
        <v/>
      </c>
      <c r="AH453" s="52" t="str">
        <f t="shared" ca="1" si="72"/>
        <v/>
      </c>
    </row>
    <row r="454" spans="15:34" ht="16.5" x14ac:dyDescent="0.25">
      <c r="O454" s="37"/>
      <c r="Z454" s="50"/>
      <c r="AA454" s="50"/>
      <c r="AB454" s="50"/>
      <c r="AD454" s="51" t="str">
        <f t="shared" ca="1" si="68"/>
        <v/>
      </c>
      <c r="AE454" s="51" t="str">
        <f t="shared" ca="1" si="69"/>
        <v/>
      </c>
      <c r="AF454" s="51" t="str">
        <f t="shared" ca="1" si="70"/>
        <v/>
      </c>
      <c r="AG454" s="52" t="str">
        <f t="shared" ca="1" si="71"/>
        <v/>
      </c>
      <c r="AH454" s="52" t="str">
        <f t="shared" ca="1" si="72"/>
        <v/>
      </c>
    </row>
    <row r="455" spans="15:34" ht="16.5" x14ac:dyDescent="0.25">
      <c r="O455" s="37"/>
      <c r="Z455" s="50"/>
      <c r="AA455" s="50"/>
      <c r="AB455" s="50"/>
      <c r="AD455" s="51" t="str">
        <f t="shared" ca="1" si="68"/>
        <v/>
      </c>
      <c r="AE455" s="51" t="str">
        <f t="shared" ca="1" si="69"/>
        <v/>
      </c>
      <c r="AF455" s="51" t="str">
        <f t="shared" ca="1" si="70"/>
        <v/>
      </c>
      <c r="AG455" s="52" t="str">
        <f t="shared" ca="1" si="71"/>
        <v/>
      </c>
      <c r="AH455" s="52" t="str">
        <f t="shared" ca="1" si="72"/>
        <v/>
      </c>
    </row>
    <row r="456" spans="15:34" ht="16.5" x14ac:dyDescent="0.25">
      <c r="O456" s="37"/>
      <c r="Z456" s="50"/>
      <c r="AA456" s="50"/>
      <c r="AB456" s="50"/>
      <c r="AD456" s="51" t="str">
        <f t="shared" ca="1" si="68"/>
        <v/>
      </c>
      <c r="AE456" s="51" t="str">
        <f t="shared" ca="1" si="69"/>
        <v/>
      </c>
      <c r="AF456" s="51" t="str">
        <f t="shared" ca="1" si="70"/>
        <v/>
      </c>
      <c r="AG456" s="52" t="str">
        <f t="shared" ca="1" si="71"/>
        <v/>
      </c>
      <c r="AH456" s="52" t="str">
        <f t="shared" ca="1" si="72"/>
        <v/>
      </c>
    </row>
    <row r="457" spans="15:34" ht="16.5" x14ac:dyDescent="0.25">
      <c r="O457" s="37"/>
      <c r="Z457" s="50"/>
      <c r="AA457" s="50"/>
      <c r="AB457" s="50"/>
      <c r="AD457" s="51" t="str">
        <f t="shared" ca="1" si="68"/>
        <v/>
      </c>
      <c r="AE457" s="51" t="str">
        <f t="shared" ca="1" si="69"/>
        <v/>
      </c>
      <c r="AF457" s="51" t="str">
        <f t="shared" ca="1" si="70"/>
        <v/>
      </c>
      <c r="AG457" s="52" t="str">
        <f t="shared" ca="1" si="71"/>
        <v/>
      </c>
      <c r="AH457" s="52" t="str">
        <f t="shared" ca="1" si="72"/>
        <v/>
      </c>
    </row>
    <row r="458" spans="15:34" ht="16.5" x14ac:dyDescent="0.25">
      <c r="O458" s="37"/>
      <c r="Z458" s="50"/>
      <c r="AA458" s="50"/>
      <c r="AB458" s="50"/>
      <c r="AD458" s="51" t="str">
        <f t="shared" ca="1" si="68"/>
        <v/>
      </c>
      <c r="AE458" s="51" t="str">
        <f t="shared" ca="1" si="69"/>
        <v/>
      </c>
      <c r="AF458" s="51" t="str">
        <f t="shared" ca="1" si="70"/>
        <v/>
      </c>
      <c r="AG458" s="52" t="str">
        <f t="shared" ca="1" si="71"/>
        <v/>
      </c>
      <c r="AH458" s="52" t="str">
        <f t="shared" ca="1" si="72"/>
        <v/>
      </c>
    </row>
    <row r="459" spans="15:34" ht="16.5" x14ac:dyDescent="0.25">
      <c r="O459" s="37"/>
      <c r="Z459" s="50"/>
      <c r="AA459" s="50"/>
      <c r="AB459" s="50"/>
      <c r="AD459" s="51" t="str">
        <f t="shared" ca="1" si="68"/>
        <v/>
      </c>
      <c r="AE459" s="51" t="str">
        <f t="shared" ca="1" si="69"/>
        <v/>
      </c>
      <c r="AF459" s="51" t="str">
        <f t="shared" ca="1" si="70"/>
        <v/>
      </c>
      <c r="AG459" s="52" t="str">
        <f t="shared" ca="1" si="71"/>
        <v/>
      </c>
      <c r="AH459" s="52" t="str">
        <f t="shared" ca="1" si="72"/>
        <v/>
      </c>
    </row>
    <row r="460" spans="15:34" ht="16.5" x14ac:dyDescent="0.25">
      <c r="O460" s="37"/>
      <c r="Z460" s="50"/>
      <c r="AA460" s="50"/>
      <c r="AB460" s="50"/>
      <c r="AD460" s="51" t="str">
        <f t="shared" ca="1" si="68"/>
        <v/>
      </c>
      <c r="AE460" s="51" t="str">
        <f t="shared" ca="1" si="69"/>
        <v/>
      </c>
      <c r="AF460" s="51" t="str">
        <f t="shared" ca="1" si="70"/>
        <v/>
      </c>
      <c r="AG460" s="52" t="str">
        <f t="shared" ca="1" si="71"/>
        <v/>
      </c>
      <c r="AH460" s="52" t="str">
        <f t="shared" ca="1" si="72"/>
        <v/>
      </c>
    </row>
    <row r="461" spans="15:34" ht="16.5" x14ac:dyDescent="0.25">
      <c r="O461" s="37"/>
      <c r="Z461" s="50"/>
      <c r="AA461" s="50"/>
      <c r="AB461" s="50"/>
      <c r="AD461" s="51" t="str">
        <f t="shared" ca="1" si="68"/>
        <v/>
      </c>
      <c r="AE461" s="51" t="str">
        <f t="shared" ca="1" si="69"/>
        <v/>
      </c>
      <c r="AF461" s="51" t="str">
        <f t="shared" ca="1" si="70"/>
        <v/>
      </c>
      <c r="AG461" s="52" t="str">
        <f t="shared" ca="1" si="71"/>
        <v/>
      </c>
      <c r="AH461" s="52" t="str">
        <f t="shared" ca="1" si="72"/>
        <v/>
      </c>
    </row>
    <row r="462" spans="15:34" ht="16.5" x14ac:dyDescent="0.25">
      <c r="O462" s="37"/>
      <c r="Z462" s="50"/>
      <c r="AA462" s="50"/>
      <c r="AB462" s="50"/>
      <c r="AD462" s="51" t="str">
        <f t="shared" ca="1" si="68"/>
        <v/>
      </c>
      <c r="AE462" s="51" t="str">
        <f t="shared" ca="1" si="69"/>
        <v/>
      </c>
      <c r="AF462" s="51" t="str">
        <f t="shared" ca="1" si="70"/>
        <v/>
      </c>
      <c r="AG462" s="52" t="str">
        <f t="shared" ca="1" si="71"/>
        <v/>
      </c>
      <c r="AH462" s="52" t="str">
        <f t="shared" ca="1" si="72"/>
        <v/>
      </c>
    </row>
    <row r="463" spans="15:34" ht="16.5" x14ac:dyDescent="0.25">
      <c r="O463" s="37"/>
      <c r="Z463" s="50"/>
      <c r="AA463" s="50"/>
      <c r="AB463" s="50"/>
      <c r="AD463" s="51" t="str">
        <f t="shared" ca="1" si="68"/>
        <v/>
      </c>
      <c r="AE463" s="51" t="str">
        <f t="shared" ca="1" si="69"/>
        <v/>
      </c>
      <c r="AF463" s="51" t="str">
        <f t="shared" ca="1" si="70"/>
        <v/>
      </c>
      <c r="AG463" s="52" t="str">
        <f t="shared" ca="1" si="71"/>
        <v/>
      </c>
      <c r="AH463" s="52" t="str">
        <f t="shared" ca="1" si="72"/>
        <v/>
      </c>
    </row>
    <row r="464" spans="15:34" ht="16.5" x14ac:dyDescent="0.25">
      <c r="O464" s="37"/>
      <c r="Z464" s="50"/>
      <c r="AA464" s="50"/>
      <c r="AB464" s="50"/>
      <c r="AD464" s="51" t="str">
        <f t="shared" ca="1" si="68"/>
        <v/>
      </c>
      <c r="AE464" s="51" t="str">
        <f t="shared" ca="1" si="69"/>
        <v/>
      </c>
      <c r="AF464" s="51" t="str">
        <f t="shared" ca="1" si="70"/>
        <v/>
      </c>
      <c r="AG464" s="52" t="str">
        <f t="shared" ca="1" si="71"/>
        <v/>
      </c>
      <c r="AH464" s="52" t="str">
        <f t="shared" ca="1" si="72"/>
        <v/>
      </c>
    </row>
    <row r="465" spans="15:34" ht="16.5" x14ac:dyDescent="0.25">
      <c r="O465" s="37"/>
      <c r="Z465" s="50"/>
      <c r="AA465" s="50"/>
      <c r="AB465" s="50"/>
      <c r="AD465" s="51" t="str">
        <f t="shared" ca="1" si="68"/>
        <v/>
      </c>
      <c r="AE465" s="51" t="str">
        <f t="shared" ca="1" si="69"/>
        <v/>
      </c>
      <c r="AF465" s="51" t="str">
        <f t="shared" ca="1" si="70"/>
        <v/>
      </c>
      <c r="AG465" s="52" t="str">
        <f t="shared" ca="1" si="71"/>
        <v/>
      </c>
      <c r="AH465" s="52" t="str">
        <f t="shared" ca="1" si="72"/>
        <v/>
      </c>
    </row>
    <row r="466" spans="15:34" ht="16.5" x14ac:dyDescent="0.25">
      <c r="O466" s="37"/>
      <c r="Z466" s="50"/>
      <c r="AA466" s="50"/>
      <c r="AB466" s="50"/>
      <c r="AD466" s="51" t="str">
        <f t="shared" ca="1" si="68"/>
        <v/>
      </c>
      <c r="AE466" s="51" t="str">
        <f t="shared" ca="1" si="69"/>
        <v/>
      </c>
      <c r="AF466" s="51" t="str">
        <f t="shared" ca="1" si="70"/>
        <v/>
      </c>
      <c r="AG466" s="52" t="str">
        <f t="shared" ca="1" si="71"/>
        <v/>
      </c>
      <c r="AH466" s="52" t="str">
        <f t="shared" ca="1" si="72"/>
        <v/>
      </c>
    </row>
    <row r="467" spans="15:34" ht="16.5" x14ac:dyDescent="0.25">
      <c r="O467" s="37"/>
      <c r="Z467" s="50"/>
      <c r="AA467" s="50"/>
      <c r="AB467" s="50"/>
      <c r="AD467" s="51" t="str">
        <f t="shared" ca="1" si="68"/>
        <v/>
      </c>
      <c r="AE467" s="51" t="str">
        <f t="shared" ca="1" si="69"/>
        <v/>
      </c>
      <c r="AF467" s="51" t="str">
        <f t="shared" ca="1" si="70"/>
        <v/>
      </c>
      <c r="AG467" s="52" t="str">
        <f t="shared" ca="1" si="71"/>
        <v/>
      </c>
      <c r="AH467" s="52" t="str">
        <f t="shared" ca="1" si="72"/>
        <v/>
      </c>
    </row>
    <row r="468" spans="15:34" ht="16.5" x14ac:dyDescent="0.25">
      <c r="O468" s="37"/>
      <c r="Z468" s="50"/>
      <c r="AA468" s="50"/>
      <c r="AB468" s="50"/>
      <c r="AD468" s="51" t="str">
        <f t="shared" ca="1" si="68"/>
        <v/>
      </c>
      <c r="AE468" s="51" t="str">
        <f t="shared" ca="1" si="69"/>
        <v/>
      </c>
      <c r="AF468" s="51" t="str">
        <f t="shared" ca="1" si="70"/>
        <v/>
      </c>
      <c r="AG468" s="52" t="str">
        <f t="shared" ca="1" si="71"/>
        <v/>
      </c>
      <c r="AH468" s="52" t="str">
        <f t="shared" ca="1" si="72"/>
        <v/>
      </c>
    </row>
    <row r="469" spans="15:34" ht="16.5" x14ac:dyDescent="0.25">
      <c r="O469" s="37"/>
      <c r="Z469" s="50"/>
      <c r="AA469" s="50"/>
      <c r="AB469" s="50"/>
      <c r="AD469" s="51" t="str">
        <f t="shared" ca="1" si="68"/>
        <v/>
      </c>
      <c r="AE469" s="51" t="str">
        <f t="shared" ca="1" si="69"/>
        <v/>
      </c>
      <c r="AF469" s="51" t="str">
        <f t="shared" ca="1" si="70"/>
        <v/>
      </c>
      <c r="AG469" s="52" t="str">
        <f t="shared" ca="1" si="71"/>
        <v/>
      </c>
      <c r="AH469" s="52" t="str">
        <f t="shared" ca="1" si="72"/>
        <v/>
      </c>
    </row>
    <row r="470" spans="15:34" ht="16.5" x14ac:dyDescent="0.25">
      <c r="O470" s="37"/>
      <c r="Z470" s="50"/>
      <c r="AA470" s="50"/>
      <c r="AB470" s="50"/>
      <c r="AD470" s="51" t="str">
        <f t="shared" ca="1" si="68"/>
        <v/>
      </c>
      <c r="AE470" s="51" t="str">
        <f t="shared" ca="1" si="69"/>
        <v/>
      </c>
      <c r="AF470" s="51" t="str">
        <f t="shared" ca="1" si="70"/>
        <v/>
      </c>
      <c r="AG470" s="52" t="str">
        <f t="shared" ca="1" si="71"/>
        <v/>
      </c>
      <c r="AH470" s="52" t="str">
        <f t="shared" ca="1" si="72"/>
        <v/>
      </c>
    </row>
    <row r="471" spans="15:34" ht="16.5" x14ac:dyDescent="0.25">
      <c r="O471" s="37"/>
      <c r="Z471" s="50"/>
      <c r="AA471" s="50"/>
      <c r="AB471" s="50"/>
      <c r="AD471" s="51" t="str">
        <f t="shared" ca="1" si="68"/>
        <v/>
      </c>
      <c r="AE471" s="51" t="str">
        <f t="shared" ca="1" si="69"/>
        <v/>
      </c>
      <c r="AF471" s="51" t="str">
        <f t="shared" ca="1" si="70"/>
        <v/>
      </c>
      <c r="AG471" s="52" t="str">
        <f t="shared" ca="1" si="71"/>
        <v/>
      </c>
      <c r="AH471" s="52" t="str">
        <f t="shared" ca="1" si="72"/>
        <v/>
      </c>
    </row>
    <row r="472" spans="15:34" ht="16.5" x14ac:dyDescent="0.25">
      <c r="O472" s="37"/>
      <c r="Z472" s="50"/>
      <c r="AA472" s="50"/>
      <c r="AB472" s="50"/>
      <c r="AD472" s="51" t="str">
        <f t="shared" ca="1" si="68"/>
        <v/>
      </c>
      <c r="AE472" s="51" t="str">
        <f t="shared" ca="1" si="69"/>
        <v/>
      </c>
      <c r="AF472" s="51" t="str">
        <f t="shared" ca="1" si="70"/>
        <v/>
      </c>
      <c r="AG472" s="52" t="str">
        <f t="shared" ca="1" si="71"/>
        <v/>
      </c>
      <c r="AH472" s="52" t="str">
        <f t="shared" ca="1" si="72"/>
        <v/>
      </c>
    </row>
    <row r="473" spans="15:34" ht="16.5" x14ac:dyDescent="0.25">
      <c r="O473" s="37"/>
      <c r="Z473" s="50"/>
      <c r="AA473" s="50"/>
      <c r="AB473" s="50"/>
      <c r="AD473" s="51" t="str">
        <f t="shared" ca="1" si="68"/>
        <v/>
      </c>
      <c r="AE473" s="51" t="str">
        <f t="shared" ca="1" si="69"/>
        <v/>
      </c>
      <c r="AF473" s="51" t="str">
        <f t="shared" ca="1" si="70"/>
        <v/>
      </c>
      <c r="AG473" s="52" t="str">
        <f t="shared" ca="1" si="71"/>
        <v/>
      </c>
      <c r="AH473" s="52" t="str">
        <f t="shared" ca="1" si="72"/>
        <v/>
      </c>
    </row>
    <row r="474" spans="15:34" ht="16.5" x14ac:dyDescent="0.25">
      <c r="O474" s="37"/>
      <c r="Z474" s="50"/>
      <c r="AA474" s="50"/>
      <c r="AB474" s="50"/>
      <c r="AD474" s="51" t="str">
        <f t="shared" ca="1" si="68"/>
        <v/>
      </c>
      <c r="AE474" s="51" t="str">
        <f t="shared" ca="1" si="69"/>
        <v/>
      </c>
      <c r="AF474" s="51" t="str">
        <f t="shared" ca="1" si="70"/>
        <v/>
      </c>
      <c r="AG474" s="52" t="str">
        <f t="shared" ca="1" si="71"/>
        <v/>
      </c>
      <c r="AH474" s="52" t="str">
        <f t="shared" ca="1" si="72"/>
        <v/>
      </c>
    </row>
    <row r="475" spans="15:34" ht="16.5" x14ac:dyDescent="0.25">
      <c r="O475" s="37"/>
      <c r="Z475" s="50"/>
      <c r="AA475" s="50"/>
      <c r="AB475" s="50"/>
      <c r="AD475" s="51" t="str">
        <f t="shared" ca="1" si="68"/>
        <v/>
      </c>
      <c r="AE475" s="51" t="str">
        <f t="shared" ca="1" si="69"/>
        <v/>
      </c>
      <c r="AF475" s="51" t="str">
        <f t="shared" ca="1" si="70"/>
        <v/>
      </c>
      <c r="AG475" s="52" t="str">
        <f t="shared" ca="1" si="71"/>
        <v/>
      </c>
      <c r="AH475" s="52" t="str">
        <f t="shared" ca="1" si="72"/>
        <v/>
      </c>
    </row>
    <row r="476" spans="15:34" ht="16.5" x14ac:dyDescent="0.25">
      <c r="O476" s="37"/>
      <c r="Z476" s="50"/>
      <c r="AA476" s="50"/>
      <c r="AB476" s="50"/>
      <c r="AD476" s="51" t="str">
        <f t="shared" ca="1" si="68"/>
        <v/>
      </c>
      <c r="AE476" s="51" t="str">
        <f t="shared" ca="1" si="69"/>
        <v/>
      </c>
      <c r="AF476" s="51" t="str">
        <f t="shared" ca="1" si="70"/>
        <v/>
      </c>
      <c r="AG476" s="52" t="str">
        <f t="shared" ca="1" si="71"/>
        <v/>
      </c>
      <c r="AH476" s="52" t="str">
        <f t="shared" ca="1" si="72"/>
        <v/>
      </c>
    </row>
    <row r="477" spans="15:34" ht="16.5" x14ac:dyDescent="0.25">
      <c r="O477" s="37"/>
      <c r="Z477" s="50"/>
      <c r="AA477" s="50"/>
      <c r="AB477" s="50"/>
      <c r="AD477" s="51" t="str">
        <f t="shared" ca="1" si="68"/>
        <v/>
      </c>
      <c r="AE477" s="51" t="str">
        <f t="shared" ca="1" si="69"/>
        <v/>
      </c>
      <c r="AF477" s="51" t="str">
        <f t="shared" ca="1" si="70"/>
        <v/>
      </c>
      <c r="AG477" s="52" t="str">
        <f t="shared" ca="1" si="71"/>
        <v/>
      </c>
      <c r="AH477" s="52" t="str">
        <f t="shared" ca="1" si="72"/>
        <v/>
      </c>
    </row>
    <row r="478" spans="15:34" ht="16.5" x14ac:dyDescent="0.25">
      <c r="O478" s="37"/>
      <c r="Z478" s="50"/>
      <c r="AA478" s="50"/>
      <c r="AB478" s="50"/>
      <c r="AD478" s="51" t="str">
        <f t="shared" ca="1" si="68"/>
        <v/>
      </c>
      <c r="AE478" s="51" t="str">
        <f t="shared" ca="1" si="69"/>
        <v/>
      </c>
      <c r="AF478" s="51" t="str">
        <f t="shared" ca="1" si="70"/>
        <v/>
      </c>
      <c r="AG478" s="52" t="str">
        <f t="shared" ca="1" si="71"/>
        <v/>
      </c>
      <c r="AH478" s="52" t="str">
        <f t="shared" ca="1" si="72"/>
        <v/>
      </c>
    </row>
    <row r="479" spans="15:34" ht="16.5" x14ac:dyDescent="0.25">
      <c r="O479" s="37"/>
      <c r="Z479" s="50"/>
      <c r="AA479" s="50"/>
      <c r="AB479" s="50"/>
      <c r="AD479" s="51" t="str">
        <f t="shared" ca="1" si="68"/>
        <v/>
      </c>
      <c r="AE479" s="51" t="str">
        <f t="shared" ca="1" si="69"/>
        <v/>
      </c>
      <c r="AF479" s="51" t="str">
        <f t="shared" ca="1" si="70"/>
        <v/>
      </c>
      <c r="AG479" s="52" t="str">
        <f t="shared" ca="1" si="71"/>
        <v/>
      </c>
      <c r="AH479" s="52" t="str">
        <f t="shared" ca="1" si="72"/>
        <v/>
      </c>
    </row>
    <row r="480" spans="15:34" ht="16.5" x14ac:dyDescent="0.25">
      <c r="O480" s="37"/>
      <c r="Z480" s="50"/>
      <c r="AA480" s="50"/>
      <c r="AB480" s="50"/>
      <c r="AD480" s="51" t="str">
        <f t="shared" ca="1" si="68"/>
        <v/>
      </c>
      <c r="AE480" s="51" t="str">
        <f t="shared" ca="1" si="69"/>
        <v/>
      </c>
      <c r="AF480" s="51" t="str">
        <f t="shared" ca="1" si="70"/>
        <v/>
      </c>
      <c r="AG480" s="52" t="str">
        <f t="shared" ca="1" si="71"/>
        <v/>
      </c>
      <c r="AH480" s="52" t="str">
        <f t="shared" ca="1" si="72"/>
        <v/>
      </c>
    </row>
    <row r="481" spans="15:34" ht="16.5" x14ac:dyDescent="0.25">
      <c r="O481" s="37"/>
      <c r="Z481" s="50"/>
      <c r="AA481" s="50"/>
      <c r="AB481" s="50"/>
      <c r="AD481" s="51" t="str">
        <f t="shared" ca="1" si="68"/>
        <v/>
      </c>
      <c r="AE481" s="51" t="str">
        <f t="shared" ca="1" si="69"/>
        <v/>
      </c>
      <c r="AF481" s="51" t="str">
        <f t="shared" ca="1" si="70"/>
        <v/>
      </c>
      <c r="AG481" s="52" t="str">
        <f t="shared" ca="1" si="71"/>
        <v/>
      </c>
      <c r="AH481" s="52" t="str">
        <f t="shared" ca="1" si="72"/>
        <v/>
      </c>
    </row>
    <row r="482" spans="15:34" ht="16.5" x14ac:dyDescent="0.25">
      <c r="O482" s="37"/>
      <c r="Z482" s="50"/>
      <c r="AA482" s="50"/>
      <c r="AB482" s="50"/>
      <c r="AD482" s="51" t="str">
        <f t="shared" ca="1" si="68"/>
        <v/>
      </c>
      <c r="AE482" s="51" t="str">
        <f t="shared" ca="1" si="69"/>
        <v/>
      </c>
      <c r="AF482" s="51" t="str">
        <f t="shared" ca="1" si="70"/>
        <v/>
      </c>
      <c r="AG482" s="52" t="str">
        <f t="shared" ca="1" si="71"/>
        <v/>
      </c>
      <c r="AH482" s="52" t="str">
        <f t="shared" ca="1" si="72"/>
        <v/>
      </c>
    </row>
    <row r="483" spans="15:34" ht="16.5" x14ac:dyDescent="0.25">
      <c r="O483" s="37"/>
      <c r="Z483" s="50"/>
      <c r="AA483" s="50"/>
      <c r="AB483" s="50"/>
      <c r="AD483" s="51" t="str">
        <f t="shared" ca="1" si="68"/>
        <v/>
      </c>
      <c r="AE483" s="51" t="str">
        <f t="shared" ca="1" si="69"/>
        <v/>
      </c>
      <c r="AF483" s="51" t="str">
        <f t="shared" ca="1" si="70"/>
        <v/>
      </c>
      <c r="AG483" s="52" t="str">
        <f t="shared" ca="1" si="71"/>
        <v/>
      </c>
      <c r="AH483" s="52" t="str">
        <f t="shared" ca="1" si="72"/>
        <v/>
      </c>
    </row>
    <row r="484" spans="15:34" ht="16.5" x14ac:dyDescent="0.25">
      <c r="O484" s="37"/>
      <c r="Z484" s="50"/>
      <c r="AA484" s="50"/>
      <c r="AB484" s="50"/>
      <c r="AD484" s="51" t="str">
        <f t="shared" ca="1" si="68"/>
        <v/>
      </c>
      <c r="AE484" s="51" t="str">
        <f t="shared" ca="1" si="69"/>
        <v/>
      </c>
      <c r="AF484" s="51" t="str">
        <f t="shared" ca="1" si="70"/>
        <v/>
      </c>
      <c r="AG484" s="52" t="str">
        <f t="shared" ca="1" si="71"/>
        <v/>
      </c>
      <c r="AH484" s="52" t="str">
        <f t="shared" ca="1" si="72"/>
        <v/>
      </c>
    </row>
    <row r="485" spans="15:34" ht="16.5" x14ac:dyDescent="0.25">
      <c r="O485" s="37"/>
      <c r="Z485" s="50"/>
      <c r="AA485" s="50"/>
      <c r="AB485" s="50"/>
      <c r="AD485" s="51" t="str">
        <f t="shared" ca="1" si="68"/>
        <v/>
      </c>
      <c r="AE485" s="51" t="str">
        <f t="shared" ca="1" si="69"/>
        <v/>
      </c>
      <c r="AF485" s="51" t="str">
        <f t="shared" ca="1" si="70"/>
        <v/>
      </c>
      <c r="AG485" s="52" t="str">
        <f t="shared" ca="1" si="71"/>
        <v/>
      </c>
      <c r="AH485" s="52" t="str">
        <f t="shared" ca="1" si="72"/>
        <v/>
      </c>
    </row>
    <row r="486" spans="15:34" ht="16.5" x14ac:dyDescent="0.25">
      <c r="O486" s="37"/>
      <c r="Z486" s="50"/>
      <c r="AA486" s="50"/>
      <c r="AB486" s="50"/>
      <c r="AD486" s="51" t="str">
        <f t="shared" ca="1" si="68"/>
        <v/>
      </c>
      <c r="AE486" s="51" t="str">
        <f t="shared" ca="1" si="69"/>
        <v/>
      </c>
      <c r="AF486" s="51" t="str">
        <f t="shared" ca="1" si="70"/>
        <v/>
      </c>
      <c r="AG486" s="52" t="str">
        <f t="shared" ca="1" si="71"/>
        <v/>
      </c>
      <c r="AH486" s="52" t="str">
        <f t="shared" ca="1" si="72"/>
        <v/>
      </c>
    </row>
    <row r="487" spans="15:34" ht="16.5" x14ac:dyDescent="0.25">
      <c r="O487" s="37"/>
      <c r="Z487" s="50"/>
      <c r="AA487" s="50"/>
      <c r="AB487" s="50"/>
      <c r="AD487" s="51" t="str">
        <f t="shared" ca="1" si="68"/>
        <v/>
      </c>
      <c r="AE487" s="51" t="str">
        <f t="shared" ca="1" si="69"/>
        <v/>
      </c>
      <c r="AF487" s="51" t="str">
        <f t="shared" ca="1" si="70"/>
        <v/>
      </c>
      <c r="AG487" s="52" t="str">
        <f t="shared" ca="1" si="71"/>
        <v/>
      </c>
      <c r="AH487" s="52" t="str">
        <f t="shared" ca="1" si="72"/>
        <v/>
      </c>
    </row>
    <row r="488" spans="15:34" ht="16.5" x14ac:dyDescent="0.25">
      <c r="O488" s="37"/>
      <c r="Z488" s="50"/>
      <c r="AA488" s="50"/>
      <c r="AB488" s="50"/>
      <c r="AD488" s="51" t="str">
        <f t="shared" ca="1" si="68"/>
        <v/>
      </c>
      <c r="AE488" s="51" t="str">
        <f t="shared" ca="1" si="69"/>
        <v/>
      </c>
      <c r="AF488" s="51" t="str">
        <f t="shared" ca="1" si="70"/>
        <v/>
      </c>
      <c r="AG488" s="52" t="str">
        <f t="shared" ca="1" si="71"/>
        <v/>
      </c>
      <c r="AH488" s="52" t="str">
        <f t="shared" ca="1" si="72"/>
        <v/>
      </c>
    </row>
    <row r="489" spans="15:34" ht="16.5" x14ac:dyDescent="0.25">
      <c r="O489" s="37"/>
      <c r="Z489" s="50"/>
      <c r="AA489" s="50"/>
      <c r="AB489" s="50"/>
      <c r="AD489" s="51" t="str">
        <f t="shared" ca="1" si="68"/>
        <v/>
      </c>
      <c r="AE489" s="51" t="str">
        <f t="shared" ca="1" si="69"/>
        <v/>
      </c>
      <c r="AF489" s="51" t="str">
        <f t="shared" ca="1" si="70"/>
        <v/>
      </c>
      <c r="AG489" s="52" t="str">
        <f t="shared" ca="1" si="71"/>
        <v/>
      </c>
      <c r="AH489" s="52" t="str">
        <f t="shared" ca="1" si="72"/>
        <v/>
      </c>
    </row>
    <row r="490" spans="15:34" ht="16.5" x14ac:dyDescent="0.25">
      <c r="O490" s="37"/>
      <c r="Z490" s="50"/>
      <c r="AA490" s="50"/>
      <c r="AB490" s="50"/>
      <c r="AD490" s="51" t="str">
        <f t="shared" ca="1" si="68"/>
        <v/>
      </c>
      <c r="AE490" s="51" t="str">
        <f t="shared" ca="1" si="69"/>
        <v/>
      </c>
      <c r="AF490" s="51" t="str">
        <f t="shared" ca="1" si="70"/>
        <v/>
      </c>
      <c r="AG490" s="52" t="str">
        <f t="shared" ca="1" si="71"/>
        <v/>
      </c>
      <c r="AH490" s="52" t="str">
        <f t="shared" ca="1" si="72"/>
        <v/>
      </c>
    </row>
    <row r="491" spans="15:34" ht="16.5" x14ac:dyDescent="0.25">
      <c r="O491" s="37"/>
      <c r="Z491" s="50"/>
      <c r="AA491" s="50"/>
      <c r="AB491" s="50"/>
      <c r="AD491" s="51" t="str">
        <f t="shared" ca="1" si="68"/>
        <v/>
      </c>
      <c r="AE491" s="51" t="str">
        <f t="shared" ca="1" si="69"/>
        <v/>
      </c>
      <c r="AF491" s="51" t="str">
        <f t="shared" ca="1" si="70"/>
        <v/>
      </c>
      <c r="AG491" s="52" t="str">
        <f t="shared" ca="1" si="71"/>
        <v/>
      </c>
      <c r="AH491" s="52" t="str">
        <f t="shared" ca="1" si="72"/>
        <v/>
      </c>
    </row>
    <row r="492" spans="15:34" ht="16.5" x14ac:dyDescent="0.25">
      <c r="O492" s="37"/>
      <c r="Z492" s="50"/>
      <c r="AA492" s="50"/>
      <c r="AB492" s="50"/>
      <c r="AD492" s="51" t="str">
        <f t="shared" ca="1" si="68"/>
        <v/>
      </c>
      <c r="AE492" s="51" t="str">
        <f t="shared" ca="1" si="69"/>
        <v/>
      </c>
      <c r="AF492" s="51" t="str">
        <f t="shared" ca="1" si="70"/>
        <v/>
      </c>
      <c r="AG492" s="52" t="str">
        <f t="shared" ca="1" si="71"/>
        <v/>
      </c>
      <c r="AH492" s="52" t="str">
        <f t="shared" ca="1" si="72"/>
        <v/>
      </c>
    </row>
    <row r="493" spans="15:34" ht="16.5" x14ac:dyDescent="0.25">
      <c r="O493" s="37"/>
      <c r="Z493" s="50"/>
      <c r="AA493" s="50"/>
      <c r="AB493" s="50"/>
      <c r="AD493" s="51" t="str">
        <f t="shared" ca="1" si="68"/>
        <v/>
      </c>
      <c r="AE493" s="51" t="str">
        <f t="shared" ca="1" si="69"/>
        <v/>
      </c>
      <c r="AF493" s="51" t="str">
        <f t="shared" ca="1" si="70"/>
        <v/>
      </c>
      <c r="AG493" s="52" t="str">
        <f t="shared" ca="1" si="71"/>
        <v/>
      </c>
      <c r="AH493" s="52" t="str">
        <f t="shared" ca="1" si="72"/>
        <v/>
      </c>
    </row>
    <row r="494" spans="15:34" ht="16.5" x14ac:dyDescent="0.25">
      <c r="O494" s="37"/>
      <c r="Z494" s="50"/>
      <c r="AA494" s="50"/>
      <c r="AB494" s="50"/>
      <c r="AD494" s="51" t="str">
        <f t="shared" ca="1" si="68"/>
        <v/>
      </c>
      <c r="AE494" s="51" t="str">
        <f t="shared" ca="1" si="69"/>
        <v/>
      </c>
      <c r="AF494" s="51" t="str">
        <f t="shared" ca="1" si="70"/>
        <v/>
      </c>
      <c r="AG494" s="52" t="str">
        <f t="shared" ca="1" si="71"/>
        <v/>
      </c>
      <c r="AH494" s="52" t="str">
        <f t="shared" ca="1" si="72"/>
        <v/>
      </c>
    </row>
    <row r="495" spans="15:34" ht="16.5" x14ac:dyDescent="0.25">
      <c r="O495" s="37"/>
      <c r="Z495" s="50"/>
      <c r="AA495" s="50"/>
      <c r="AB495" s="50"/>
      <c r="AD495" s="51" t="str">
        <f t="shared" ca="1" si="68"/>
        <v/>
      </c>
      <c r="AE495" s="51" t="str">
        <f t="shared" ca="1" si="69"/>
        <v/>
      </c>
      <c r="AF495" s="51" t="str">
        <f t="shared" ca="1" si="70"/>
        <v/>
      </c>
      <c r="AG495" s="52" t="str">
        <f t="shared" ca="1" si="71"/>
        <v/>
      </c>
      <c r="AH495" s="52" t="str">
        <f t="shared" ca="1" si="72"/>
        <v/>
      </c>
    </row>
    <row r="496" spans="15:34" ht="16.5" x14ac:dyDescent="0.25">
      <c r="O496" s="37"/>
      <c r="Z496" s="50"/>
      <c r="AA496" s="50"/>
      <c r="AB496" s="50"/>
      <c r="AD496" s="51" t="str">
        <f t="shared" ca="1" si="68"/>
        <v/>
      </c>
      <c r="AE496" s="51" t="str">
        <f t="shared" ca="1" si="69"/>
        <v/>
      </c>
      <c r="AF496" s="51" t="str">
        <f t="shared" ca="1" si="70"/>
        <v/>
      </c>
      <c r="AG496" s="52" t="str">
        <f t="shared" ca="1" si="71"/>
        <v/>
      </c>
      <c r="AH496" s="52" t="str">
        <f t="shared" ca="1" si="72"/>
        <v/>
      </c>
    </row>
    <row r="497" spans="15:34" ht="16.5" x14ac:dyDescent="0.25">
      <c r="O497" s="37"/>
      <c r="Z497" s="50"/>
      <c r="AA497" s="50"/>
      <c r="AB497" s="50"/>
      <c r="AD497" s="51" t="str">
        <f t="shared" ca="1" si="68"/>
        <v/>
      </c>
      <c r="AE497" s="51" t="str">
        <f t="shared" ca="1" si="69"/>
        <v/>
      </c>
      <c r="AF497" s="51" t="str">
        <f t="shared" ca="1" si="70"/>
        <v/>
      </c>
      <c r="AG497" s="52" t="str">
        <f t="shared" ca="1" si="71"/>
        <v/>
      </c>
      <c r="AH497" s="52" t="str">
        <f t="shared" ca="1" si="72"/>
        <v/>
      </c>
    </row>
    <row r="498" spans="15:34" ht="16.5" x14ac:dyDescent="0.25">
      <c r="O498" s="37"/>
      <c r="Z498" s="50"/>
      <c r="AA498" s="50"/>
      <c r="AB498" s="50"/>
      <c r="AD498" s="51" t="str">
        <f t="shared" ca="1" si="68"/>
        <v/>
      </c>
      <c r="AE498" s="51" t="str">
        <f t="shared" ca="1" si="69"/>
        <v/>
      </c>
      <c r="AF498" s="51" t="str">
        <f t="shared" ca="1" si="70"/>
        <v/>
      </c>
      <c r="AG498" s="52" t="str">
        <f t="shared" ca="1" si="71"/>
        <v/>
      </c>
      <c r="AH498" s="52" t="str">
        <f t="shared" ca="1" si="72"/>
        <v/>
      </c>
    </row>
    <row r="499" spans="15:34" ht="16.5" x14ac:dyDescent="0.25">
      <c r="O499" s="37"/>
      <c r="Z499" s="50"/>
      <c r="AA499" s="50"/>
      <c r="AB499" s="50"/>
      <c r="AD499" s="51" t="str">
        <f t="shared" ca="1" si="68"/>
        <v/>
      </c>
      <c r="AE499" s="51" t="str">
        <f t="shared" ca="1" si="69"/>
        <v/>
      </c>
      <c r="AF499" s="51" t="str">
        <f t="shared" ca="1" si="70"/>
        <v/>
      </c>
      <c r="AG499" s="52" t="str">
        <f t="shared" ca="1" si="71"/>
        <v/>
      </c>
      <c r="AH499" s="52" t="str">
        <f t="shared" ca="1" si="72"/>
        <v/>
      </c>
    </row>
    <row r="500" spans="15:34" ht="16.5" x14ac:dyDescent="0.25">
      <c r="Z500" s="50"/>
      <c r="AA500" s="50"/>
      <c r="AB500" s="50"/>
      <c r="AD500" s="51" t="str">
        <f t="shared" ca="1" si="68"/>
        <v/>
      </c>
      <c r="AE500" s="51" t="str">
        <f t="shared" ca="1" si="69"/>
        <v/>
      </c>
      <c r="AF500" s="51" t="str">
        <f t="shared" ca="1" si="70"/>
        <v/>
      </c>
      <c r="AG500" s="52" t="str">
        <f t="shared" ca="1" si="71"/>
        <v/>
      </c>
      <c r="AH500" s="52" t="str">
        <f t="shared" ca="1" si="72"/>
        <v/>
      </c>
    </row>
    <row r="501" spans="15:34" ht="16.5" x14ac:dyDescent="0.25">
      <c r="AD501" s="51"/>
      <c r="AE501" s="51"/>
      <c r="AF501" s="51"/>
      <c r="AG501" s="52"/>
      <c r="AH501" s="52" t="str">
        <f t="shared" ca="1" si="72"/>
        <v/>
      </c>
    </row>
    <row r="502" spans="15:34" ht="16.5" x14ac:dyDescent="0.25">
      <c r="AH502" s="52" t="str">
        <f t="shared" ca="1" si="72"/>
        <v/>
      </c>
    </row>
    <row r="503" spans="15:34" ht="16.5" x14ac:dyDescent="0.25">
      <c r="AH503" s="52" t="str">
        <f t="shared" ca="1" si="72"/>
        <v/>
      </c>
    </row>
    <row r="504" spans="15:34" ht="16.5" x14ac:dyDescent="0.25">
      <c r="AH504" s="52" t="str">
        <f t="shared" ca="1" si="72"/>
        <v/>
      </c>
    </row>
    <row r="505" spans="15:34" ht="16.5" x14ac:dyDescent="0.25">
      <c r="AH505" s="52" t="str">
        <f t="shared" ca="1" si="72"/>
        <v/>
      </c>
    </row>
    <row r="506" spans="15:34" ht="16.5" x14ac:dyDescent="0.25">
      <c r="AH506" s="52" t="str">
        <f t="shared" ca="1" si="72"/>
        <v/>
      </c>
    </row>
    <row r="507" spans="15:34" ht="16.5" x14ac:dyDescent="0.25">
      <c r="AH507" s="52" t="str">
        <f t="shared" ca="1" si="72"/>
        <v/>
      </c>
    </row>
    <row r="508" spans="15:34" ht="16.5" x14ac:dyDescent="0.25">
      <c r="AH508" s="52" t="str">
        <f t="shared" ca="1" si="72"/>
        <v/>
      </c>
    </row>
    <row r="509" spans="15:34" ht="16.5" x14ac:dyDescent="0.25">
      <c r="AH509" s="52" t="str">
        <f t="shared" ca="1" si="72"/>
        <v/>
      </c>
    </row>
    <row r="510" spans="15:34" ht="16.5" x14ac:dyDescent="0.25">
      <c r="AH510" s="52" t="str">
        <f t="shared" ca="1" si="72"/>
        <v/>
      </c>
    </row>
    <row r="511" spans="15:34" ht="16.5" x14ac:dyDescent="0.25">
      <c r="AH511" s="52" t="str">
        <f t="shared" ca="1" si="72"/>
        <v/>
      </c>
    </row>
    <row r="512" spans="15:34" ht="16.5" x14ac:dyDescent="0.25">
      <c r="AH512" s="52" t="str">
        <f t="shared" ca="1" si="72"/>
        <v/>
      </c>
    </row>
    <row r="1048576" spans="1:1" x14ac:dyDescent="0.25">
      <c r="A1048576" s="35" t="s">
        <v>1120</v>
      </c>
    </row>
  </sheetData>
  <autoFilter ref="A11:AI512" xr:uid="{00000000-0009-0000-0000-000000000000}">
    <sortState xmlns:xlrd2="http://schemas.microsoft.com/office/spreadsheetml/2017/richdata2" ref="A13:AI512">
      <sortCondition ref="E11:E512"/>
    </sortState>
  </autoFilter>
  <mergeCells count="37">
    <mergeCell ref="A10:A11"/>
    <mergeCell ref="B10:B11"/>
    <mergeCell ref="C7:AI7"/>
    <mergeCell ref="U8:W8"/>
    <mergeCell ref="X8:Y8"/>
    <mergeCell ref="C9:AI9"/>
    <mergeCell ref="J10:J11"/>
    <mergeCell ref="H10:H11"/>
    <mergeCell ref="C10:C11"/>
    <mergeCell ref="D10:D11"/>
    <mergeCell ref="E10:E11"/>
    <mergeCell ref="F10:F11"/>
    <mergeCell ref="I10:I11"/>
    <mergeCell ref="U10:W10"/>
    <mergeCell ref="Z10:Z11"/>
    <mergeCell ref="L10:L11"/>
    <mergeCell ref="R10:R11"/>
    <mergeCell ref="P10:P11"/>
    <mergeCell ref="G10:G11"/>
    <mergeCell ref="O10:O11"/>
    <mergeCell ref="Q10:Q11"/>
    <mergeCell ref="T10:T11"/>
    <mergeCell ref="X10:X11"/>
    <mergeCell ref="Y1:AI1"/>
    <mergeCell ref="Y2:AI2"/>
    <mergeCell ref="Y3:AI3"/>
    <mergeCell ref="C4:AI4"/>
    <mergeCell ref="C5:AI5"/>
    <mergeCell ref="AA10:AA11"/>
    <mergeCell ref="N10:N11"/>
    <mergeCell ref="Y10:Y11"/>
    <mergeCell ref="AC10:AC11"/>
    <mergeCell ref="C6:AI6"/>
    <mergeCell ref="AB10:AB11"/>
    <mergeCell ref="S10:S11"/>
    <mergeCell ref="K10:K11"/>
    <mergeCell ref="M10:M11"/>
  </mergeCells>
  <phoneticPr fontId="3" type="noConversion"/>
  <conditionalFormatting sqref="A71">
    <cfRule type="expression" dxfId="57" priority="5">
      <formula>AND(E71&lt;&gt;"",A71="")</formula>
    </cfRule>
  </conditionalFormatting>
  <conditionalFormatting sqref="A195:A196">
    <cfRule type="expression" dxfId="56" priority="24">
      <formula>AND(E195&lt;&gt;"",A195="")</formula>
    </cfRule>
  </conditionalFormatting>
  <conditionalFormatting sqref="D71">
    <cfRule type="expression" dxfId="55" priority="4">
      <formula>AND(D71&lt;&gt;"",D71&lt;&gt;"солдат")</formula>
    </cfRule>
  </conditionalFormatting>
  <conditionalFormatting sqref="D195:D196">
    <cfRule type="expression" dxfId="54" priority="26">
      <formula>AND(D195&lt;&gt;"",D195&lt;&gt;"солдат")</formula>
    </cfRule>
  </conditionalFormatting>
  <conditionalFormatting sqref="E71">
    <cfRule type="duplicateValues" dxfId="53" priority="6"/>
  </conditionalFormatting>
  <conditionalFormatting sqref="E195">
    <cfRule type="duplicateValues" dxfId="52" priority="31"/>
  </conditionalFormatting>
  <conditionalFormatting sqref="E196">
    <cfRule type="duplicateValues" dxfId="51" priority="25"/>
  </conditionalFormatting>
  <conditionalFormatting sqref="H71">
    <cfRule type="expression" dxfId="50" priority="7">
      <formula>AND(_xlfn.ISFORMULA(H71), H71="")</formula>
    </cfRule>
  </conditionalFormatting>
  <conditionalFormatting sqref="H195:H196">
    <cfRule type="expression" dxfId="49" priority="32">
      <formula>AND(_xlfn.ISFORMULA(H195), H195="")</formula>
    </cfRule>
  </conditionalFormatting>
  <conditionalFormatting sqref="I71">
    <cfRule type="expression" dxfId="48" priority="2">
      <formula>(IF(LEN(J71)&lt;&gt;10," ",LEFT(J71,5)+1))=I71</formula>
    </cfRule>
  </conditionalFormatting>
  <conditionalFormatting sqref="I195:I196">
    <cfRule type="expression" dxfId="47" priority="22">
      <formula>(IF(LEN(J195)&lt;&gt;10," ",LEFT(J195,5)+1))=I195</formula>
    </cfRule>
  </conditionalFormatting>
  <conditionalFormatting sqref="I71:J71">
    <cfRule type="notContainsBlanks" dxfId="46" priority="3">
      <formula>LEN(TRIM(I71))&gt;0</formula>
    </cfRule>
  </conditionalFormatting>
  <conditionalFormatting sqref="I195:J196">
    <cfRule type="notContainsBlanks" dxfId="45" priority="23">
      <formula>LEN(TRIM(I195))&gt;0</formula>
    </cfRule>
  </conditionalFormatting>
  <conditionalFormatting sqref="J71">
    <cfRule type="expression" dxfId="44" priority="1">
      <formula>VALUE(RIGHT(J71,1))         =     MOD(    MOD(   (MID(J71,1,1)*(-1)+MID(J71,2,1)*5+MID(J71,3,1)*7+MID(J71,4,1)*9+MID(J71,5,1)*4+MID(J71,6,1)*6+MID(J71,7,1)*10+MID(J71,8,1)*5+MID(J71,9,1)*7),11),10)</formula>
    </cfRule>
  </conditionalFormatting>
  <conditionalFormatting sqref="J195:J196">
    <cfRule type="expression" dxfId="43" priority="21">
      <formula>VALUE(RIGHT(J195,1))         =     MOD(    MOD(   (MID(J195,1,1)*(-1)+MID(J195,2,1)*5+MID(J195,3,1)*7+MID(J195,4,1)*9+MID(J195,5,1)*4+MID(J195,6,1)*6+MID(J195,7,1)*10+MID(J195,8,1)*5+MID(J195,9,1)*7),11),10)</formula>
    </cfRule>
  </conditionalFormatting>
  <dataValidations count="2">
    <dataValidation type="list" allowBlank="1" showInputMessage="1" showErrorMessage="1" sqref="O182:O194 O57:O79" xr:uid="{BF559658-49E7-4B64-BFE5-4978E23174A6}"/>
    <dataValidation type="list" allowBlank="1" showInputMessage="1" showErrorMessage="1" promptTitle="Виберіть рівень освіти" sqref="O53:O56 O165:O168 O181" xr:uid="{E85ED30D-8E66-48C3-939E-E5744825DF13}"/>
  </dataValidations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2000000}">
          <x14:formula1>
            <xm:f>Settings!$A$1:$A$4</xm:f>
          </x14:formula1>
          <xm:sqref>O16:O19 O200:O499</xm:sqref>
        </x14:dataValidation>
        <x14:dataValidation type="list" allowBlank="1" showInputMessage="1" showErrorMessage="1" promptTitle="Виберіть рівень освіти" xr:uid="{00000000-0002-0000-0000-000003000000}">
          <x14:formula1>
            <xm:f>Settings!$A$1:$A$4</xm:f>
          </x14:formula1>
          <xm:sqref>O12:O15</xm:sqref>
        </x14:dataValidation>
        <x14:dataValidation type="list" allowBlank="1" showInputMessage="1" showErrorMessage="1" promptTitle="Виберіть висновок ВЛК" xr:uid="{00000000-0002-0000-0000-000004000000}">
          <x14:formula1>
            <xm:f>Settings!$C$1:$C$3</xm:f>
          </x14:formula1>
          <xm:sqref>AB199:AB500</xm:sqref>
        </x14:dataValidation>
        <x14:dataValidation type="list" allowBlank="1" showInputMessage="1" showErrorMessage="1" xr:uid="{00000000-0002-0000-0000-000005000000}">
          <x14:formula1>
            <xm:f>Settings!$C$1:$C$3</xm:f>
          </x14:formula1>
          <xm:sqref>AB12:AB19</xm:sqref>
        </x14:dataValidation>
        <x14:dataValidation type="list" allowBlank="1" showInputMessage="1" showErrorMessage="1" xr:uid="{00000000-0002-0000-0000-000006000000}">
          <x14:formula1>
            <xm:f>Settings!$D$1:$D$609</xm:f>
          </x14:formula1>
          <xm:sqref>G12:G26 G199:G612</xm:sqref>
        </x14:dataValidation>
        <x14:dataValidation type="list" allowBlank="1" showInputMessage="1" showErrorMessage="1" xr:uid="{00000000-0002-0000-0000-000007000000}">
          <x14:formula1>
            <xm:f>Settings!$K$1:$K$11</xm:f>
          </x14:formula1>
          <xm:sqref>D12:D26 D200:D512</xm:sqref>
        </x14:dataValidation>
        <x14:dataValidation type="list" allowBlank="1" showInputMessage="1" showErrorMessage="1" xr:uid="{00000000-0002-0000-0000-000008000000}">
          <x14:formula1>
            <xm:f>'C:\Users\Admin\Downloads\[донесення 5.10 загальне 22.06.25___2бат - ОВ.xlsx]Settings'!#REF!</xm:f>
          </x14:formula1>
          <xm:sqref>AB20:AB26 O24:O26</xm:sqref>
        </x14:dataValidation>
        <x14:dataValidation type="list" allowBlank="1" showInputMessage="1" showErrorMessage="1" promptTitle="Виберіть рівень освіти" xr:uid="{00000000-0002-0000-0000-000009000000}">
          <x14:formula1>
            <xm:f>'C:\Users\Admin\Downloads\[донесення 5.10 загальне 22.06.25___2бат - ОВ.xlsx]Settings'!#REF!</xm:f>
          </x14:formula1>
          <xm:sqref>O20:O23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K464"/>
  <sheetViews>
    <sheetView workbookViewId="0">
      <selection activeCell="K19" sqref="K19"/>
    </sheetView>
  </sheetViews>
  <sheetFormatPr defaultRowHeight="15" x14ac:dyDescent="0.25"/>
  <cols>
    <col min="1" max="1" width="11.7109375" bestFit="1" customWidth="1"/>
    <col min="3" max="3" width="18.28515625" bestFit="1" customWidth="1"/>
    <col min="4" max="4" width="17.5703125" customWidth="1"/>
    <col min="5" max="5" width="16.140625" bestFit="1" customWidth="1"/>
    <col min="6" max="6" width="39.28515625" bestFit="1" customWidth="1"/>
    <col min="7" max="7" width="39.28515625" customWidth="1"/>
    <col min="8" max="8" width="17.28515625" bestFit="1" customWidth="1"/>
    <col min="9" max="9" width="29.7109375" bestFit="1" customWidth="1"/>
    <col min="10" max="10" width="16.140625" bestFit="1" customWidth="1"/>
    <col min="11" max="11" width="19.7109375" customWidth="1"/>
  </cols>
  <sheetData>
    <row r="1" spans="1:11" ht="45" x14ac:dyDescent="0.25">
      <c r="A1" s="1" t="s">
        <v>561</v>
      </c>
      <c r="C1" s="1" t="s">
        <v>565</v>
      </c>
      <c r="J1" t="s">
        <v>945</v>
      </c>
      <c r="K1" t="s">
        <v>23</v>
      </c>
    </row>
    <row r="2" spans="1:11" ht="75" x14ac:dyDescent="0.25">
      <c r="A2" s="1" t="s">
        <v>562</v>
      </c>
      <c r="C2" s="1" t="s">
        <v>566</v>
      </c>
      <c r="E2" t="s">
        <v>148</v>
      </c>
      <c r="F2" t="s">
        <v>172</v>
      </c>
      <c r="G2" t="s">
        <v>569</v>
      </c>
      <c r="H2" t="s">
        <v>945</v>
      </c>
      <c r="I2" t="s">
        <v>957</v>
      </c>
      <c r="J2" t="s">
        <v>149</v>
      </c>
      <c r="K2" t="s">
        <v>987</v>
      </c>
    </row>
    <row r="3" spans="1:11" ht="45" x14ac:dyDescent="0.25">
      <c r="A3" s="1" t="s">
        <v>563</v>
      </c>
      <c r="C3" s="1" t="s">
        <v>567</v>
      </c>
      <c r="E3" t="s">
        <v>148</v>
      </c>
      <c r="F3" t="s">
        <v>173</v>
      </c>
      <c r="G3" t="s">
        <v>570</v>
      </c>
      <c r="H3" t="s">
        <v>945</v>
      </c>
      <c r="I3" t="s">
        <v>957</v>
      </c>
      <c r="J3" t="s">
        <v>150</v>
      </c>
      <c r="K3" t="s">
        <v>1052</v>
      </c>
    </row>
    <row r="4" spans="1:11" x14ac:dyDescent="0.25">
      <c r="A4" t="s">
        <v>142</v>
      </c>
      <c r="E4" t="s">
        <v>148</v>
      </c>
      <c r="F4" t="s">
        <v>174</v>
      </c>
      <c r="G4" t="s">
        <v>571</v>
      </c>
      <c r="H4" t="s">
        <v>945</v>
      </c>
      <c r="I4" t="s">
        <v>957</v>
      </c>
      <c r="J4" t="s">
        <v>151</v>
      </c>
      <c r="K4" t="s">
        <v>1054</v>
      </c>
    </row>
    <row r="5" spans="1:11" x14ac:dyDescent="0.25">
      <c r="E5" t="s">
        <v>148</v>
      </c>
      <c r="F5" t="s">
        <v>175</v>
      </c>
      <c r="G5" t="s">
        <v>572</v>
      </c>
      <c r="H5" t="s">
        <v>945</v>
      </c>
      <c r="I5" t="s">
        <v>957</v>
      </c>
      <c r="J5" t="s">
        <v>152</v>
      </c>
      <c r="K5" t="s">
        <v>1061</v>
      </c>
    </row>
    <row r="6" spans="1:11" x14ac:dyDescent="0.25">
      <c r="E6" t="s">
        <v>148</v>
      </c>
      <c r="F6" t="s">
        <v>171</v>
      </c>
      <c r="G6" t="s">
        <v>573</v>
      </c>
      <c r="H6" t="s">
        <v>945</v>
      </c>
      <c r="I6" t="s">
        <v>957</v>
      </c>
      <c r="J6" t="s">
        <v>153</v>
      </c>
      <c r="K6" t="s">
        <v>1118</v>
      </c>
    </row>
    <row r="7" spans="1:11" x14ac:dyDescent="0.25">
      <c r="E7" t="s">
        <v>148</v>
      </c>
      <c r="F7" t="s">
        <v>176</v>
      </c>
      <c r="G7" t="s">
        <v>574</v>
      </c>
      <c r="H7" t="s">
        <v>945</v>
      </c>
      <c r="I7" t="s">
        <v>957</v>
      </c>
      <c r="J7" t="s">
        <v>154</v>
      </c>
      <c r="K7" t="s">
        <v>1062</v>
      </c>
    </row>
    <row r="8" spans="1:11" x14ac:dyDescent="0.25">
      <c r="E8" t="s">
        <v>148</v>
      </c>
      <c r="F8" t="s">
        <v>177</v>
      </c>
      <c r="G8" t="s">
        <v>575</v>
      </c>
      <c r="H8" t="s">
        <v>945</v>
      </c>
      <c r="I8" t="s">
        <v>957</v>
      </c>
      <c r="J8" t="s">
        <v>155</v>
      </c>
      <c r="K8" t="s">
        <v>1108</v>
      </c>
    </row>
    <row r="9" spans="1:11" x14ac:dyDescent="0.25">
      <c r="E9" t="s">
        <v>148</v>
      </c>
      <c r="F9" t="s">
        <v>178</v>
      </c>
      <c r="G9" t="s">
        <v>576</v>
      </c>
      <c r="H9" t="s">
        <v>945</v>
      </c>
      <c r="I9" t="s">
        <v>957</v>
      </c>
      <c r="J9" t="s">
        <v>156</v>
      </c>
      <c r="K9" t="s">
        <v>1088</v>
      </c>
    </row>
    <row r="10" spans="1:11" x14ac:dyDescent="0.25">
      <c r="E10" t="s">
        <v>148</v>
      </c>
      <c r="F10" t="s">
        <v>179</v>
      </c>
      <c r="G10" t="s">
        <v>577</v>
      </c>
      <c r="H10" t="s">
        <v>945</v>
      </c>
      <c r="I10" t="s">
        <v>957</v>
      </c>
      <c r="J10" t="s">
        <v>139</v>
      </c>
      <c r="K10" t="s">
        <v>1130</v>
      </c>
    </row>
    <row r="11" spans="1:11" x14ac:dyDescent="0.25">
      <c r="E11" t="s">
        <v>148</v>
      </c>
      <c r="F11" t="s">
        <v>180</v>
      </c>
      <c r="G11" t="s">
        <v>578</v>
      </c>
      <c r="H11" t="s">
        <v>945</v>
      </c>
      <c r="I11" t="s">
        <v>957</v>
      </c>
      <c r="J11" t="s">
        <v>1079</v>
      </c>
      <c r="K11" t="s">
        <v>1129</v>
      </c>
    </row>
    <row r="12" spans="1:11" x14ac:dyDescent="0.25">
      <c r="E12" t="s">
        <v>148</v>
      </c>
      <c r="F12" t="s">
        <v>181</v>
      </c>
      <c r="G12" t="s">
        <v>579</v>
      </c>
      <c r="H12" t="s">
        <v>945</v>
      </c>
      <c r="I12" t="s">
        <v>957</v>
      </c>
      <c r="J12" t="s">
        <v>157</v>
      </c>
    </row>
    <row r="13" spans="1:11" x14ac:dyDescent="0.25">
      <c r="E13" t="s">
        <v>148</v>
      </c>
      <c r="F13" t="s">
        <v>182</v>
      </c>
      <c r="G13" t="s">
        <v>580</v>
      </c>
      <c r="H13" t="s">
        <v>945</v>
      </c>
      <c r="I13" t="s">
        <v>957</v>
      </c>
      <c r="J13" t="s">
        <v>158</v>
      </c>
    </row>
    <row r="14" spans="1:11" x14ac:dyDescent="0.25">
      <c r="E14" t="s">
        <v>148</v>
      </c>
      <c r="F14" t="s">
        <v>183</v>
      </c>
      <c r="G14" t="s">
        <v>581</v>
      </c>
      <c r="H14" t="s">
        <v>945</v>
      </c>
      <c r="I14" t="s">
        <v>957</v>
      </c>
      <c r="J14" t="s">
        <v>159</v>
      </c>
    </row>
    <row r="15" spans="1:11" x14ac:dyDescent="0.25">
      <c r="E15" t="s">
        <v>148</v>
      </c>
      <c r="F15" t="s">
        <v>184</v>
      </c>
      <c r="G15" t="s">
        <v>582</v>
      </c>
      <c r="H15" t="s">
        <v>945</v>
      </c>
      <c r="I15" t="s">
        <v>957</v>
      </c>
      <c r="J15" t="s">
        <v>160</v>
      </c>
    </row>
    <row r="16" spans="1:11" x14ac:dyDescent="0.25">
      <c r="E16" t="s">
        <v>148</v>
      </c>
      <c r="F16" t="s">
        <v>185</v>
      </c>
      <c r="G16" t="s">
        <v>583</v>
      </c>
      <c r="H16" t="s">
        <v>945</v>
      </c>
      <c r="I16" t="s">
        <v>957</v>
      </c>
      <c r="J16" t="s">
        <v>161</v>
      </c>
    </row>
    <row r="17" spans="5:10" x14ac:dyDescent="0.25">
      <c r="E17" t="s">
        <v>148</v>
      </c>
      <c r="F17" t="s">
        <v>186</v>
      </c>
      <c r="G17" t="s">
        <v>584</v>
      </c>
      <c r="H17" t="s">
        <v>945</v>
      </c>
      <c r="I17" t="s">
        <v>957</v>
      </c>
      <c r="J17" t="s">
        <v>162</v>
      </c>
    </row>
    <row r="18" spans="5:10" x14ac:dyDescent="0.25">
      <c r="E18" t="s">
        <v>148</v>
      </c>
      <c r="F18" t="s">
        <v>187</v>
      </c>
      <c r="G18" t="s">
        <v>585</v>
      </c>
      <c r="H18" t="s">
        <v>945</v>
      </c>
      <c r="I18" t="s">
        <v>957</v>
      </c>
      <c r="J18" t="s">
        <v>163</v>
      </c>
    </row>
    <row r="19" spans="5:10" x14ac:dyDescent="0.25">
      <c r="E19" t="s">
        <v>148</v>
      </c>
      <c r="F19" t="s">
        <v>188</v>
      </c>
      <c r="G19" t="s">
        <v>586</v>
      </c>
      <c r="H19" t="s">
        <v>945</v>
      </c>
      <c r="I19" t="s">
        <v>957</v>
      </c>
      <c r="J19" t="s">
        <v>164</v>
      </c>
    </row>
    <row r="20" spans="5:10" x14ac:dyDescent="0.25">
      <c r="E20" t="s">
        <v>148</v>
      </c>
      <c r="F20" t="s">
        <v>189</v>
      </c>
      <c r="G20" t="s">
        <v>587</v>
      </c>
      <c r="H20" t="s">
        <v>945</v>
      </c>
      <c r="I20" t="s">
        <v>957</v>
      </c>
      <c r="J20" t="s">
        <v>165</v>
      </c>
    </row>
    <row r="21" spans="5:10" x14ac:dyDescent="0.25">
      <c r="E21" t="s">
        <v>148</v>
      </c>
      <c r="F21" t="s">
        <v>190</v>
      </c>
      <c r="G21" t="s">
        <v>588</v>
      </c>
      <c r="H21" t="s">
        <v>945</v>
      </c>
      <c r="I21" t="s">
        <v>957</v>
      </c>
      <c r="J21" t="s">
        <v>166</v>
      </c>
    </row>
    <row r="22" spans="5:10" x14ac:dyDescent="0.25">
      <c r="E22" t="s">
        <v>148</v>
      </c>
      <c r="F22" t="s">
        <v>191</v>
      </c>
      <c r="G22" t="s">
        <v>589</v>
      </c>
      <c r="H22" t="s">
        <v>945</v>
      </c>
      <c r="I22" t="s">
        <v>957</v>
      </c>
      <c r="J22" t="s">
        <v>167</v>
      </c>
    </row>
    <row r="23" spans="5:10" x14ac:dyDescent="0.25">
      <c r="E23" t="s">
        <v>148</v>
      </c>
      <c r="F23" t="s">
        <v>192</v>
      </c>
      <c r="G23" t="s">
        <v>590</v>
      </c>
      <c r="H23" t="s">
        <v>945</v>
      </c>
      <c r="I23" t="s">
        <v>957</v>
      </c>
      <c r="J23" t="s">
        <v>168</v>
      </c>
    </row>
    <row r="24" spans="5:10" x14ac:dyDescent="0.25">
      <c r="E24" t="s">
        <v>148</v>
      </c>
      <c r="F24" t="s">
        <v>1100</v>
      </c>
      <c r="G24" t="s">
        <v>1099</v>
      </c>
      <c r="H24" t="s">
        <v>945</v>
      </c>
      <c r="I24" t="s">
        <v>957</v>
      </c>
      <c r="J24" t="s">
        <v>169</v>
      </c>
    </row>
    <row r="25" spans="5:10" x14ac:dyDescent="0.25">
      <c r="E25" t="s">
        <v>148</v>
      </c>
      <c r="F25" t="s">
        <v>1068</v>
      </c>
      <c r="G25" t="s">
        <v>1067</v>
      </c>
      <c r="H25" t="s">
        <v>945</v>
      </c>
      <c r="I25" t="s">
        <v>957</v>
      </c>
      <c r="J25" t="s">
        <v>170</v>
      </c>
    </row>
    <row r="26" spans="5:10" x14ac:dyDescent="0.25">
      <c r="E26" t="s">
        <v>148</v>
      </c>
      <c r="F26" t="s">
        <v>193</v>
      </c>
      <c r="G26" t="s">
        <v>591</v>
      </c>
      <c r="H26" t="s">
        <v>945</v>
      </c>
      <c r="I26" t="s">
        <v>957</v>
      </c>
    </row>
    <row r="27" spans="5:10" x14ac:dyDescent="0.25">
      <c r="E27" t="s">
        <v>148</v>
      </c>
      <c r="F27" t="s">
        <v>194</v>
      </c>
      <c r="G27" t="s">
        <v>592</v>
      </c>
      <c r="H27" t="s">
        <v>945</v>
      </c>
      <c r="I27" t="s">
        <v>957</v>
      </c>
    </row>
    <row r="28" spans="5:10" x14ac:dyDescent="0.25">
      <c r="E28" t="s">
        <v>149</v>
      </c>
      <c r="F28" t="s">
        <v>195</v>
      </c>
      <c r="G28" t="s">
        <v>593</v>
      </c>
      <c r="H28" t="s">
        <v>134</v>
      </c>
      <c r="I28" t="s">
        <v>958</v>
      </c>
    </row>
    <row r="29" spans="5:10" x14ac:dyDescent="0.25">
      <c r="E29" t="s">
        <v>149</v>
      </c>
      <c r="F29" t="s">
        <v>1071</v>
      </c>
      <c r="G29" t="s">
        <v>1069</v>
      </c>
      <c r="H29" t="s">
        <v>134</v>
      </c>
      <c r="I29" t="s">
        <v>958</v>
      </c>
    </row>
    <row r="30" spans="5:10" x14ac:dyDescent="0.25">
      <c r="E30" t="s">
        <v>149</v>
      </c>
      <c r="F30" t="s">
        <v>1072</v>
      </c>
      <c r="G30" t="s">
        <v>1070</v>
      </c>
      <c r="H30" t="s">
        <v>134</v>
      </c>
      <c r="I30" t="s">
        <v>958</v>
      </c>
    </row>
    <row r="31" spans="5:10" x14ac:dyDescent="0.25">
      <c r="E31" t="s">
        <v>149</v>
      </c>
      <c r="F31" t="s">
        <v>988</v>
      </c>
      <c r="G31" t="s">
        <v>989</v>
      </c>
      <c r="H31" t="s">
        <v>134</v>
      </c>
      <c r="I31" t="s">
        <v>958</v>
      </c>
    </row>
    <row r="32" spans="5:10" x14ac:dyDescent="0.25">
      <c r="E32" t="s">
        <v>149</v>
      </c>
      <c r="F32" t="s">
        <v>196</v>
      </c>
      <c r="G32" t="s">
        <v>594</v>
      </c>
      <c r="H32" t="s">
        <v>134</v>
      </c>
      <c r="I32" t="s">
        <v>958</v>
      </c>
    </row>
    <row r="33" spans="5:9" x14ac:dyDescent="0.25">
      <c r="E33" t="s">
        <v>149</v>
      </c>
      <c r="F33" t="s">
        <v>1102</v>
      </c>
      <c r="G33" t="s">
        <v>1103</v>
      </c>
      <c r="H33" t="s">
        <v>134</v>
      </c>
      <c r="I33" t="s">
        <v>958</v>
      </c>
    </row>
    <row r="34" spans="5:9" x14ac:dyDescent="0.25">
      <c r="E34" t="s">
        <v>149</v>
      </c>
      <c r="F34" t="s">
        <v>197</v>
      </c>
      <c r="G34" t="s">
        <v>595</v>
      </c>
      <c r="H34" t="s">
        <v>134</v>
      </c>
      <c r="I34" t="s">
        <v>958</v>
      </c>
    </row>
    <row r="35" spans="5:9" x14ac:dyDescent="0.25">
      <c r="E35" t="s">
        <v>149</v>
      </c>
      <c r="F35" t="s">
        <v>198</v>
      </c>
      <c r="G35" t="s">
        <v>596</v>
      </c>
      <c r="H35" t="s">
        <v>134</v>
      </c>
      <c r="I35" t="s">
        <v>958</v>
      </c>
    </row>
    <row r="36" spans="5:9" x14ac:dyDescent="0.25">
      <c r="E36" t="s">
        <v>149</v>
      </c>
      <c r="F36" t="s">
        <v>990</v>
      </c>
      <c r="G36" t="s">
        <v>991</v>
      </c>
      <c r="H36" t="s">
        <v>134</v>
      </c>
      <c r="I36" t="s">
        <v>958</v>
      </c>
    </row>
    <row r="37" spans="5:9" x14ac:dyDescent="0.25">
      <c r="E37" t="s">
        <v>149</v>
      </c>
      <c r="F37" t="s">
        <v>199</v>
      </c>
      <c r="G37" t="s">
        <v>597</v>
      </c>
      <c r="H37" t="s">
        <v>134</v>
      </c>
      <c r="I37" t="s">
        <v>958</v>
      </c>
    </row>
    <row r="38" spans="5:9" x14ac:dyDescent="0.25">
      <c r="E38" t="s">
        <v>149</v>
      </c>
      <c r="F38" t="s">
        <v>200</v>
      </c>
      <c r="G38" t="s">
        <v>598</v>
      </c>
      <c r="H38" t="s">
        <v>134</v>
      </c>
      <c r="I38" t="s">
        <v>958</v>
      </c>
    </row>
    <row r="39" spans="5:9" x14ac:dyDescent="0.25">
      <c r="E39" t="s">
        <v>149</v>
      </c>
      <c r="F39" t="s">
        <v>1109</v>
      </c>
      <c r="G39" t="s">
        <v>1110</v>
      </c>
      <c r="H39" t="s">
        <v>134</v>
      </c>
      <c r="I39" t="s">
        <v>958</v>
      </c>
    </row>
    <row r="40" spans="5:9" x14ac:dyDescent="0.25">
      <c r="E40" t="s">
        <v>149</v>
      </c>
      <c r="F40" t="s">
        <v>992</v>
      </c>
      <c r="G40" t="s">
        <v>993</v>
      </c>
      <c r="H40" t="s">
        <v>134</v>
      </c>
      <c r="I40" t="s">
        <v>958</v>
      </c>
    </row>
    <row r="41" spans="5:9" x14ac:dyDescent="0.25">
      <c r="E41" t="s">
        <v>149</v>
      </c>
      <c r="F41" t="s">
        <v>201</v>
      </c>
      <c r="G41" t="s">
        <v>133</v>
      </c>
      <c r="H41" t="s">
        <v>134</v>
      </c>
      <c r="I41" t="s">
        <v>958</v>
      </c>
    </row>
    <row r="42" spans="5:9" x14ac:dyDescent="0.25">
      <c r="E42" t="s">
        <v>149</v>
      </c>
      <c r="F42" t="s">
        <v>202</v>
      </c>
      <c r="G42" t="s">
        <v>599</v>
      </c>
      <c r="H42" t="s">
        <v>134</v>
      </c>
      <c r="I42" t="s">
        <v>958</v>
      </c>
    </row>
    <row r="43" spans="5:9" x14ac:dyDescent="0.25">
      <c r="E43" t="s">
        <v>149</v>
      </c>
      <c r="F43" t="s">
        <v>203</v>
      </c>
      <c r="G43" t="s">
        <v>600</v>
      </c>
      <c r="H43" t="s">
        <v>134</v>
      </c>
      <c r="I43" t="s">
        <v>958</v>
      </c>
    </row>
    <row r="44" spans="5:9" x14ac:dyDescent="0.25">
      <c r="E44" t="s">
        <v>149</v>
      </c>
      <c r="F44" t="s">
        <v>204</v>
      </c>
      <c r="G44" t="s">
        <v>601</v>
      </c>
      <c r="H44" t="s">
        <v>134</v>
      </c>
      <c r="I44" t="s">
        <v>958</v>
      </c>
    </row>
    <row r="45" spans="5:9" x14ac:dyDescent="0.25">
      <c r="E45" t="s">
        <v>150</v>
      </c>
      <c r="F45" t="s">
        <v>205</v>
      </c>
      <c r="G45" t="s">
        <v>602</v>
      </c>
      <c r="H45" t="s">
        <v>120</v>
      </c>
      <c r="I45" t="s">
        <v>979</v>
      </c>
    </row>
    <row r="46" spans="5:9" x14ac:dyDescent="0.25">
      <c r="E46" t="s">
        <v>150</v>
      </c>
      <c r="F46" t="s">
        <v>206</v>
      </c>
      <c r="G46" t="s">
        <v>603</v>
      </c>
      <c r="H46" t="s">
        <v>120</v>
      </c>
      <c r="I46" t="s">
        <v>979</v>
      </c>
    </row>
    <row r="47" spans="5:9" x14ac:dyDescent="0.25">
      <c r="E47" t="s">
        <v>150</v>
      </c>
      <c r="F47" t="s">
        <v>207</v>
      </c>
      <c r="G47" t="s">
        <v>604</v>
      </c>
      <c r="H47" t="s">
        <v>120</v>
      </c>
      <c r="I47" t="s">
        <v>979</v>
      </c>
    </row>
    <row r="48" spans="5:9" x14ac:dyDescent="0.25">
      <c r="E48" t="s">
        <v>150</v>
      </c>
      <c r="F48" t="s">
        <v>208</v>
      </c>
      <c r="G48" t="s">
        <v>605</v>
      </c>
      <c r="H48" t="s">
        <v>120</v>
      </c>
      <c r="I48" t="s">
        <v>979</v>
      </c>
    </row>
    <row r="49" spans="4:9" x14ac:dyDescent="0.25">
      <c r="E49" t="s">
        <v>150</v>
      </c>
      <c r="F49" t="s">
        <v>209</v>
      </c>
      <c r="G49" t="s">
        <v>606</v>
      </c>
      <c r="H49" t="s">
        <v>120</v>
      </c>
      <c r="I49" t="s">
        <v>979</v>
      </c>
    </row>
    <row r="50" spans="4:9" x14ac:dyDescent="0.25">
      <c r="E50" t="s">
        <v>150</v>
      </c>
      <c r="F50" t="s">
        <v>210</v>
      </c>
      <c r="G50" t="s">
        <v>607</v>
      </c>
      <c r="H50" t="s">
        <v>120</v>
      </c>
      <c r="I50" t="s">
        <v>979</v>
      </c>
    </row>
    <row r="51" spans="4:9" x14ac:dyDescent="0.25">
      <c r="E51" t="s">
        <v>150</v>
      </c>
      <c r="F51" t="s">
        <v>211</v>
      </c>
      <c r="G51" t="s">
        <v>121</v>
      </c>
      <c r="H51" t="s">
        <v>120</v>
      </c>
      <c r="I51" t="s">
        <v>979</v>
      </c>
    </row>
    <row r="52" spans="4:9" x14ac:dyDescent="0.25">
      <c r="E52" t="s">
        <v>150</v>
      </c>
      <c r="F52" t="s">
        <v>212</v>
      </c>
      <c r="G52" t="s">
        <v>608</v>
      </c>
      <c r="H52" t="s">
        <v>120</v>
      </c>
      <c r="I52" t="s">
        <v>979</v>
      </c>
    </row>
    <row r="53" spans="4:9" x14ac:dyDescent="0.25">
      <c r="E53" t="s">
        <v>150</v>
      </c>
      <c r="F53" t="s">
        <v>213</v>
      </c>
      <c r="G53" t="s">
        <v>609</v>
      </c>
      <c r="H53" t="s">
        <v>120</v>
      </c>
      <c r="I53" t="s">
        <v>979</v>
      </c>
    </row>
    <row r="54" spans="4:9" x14ac:dyDescent="0.25">
      <c r="E54" t="s">
        <v>150</v>
      </c>
      <c r="F54" t="s">
        <v>214</v>
      </c>
      <c r="G54" t="s">
        <v>610</v>
      </c>
      <c r="H54" t="s">
        <v>120</v>
      </c>
      <c r="I54" t="s">
        <v>979</v>
      </c>
    </row>
    <row r="55" spans="4:9" x14ac:dyDescent="0.25">
      <c r="E55" t="s">
        <v>150</v>
      </c>
      <c r="F55" t="s">
        <v>215</v>
      </c>
      <c r="G55" t="s">
        <v>611</v>
      </c>
      <c r="H55" t="s">
        <v>120</v>
      </c>
      <c r="I55" t="s">
        <v>979</v>
      </c>
    </row>
    <row r="56" spans="4:9" x14ac:dyDescent="0.25">
      <c r="E56" t="s">
        <v>150</v>
      </c>
      <c r="F56" t="s">
        <v>216</v>
      </c>
      <c r="G56" t="s">
        <v>612</v>
      </c>
      <c r="H56" t="s">
        <v>120</v>
      </c>
      <c r="I56" t="s">
        <v>979</v>
      </c>
    </row>
    <row r="57" spans="4:9" x14ac:dyDescent="0.25">
      <c r="D57" t="s">
        <v>1055</v>
      </c>
      <c r="E57" t="s">
        <v>150</v>
      </c>
      <c r="F57" t="s">
        <v>217</v>
      </c>
      <c r="G57" t="s">
        <v>613</v>
      </c>
      <c r="H57" t="s">
        <v>120</v>
      </c>
      <c r="I57" t="s">
        <v>979</v>
      </c>
    </row>
    <row r="58" spans="4:9" x14ac:dyDescent="0.25">
      <c r="D58" t="s">
        <v>1055</v>
      </c>
      <c r="E58" t="s">
        <v>150</v>
      </c>
      <c r="F58" t="s">
        <v>218</v>
      </c>
      <c r="G58" t="s">
        <v>129</v>
      </c>
      <c r="H58" t="s">
        <v>120</v>
      </c>
      <c r="I58" t="s">
        <v>979</v>
      </c>
    </row>
    <row r="59" spans="4:9" x14ac:dyDescent="0.25">
      <c r="E59" t="s">
        <v>150</v>
      </c>
      <c r="F59" t="s">
        <v>219</v>
      </c>
      <c r="G59" t="s">
        <v>614</v>
      </c>
      <c r="H59" t="s">
        <v>120</v>
      </c>
      <c r="I59" t="s">
        <v>979</v>
      </c>
    </row>
    <row r="60" spans="4:9" x14ac:dyDescent="0.25">
      <c r="E60" t="s">
        <v>150</v>
      </c>
      <c r="F60" t="s">
        <v>220</v>
      </c>
      <c r="G60" t="s">
        <v>615</v>
      </c>
      <c r="H60" t="s">
        <v>120</v>
      </c>
      <c r="I60" t="s">
        <v>979</v>
      </c>
    </row>
    <row r="61" spans="4:9" x14ac:dyDescent="0.25">
      <c r="E61" t="s">
        <v>150</v>
      </c>
      <c r="F61" t="s">
        <v>221</v>
      </c>
      <c r="G61" t="s">
        <v>616</v>
      </c>
      <c r="H61" t="s">
        <v>120</v>
      </c>
      <c r="I61" t="s">
        <v>979</v>
      </c>
    </row>
    <row r="62" spans="4:9" x14ac:dyDescent="0.25">
      <c r="E62" t="s">
        <v>150</v>
      </c>
      <c r="F62" t="s">
        <v>222</v>
      </c>
      <c r="G62" t="s">
        <v>617</v>
      </c>
      <c r="H62" t="s">
        <v>120</v>
      </c>
      <c r="I62" t="s">
        <v>979</v>
      </c>
    </row>
    <row r="63" spans="4:9" x14ac:dyDescent="0.25">
      <c r="E63" t="s">
        <v>150</v>
      </c>
      <c r="F63" t="s">
        <v>223</v>
      </c>
      <c r="G63" t="s">
        <v>618</v>
      </c>
      <c r="H63" t="s">
        <v>120</v>
      </c>
      <c r="I63" t="s">
        <v>979</v>
      </c>
    </row>
    <row r="64" spans="4:9" x14ac:dyDescent="0.25">
      <c r="E64" t="s">
        <v>150</v>
      </c>
      <c r="F64" t="s">
        <v>224</v>
      </c>
      <c r="G64" t="s">
        <v>619</v>
      </c>
      <c r="H64" t="s">
        <v>120</v>
      </c>
      <c r="I64" t="s">
        <v>979</v>
      </c>
    </row>
    <row r="65" spans="4:9" x14ac:dyDescent="0.25">
      <c r="E65" t="s">
        <v>150</v>
      </c>
      <c r="F65" t="s">
        <v>225</v>
      </c>
      <c r="G65" t="s">
        <v>620</v>
      </c>
      <c r="H65" t="s">
        <v>120</v>
      </c>
      <c r="I65" t="s">
        <v>979</v>
      </c>
    </row>
    <row r="66" spans="4:9" x14ac:dyDescent="0.25">
      <c r="E66" t="s">
        <v>150</v>
      </c>
      <c r="F66" t="s">
        <v>226</v>
      </c>
      <c r="G66" t="s">
        <v>621</v>
      </c>
      <c r="H66" t="s">
        <v>120</v>
      </c>
      <c r="I66" t="s">
        <v>979</v>
      </c>
    </row>
    <row r="67" spans="4:9" x14ac:dyDescent="0.25">
      <c r="E67" t="s">
        <v>150</v>
      </c>
      <c r="F67" t="s">
        <v>227</v>
      </c>
      <c r="G67" t="s">
        <v>622</v>
      </c>
      <c r="H67" t="s">
        <v>120</v>
      </c>
      <c r="I67" t="s">
        <v>979</v>
      </c>
    </row>
    <row r="68" spans="4:9" x14ac:dyDescent="0.25">
      <c r="D68" t="s">
        <v>1055</v>
      </c>
      <c r="E68" t="s">
        <v>150</v>
      </c>
      <c r="F68" t="s">
        <v>228</v>
      </c>
      <c r="G68" t="s">
        <v>623</v>
      </c>
      <c r="H68" t="s">
        <v>120</v>
      </c>
      <c r="I68" t="s">
        <v>979</v>
      </c>
    </row>
    <row r="69" spans="4:9" x14ac:dyDescent="0.25">
      <c r="E69" t="s">
        <v>150</v>
      </c>
      <c r="F69" t="s">
        <v>229</v>
      </c>
      <c r="G69" t="s">
        <v>624</v>
      </c>
      <c r="H69" t="s">
        <v>120</v>
      </c>
      <c r="I69" t="s">
        <v>979</v>
      </c>
    </row>
    <row r="70" spans="4:9" x14ac:dyDescent="0.25">
      <c r="E70" t="s">
        <v>150</v>
      </c>
      <c r="F70" t="s">
        <v>1080</v>
      </c>
      <c r="G70" t="s">
        <v>625</v>
      </c>
      <c r="H70" t="s">
        <v>120</v>
      </c>
      <c r="I70" t="s">
        <v>979</v>
      </c>
    </row>
    <row r="71" spans="4:9" x14ac:dyDescent="0.25">
      <c r="E71" t="s">
        <v>150</v>
      </c>
      <c r="F71" t="s">
        <v>230</v>
      </c>
      <c r="G71" t="s">
        <v>625</v>
      </c>
      <c r="H71" t="s">
        <v>120</v>
      </c>
      <c r="I71" t="s">
        <v>979</v>
      </c>
    </row>
    <row r="72" spans="4:9" x14ac:dyDescent="0.25">
      <c r="E72" t="s">
        <v>150</v>
      </c>
      <c r="F72" t="s">
        <v>231</v>
      </c>
      <c r="G72" t="s">
        <v>626</v>
      </c>
      <c r="H72" t="s">
        <v>120</v>
      </c>
      <c r="I72" t="s">
        <v>979</v>
      </c>
    </row>
    <row r="73" spans="4:9" x14ac:dyDescent="0.25">
      <c r="E73" t="s">
        <v>150</v>
      </c>
      <c r="F73" t="s">
        <v>232</v>
      </c>
      <c r="G73" t="s">
        <v>627</v>
      </c>
      <c r="H73" t="s">
        <v>120</v>
      </c>
      <c r="I73" t="s">
        <v>979</v>
      </c>
    </row>
    <row r="74" spans="4:9" x14ac:dyDescent="0.25">
      <c r="E74" t="s">
        <v>150</v>
      </c>
      <c r="F74" t="s">
        <v>233</v>
      </c>
      <c r="G74" t="s">
        <v>628</v>
      </c>
      <c r="H74" t="s">
        <v>120</v>
      </c>
      <c r="I74" t="s">
        <v>979</v>
      </c>
    </row>
    <row r="75" spans="4:9" x14ac:dyDescent="0.25">
      <c r="E75" t="s">
        <v>150</v>
      </c>
      <c r="F75" t="s">
        <v>234</v>
      </c>
      <c r="G75" t="s">
        <v>629</v>
      </c>
      <c r="H75" t="s">
        <v>120</v>
      </c>
      <c r="I75" t="s">
        <v>979</v>
      </c>
    </row>
    <row r="76" spans="4:9" x14ac:dyDescent="0.25">
      <c r="E76" t="s">
        <v>150</v>
      </c>
      <c r="F76" t="s">
        <v>1087</v>
      </c>
      <c r="G76" t="s">
        <v>1086</v>
      </c>
      <c r="H76" t="s">
        <v>120</v>
      </c>
      <c r="I76" t="s">
        <v>979</v>
      </c>
    </row>
    <row r="77" spans="4:9" x14ac:dyDescent="0.25">
      <c r="E77" t="s">
        <v>150</v>
      </c>
      <c r="F77" t="s">
        <v>221</v>
      </c>
      <c r="G77" t="s">
        <v>616</v>
      </c>
      <c r="H77" t="s">
        <v>120</v>
      </c>
      <c r="I77" t="s">
        <v>979</v>
      </c>
    </row>
    <row r="78" spans="4:9" x14ac:dyDescent="0.25">
      <c r="E78" t="s">
        <v>150</v>
      </c>
      <c r="F78" t="s">
        <v>235</v>
      </c>
      <c r="G78" t="s">
        <v>630</v>
      </c>
      <c r="H78" t="s">
        <v>120</v>
      </c>
      <c r="I78" t="s">
        <v>979</v>
      </c>
    </row>
    <row r="79" spans="4:9" x14ac:dyDescent="0.25">
      <c r="E79" t="s">
        <v>150</v>
      </c>
      <c r="F79" t="s">
        <v>236</v>
      </c>
      <c r="G79" t="s">
        <v>631</v>
      </c>
      <c r="H79" t="s">
        <v>120</v>
      </c>
      <c r="I79" t="s">
        <v>979</v>
      </c>
    </row>
    <row r="80" spans="4:9" x14ac:dyDescent="0.25">
      <c r="E80" t="s">
        <v>150</v>
      </c>
      <c r="F80" t="s">
        <v>237</v>
      </c>
      <c r="G80" t="s">
        <v>632</v>
      </c>
      <c r="H80" t="s">
        <v>120</v>
      </c>
      <c r="I80" t="s">
        <v>979</v>
      </c>
    </row>
    <row r="81" spans="5:9" x14ac:dyDescent="0.25">
      <c r="E81" t="s">
        <v>150</v>
      </c>
      <c r="F81" t="s">
        <v>238</v>
      </c>
      <c r="G81" t="s">
        <v>633</v>
      </c>
      <c r="H81" t="s">
        <v>120</v>
      </c>
      <c r="I81" t="s">
        <v>979</v>
      </c>
    </row>
    <row r="82" spans="5:9" x14ac:dyDescent="0.25">
      <c r="E82" t="s">
        <v>150</v>
      </c>
      <c r="F82" t="s">
        <v>239</v>
      </c>
      <c r="G82" t="s">
        <v>122</v>
      </c>
      <c r="H82" t="s">
        <v>120</v>
      </c>
      <c r="I82" t="s">
        <v>979</v>
      </c>
    </row>
    <row r="83" spans="5:9" x14ac:dyDescent="0.25">
      <c r="E83" t="s">
        <v>150</v>
      </c>
      <c r="F83" t="s">
        <v>240</v>
      </c>
      <c r="G83" t="s">
        <v>634</v>
      </c>
      <c r="H83" t="s">
        <v>120</v>
      </c>
      <c r="I83" t="s">
        <v>979</v>
      </c>
    </row>
    <row r="84" spans="5:9" x14ac:dyDescent="0.25">
      <c r="E84" t="s">
        <v>150</v>
      </c>
      <c r="F84" t="s">
        <v>241</v>
      </c>
      <c r="G84" t="s">
        <v>635</v>
      </c>
      <c r="H84" t="s">
        <v>120</v>
      </c>
      <c r="I84" t="s">
        <v>979</v>
      </c>
    </row>
    <row r="85" spans="5:9" x14ac:dyDescent="0.25">
      <c r="E85" t="s">
        <v>150</v>
      </c>
      <c r="F85" t="s">
        <v>242</v>
      </c>
      <c r="G85" t="s">
        <v>636</v>
      </c>
      <c r="H85" t="s">
        <v>120</v>
      </c>
      <c r="I85" t="s">
        <v>979</v>
      </c>
    </row>
    <row r="86" spans="5:9" x14ac:dyDescent="0.25">
      <c r="E86" t="s">
        <v>150</v>
      </c>
      <c r="F86" t="s">
        <v>1081</v>
      </c>
      <c r="G86" t="s">
        <v>1082</v>
      </c>
      <c r="H86" t="s">
        <v>120</v>
      </c>
      <c r="I86" t="s">
        <v>979</v>
      </c>
    </row>
    <row r="87" spans="5:9" x14ac:dyDescent="0.25">
      <c r="E87" t="s">
        <v>151</v>
      </c>
      <c r="F87" t="s">
        <v>243</v>
      </c>
      <c r="G87" t="s">
        <v>637</v>
      </c>
      <c r="H87" t="s">
        <v>946</v>
      </c>
      <c r="I87" t="s">
        <v>959</v>
      </c>
    </row>
    <row r="88" spans="5:9" x14ac:dyDescent="0.25">
      <c r="E88" t="s">
        <v>151</v>
      </c>
      <c r="F88" t="s">
        <v>244</v>
      </c>
      <c r="G88" t="s">
        <v>638</v>
      </c>
      <c r="H88" t="s">
        <v>946</v>
      </c>
      <c r="I88" t="s">
        <v>959</v>
      </c>
    </row>
    <row r="89" spans="5:9" x14ac:dyDescent="0.25">
      <c r="E89" t="s">
        <v>151</v>
      </c>
      <c r="F89" t="s">
        <v>245</v>
      </c>
      <c r="G89" t="s">
        <v>639</v>
      </c>
      <c r="H89" t="s">
        <v>946</v>
      </c>
      <c r="I89" t="s">
        <v>959</v>
      </c>
    </row>
    <row r="90" spans="5:9" x14ac:dyDescent="0.25">
      <c r="E90" t="s">
        <v>151</v>
      </c>
      <c r="F90" t="s">
        <v>246</v>
      </c>
      <c r="G90" t="s">
        <v>640</v>
      </c>
      <c r="H90" t="s">
        <v>946</v>
      </c>
      <c r="I90" t="s">
        <v>959</v>
      </c>
    </row>
    <row r="91" spans="5:9" x14ac:dyDescent="0.25">
      <c r="E91" t="s">
        <v>151</v>
      </c>
      <c r="F91" t="s">
        <v>247</v>
      </c>
      <c r="G91" t="s">
        <v>641</v>
      </c>
      <c r="H91" t="s">
        <v>946</v>
      </c>
      <c r="I91" t="s">
        <v>959</v>
      </c>
    </row>
    <row r="92" spans="5:9" x14ac:dyDescent="0.25">
      <c r="E92" t="s">
        <v>151</v>
      </c>
      <c r="F92" t="s">
        <v>248</v>
      </c>
      <c r="G92" t="s">
        <v>642</v>
      </c>
      <c r="H92" t="s">
        <v>946</v>
      </c>
      <c r="I92" t="s">
        <v>959</v>
      </c>
    </row>
    <row r="93" spans="5:9" x14ac:dyDescent="0.25">
      <c r="E93" t="s">
        <v>151</v>
      </c>
      <c r="F93" t="s">
        <v>249</v>
      </c>
      <c r="G93" t="s">
        <v>643</v>
      </c>
      <c r="H93" t="s">
        <v>946</v>
      </c>
      <c r="I93" t="s">
        <v>959</v>
      </c>
    </row>
    <row r="94" spans="5:9" x14ac:dyDescent="0.25">
      <c r="E94" t="s">
        <v>151</v>
      </c>
      <c r="F94" t="s">
        <v>250</v>
      </c>
      <c r="G94" t="s">
        <v>644</v>
      </c>
      <c r="H94" t="s">
        <v>946</v>
      </c>
      <c r="I94" t="s">
        <v>959</v>
      </c>
    </row>
    <row r="95" spans="5:9" x14ac:dyDescent="0.25">
      <c r="E95" t="s">
        <v>151</v>
      </c>
      <c r="F95" t="s">
        <v>251</v>
      </c>
      <c r="G95" t="s">
        <v>645</v>
      </c>
      <c r="H95" t="s">
        <v>946</v>
      </c>
      <c r="I95" t="s">
        <v>959</v>
      </c>
    </row>
    <row r="96" spans="5:9" x14ac:dyDescent="0.25">
      <c r="E96" t="s">
        <v>152</v>
      </c>
      <c r="F96" t="s">
        <v>252</v>
      </c>
      <c r="G96" t="s">
        <v>646</v>
      </c>
      <c r="H96" t="s">
        <v>137</v>
      </c>
      <c r="I96" t="s">
        <v>960</v>
      </c>
    </row>
    <row r="97" spans="5:9" x14ac:dyDescent="0.25">
      <c r="E97" t="s">
        <v>152</v>
      </c>
      <c r="F97" t="s">
        <v>253</v>
      </c>
      <c r="G97" t="s">
        <v>647</v>
      </c>
      <c r="H97" t="s">
        <v>137</v>
      </c>
      <c r="I97" t="s">
        <v>960</v>
      </c>
    </row>
    <row r="98" spans="5:9" x14ac:dyDescent="0.25">
      <c r="E98" t="s">
        <v>152</v>
      </c>
      <c r="F98" t="s">
        <v>254</v>
      </c>
      <c r="G98" t="s">
        <v>648</v>
      </c>
      <c r="H98" t="s">
        <v>137</v>
      </c>
      <c r="I98" t="s">
        <v>960</v>
      </c>
    </row>
    <row r="99" spans="5:9" x14ac:dyDescent="0.25">
      <c r="E99" t="s">
        <v>152</v>
      </c>
      <c r="F99" t="s">
        <v>255</v>
      </c>
      <c r="G99" t="s">
        <v>649</v>
      </c>
      <c r="H99" t="s">
        <v>137</v>
      </c>
      <c r="I99" t="s">
        <v>960</v>
      </c>
    </row>
    <row r="100" spans="5:9" x14ac:dyDescent="0.25">
      <c r="E100" t="s">
        <v>152</v>
      </c>
      <c r="F100" t="s">
        <v>256</v>
      </c>
      <c r="G100" t="s">
        <v>650</v>
      </c>
      <c r="H100" t="s">
        <v>137</v>
      </c>
      <c r="I100" t="s">
        <v>960</v>
      </c>
    </row>
    <row r="101" spans="5:9" x14ac:dyDescent="0.25">
      <c r="E101" t="s">
        <v>152</v>
      </c>
      <c r="F101" t="s">
        <v>257</v>
      </c>
      <c r="G101" t="s">
        <v>651</v>
      </c>
      <c r="H101" t="s">
        <v>137</v>
      </c>
      <c r="I101" t="s">
        <v>960</v>
      </c>
    </row>
    <row r="102" spans="5:9" x14ac:dyDescent="0.25">
      <c r="E102" t="s">
        <v>152</v>
      </c>
      <c r="F102" t="s">
        <v>258</v>
      </c>
      <c r="G102" t="s">
        <v>652</v>
      </c>
      <c r="H102" t="s">
        <v>137</v>
      </c>
      <c r="I102" t="s">
        <v>960</v>
      </c>
    </row>
    <row r="103" spans="5:9" x14ac:dyDescent="0.25">
      <c r="E103" t="s">
        <v>152</v>
      </c>
      <c r="F103" t="s">
        <v>259</v>
      </c>
      <c r="G103" t="s">
        <v>653</v>
      </c>
      <c r="H103" t="s">
        <v>137</v>
      </c>
      <c r="I103" t="s">
        <v>960</v>
      </c>
    </row>
    <row r="104" spans="5:9" x14ac:dyDescent="0.25">
      <c r="E104" t="s">
        <v>152</v>
      </c>
      <c r="F104" t="s">
        <v>260</v>
      </c>
      <c r="G104" t="s">
        <v>654</v>
      </c>
      <c r="H104" t="s">
        <v>137</v>
      </c>
      <c r="I104" t="s">
        <v>960</v>
      </c>
    </row>
    <row r="105" spans="5:9" x14ac:dyDescent="0.25">
      <c r="E105" t="s">
        <v>152</v>
      </c>
      <c r="F105" t="s">
        <v>261</v>
      </c>
      <c r="G105" t="s">
        <v>655</v>
      </c>
      <c r="H105" t="s">
        <v>137</v>
      </c>
      <c r="I105" t="s">
        <v>960</v>
      </c>
    </row>
    <row r="106" spans="5:9" x14ac:dyDescent="0.25">
      <c r="E106" t="s">
        <v>152</v>
      </c>
      <c r="F106" t="s">
        <v>262</v>
      </c>
      <c r="G106" t="s">
        <v>656</v>
      </c>
      <c r="H106" t="s">
        <v>137</v>
      </c>
      <c r="I106" t="s">
        <v>960</v>
      </c>
    </row>
    <row r="107" spans="5:9" x14ac:dyDescent="0.25">
      <c r="E107" t="s">
        <v>152</v>
      </c>
      <c r="F107" t="s">
        <v>263</v>
      </c>
      <c r="G107" t="s">
        <v>657</v>
      </c>
      <c r="H107" t="s">
        <v>137</v>
      </c>
      <c r="I107" t="s">
        <v>960</v>
      </c>
    </row>
    <row r="108" spans="5:9" x14ac:dyDescent="0.25">
      <c r="E108" t="s">
        <v>152</v>
      </c>
      <c r="F108" t="s">
        <v>264</v>
      </c>
      <c r="G108" t="s">
        <v>658</v>
      </c>
      <c r="H108" t="s">
        <v>137</v>
      </c>
      <c r="I108" t="s">
        <v>960</v>
      </c>
    </row>
    <row r="109" spans="5:9" x14ac:dyDescent="0.25">
      <c r="E109" t="s">
        <v>152</v>
      </c>
      <c r="F109" t="s">
        <v>265</v>
      </c>
      <c r="G109" t="s">
        <v>136</v>
      </c>
      <c r="H109" t="s">
        <v>137</v>
      </c>
      <c r="I109" t="s">
        <v>960</v>
      </c>
    </row>
    <row r="110" spans="5:9" x14ac:dyDescent="0.25">
      <c r="E110" t="s">
        <v>152</v>
      </c>
      <c r="F110" t="s">
        <v>266</v>
      </c>
      <c r="G110" t="s">
        <v>660</v>
      </c>
      <c r="H110" t="s">
        <v>137</v>
      </c>
      <c r="I110" t="s">
        <v>960</v>
      </c>
    </row>
    <row r="111" spans="5:9" x14ac:dyDescent="0.25">
      <c r="E111" t="s">
        <v>152</v>
      </c>
      <c r="F111" t="s">
        <v>267</v>
      </c>
      <c r="G111" t="s">
        <v>661</v>
      </c>
      <c r="H111" t="s">
        <v>137</v>
      </c>
      <c r="I111" t="s">
        <v>960</v>
      </c>
    </row>
    <row r="112" spans="5:9" x14ac:dyDescent="0.25">
      <c r="E112" t="s">
        <v>152</v>
      </c>
      <c r="F112" t="s">
        <v>268</v>
      </c>
      <c r="G112" t="s">
        <v>662</v>
      </c>
      <c r="H112" t="s">
        <v>137</v>
      </c>
      <c r="I112" t="s">
        <v>960</v>
      </c>
    </row>
    <row r="113" spans="5:9" x14ac:dyDescent="0.25">
      <c r="E113" t="s">
        <v>152</v>
      </c>
      <c r="F113" t="s">
        <v>269</v>
      </c>
      <c r="G113" t="s">
        <v>663</v>
      </c>
      <c r="H113" t="s">
        <v>137</v>
      </c>
      <c r="I113" t="s">
        <v>960</v>
      </c>
    </row>
    <row r="114" spans="5:9" x14ac:dyDescent="0.25">
      <c r="E114" t="s">
        <v>152</v>
      </c>
      <c r="F114" t="s">
        <v>270</v>
      </c>
      <c r="G114" t="s">
        <v>664</v>
      </c>
      <c r="H114" t="s">
        <v>137</v>
      </c>
      <c r="I114" t="s">
        <v>960</v>
      </c>
    </row>
    <row r="115" spans="5:9" x14ac:dyDescent="0.25">
      <c r="E115" t="s">
        <v>152</v>
      </c>
      <c r="F115" t="s">
        <v>271</v>
      </c>
      <c r="G115" t="s">
        <v>665</v>
      </c>
      <c r="H115" t="s">
        <v>137</v>
      </c>
      <c r="I115" t="s">
        <v>960</v>
      </c>
    </row>
    <row r="116" spans="5:9" x14ac:dyDescent="0.25">
      <c r="E116" t="s">
        <v>152</v>
      </c>
      <c r="F116" t="s">
        <v>272</v>
      </c>
      <c r="G116" t="s">
        <v>659</v>
      </c>
      <c r="H116" t="s">
        <v>137</v>
      </c>
      <c r="I116" t="s">
        <v>960</v>
      </c>
    </row>
    <row r="117" spans="5:9" x14ac:dyDescent="0.25">
      <c r="E117" t="s">
        <v>152</v>
      </c>
      <c r="F117" t="s">
        <v>273</v>
      </c>
      <c r="G117" t="s">
        <v>666</v>
      </c>
      <c r="H117" t="s">
        <v>137</v>
      </c>
      <c r="I117" t="s">
        <v>960</v>
      </c>
    </row>
    <row r="118" spans="5:9" x14ac:dyDescent="0.25">
      <c r="E118" t="s">
        <v>152</v>
      </c>
      <c r="F118" t="s">
        <v>274</v>
      </c>
      <c r="G118" t="s">
        <v>667</v>
      </c>
      <c r="H118" t="s">
        <v>137</v>
      </c>
      <c r="I118" t="s">
        <v>960</v>
      </c>
    </row>
    <row r="119" spans="5:9" x14ac:dyDescent="0.25">
      <c r="E119" t="s">
        <v>153</v>
      </c>
      <c r="F119" t="s">
        <v>275</v>
      </c>
      <c r="G119" t="s">
        <v>669</v>
      </c>
      <c r="H119" t="s">
        <v>947</v>
      </c>
      <c r="I119" t="s">
        <v>961</v>
      </c>
    </row>
    <row r="120" spans="5:9" x14ac:dyDescent="0.25">
      <c r="E120" t="s">
        <v>153</v>
      </c>
      <c r="F120" t="s">
        <v>276</v>
      </c>
      <c r="G120" t="s">
        <v>670</v>
      </c>
      <c r="H120" t="s">
        <v>947</v>
      </c>
      <c r="I120" t="s">
        <v>961</v>
      </c>
    </row>
    <row r="121" spans="5:9" x14ac:dyDescent="0.25">
      <c r="E121" t="s">
        <v>153</v>
      </c>
      <c r="F121" t="s">
        <v>277</v>
      </c>
      <c r="G121" t="s">
        <v>671</v>
      </c>
      <c r="H121" t="s">
        <v>947</v>
      </c>
      <c r="I121" t="s">
        <v>961</v>
      </c>
    </row>
    <row r="122" spans="5:9" x14ac:dyDescent="0.25">
      <c r="E122" t="s">
        <v>153</v>
      </c>
      <c r="F122" t="s">
        <v>278</v>
      </c>
      <c r="G122" t="s">
        <v>672</v>
      </c>
      <c r="H122" t="s">
        <v>947</v>
      </c>
      <c r="I122" t="s">
        <v>961</v>
      </c>
    </row>
    <row r="123" spans="5:9" x14ac:dyDescent="0.25">
      <c r="E123" t="s">
        <v>153</v>
      </c>
      <c r="F123" t="s">
        <v>279</v>
      </c>
      <c r="G123" t="s">
        <v>673</v>
      </c>
      <c r="H123" t="s">
        <v>947</v>
      </c>
      <c r="I123" t="s">
        <v>961</v>
      </c>
    </row>
    <row r="124" spans="5:9" x14ac:dyDescent="0.25">
      <c r="E124" t="s">
        <v>153</v>
      </c>
      <c r="F124" t="s">
        <v>280</v>
      </c>
      <c r="G124" t="s">
        <v>674</v>
      </c>
      <c r="H124" t="s">
        <v>947</v>
      </c>
      <c r="I124" t="s">
        <v>961</v>
      </c>
    </row>
    <row r="125" spans="5:9" x14ac:dyDescent="0.25">
      <c r="E125" t="s">
        <v>153</v>
      </c>
      <c r="F125" t="s">
        <v>281</v>
      </c>
      <c r="G125" t="s">
        <v>675</v>
      </c>
      <c r="H125" t="s">
        <v>947</v>
      </c>
      <c r="I125" t="s">
        <v>961</v>
      </c>
    </row>
    <row r="126" spans="5:9" x14ac:dyDescent="0.25">
      <c r="E126" t="s">
        <v>153</v>
      </c>
      <c r="F126" t="s">
        <v>282</v>
      </c>
      <c r="G126" t="s">
        <v>676</v>
      </c>
      <c r="H126" t="s">
        <v>947</v>
      </c>
      <c r="I126" t="s">
        <v>961</v>
      </c>
    </row>
    <row r="127" spans="5:9" x14ac:dyDescent="0.25">
      <c r="E127" t="s">
        <v>153</v>
      </c>
      <c r="F127" t="s">
        <v>283</v>
      </c>
      <c r="G127" t="s">
        <v>677</v>
      </c>
      <c r="H127" t="s">
        <v>947</v>
      </c>
      <c r="I127" t="s">
        <v>961</v>
      </c>
    </row>
    <row r="128" spans="5:9" x14ac:dyDescent="0.25">
      <c r="E128" t="s">
        <v>153</v>
      </c>
      <c r="F128" t="s">
        <v>284</v>
      </c>
      <c r="G128" t="s">
        <v>678</v>
      </c>
      <c r="H128" t="s">
        <v>947</v>
      </c>
      <c r="I128" t="s">
        <v>961</v>
      </c>
    </row>
    <row r="129" spans="4:9" x14ac:dyDescent="0.25">
      <c r="E129" t="s">
        <v>153</v>
      </c>
      <c r="F129" t="s">
        <v>285</v>
      </c>
      <c r="G129" t="s">
        <v>668</v>
      </c>
      <c r="H129" t="s">
        <v>947</v>
      </c>
      <c r="I129" t="s">
        <v>961</v>
      </c>
    </row>
    <row r="130" spans="4:9" x14ac:dyDescent="0.25">
      <c r="E130" t="s">
        <v>154</v>
      </c>
      <c r="F130" t="s">
        <v>286</v>
      </c>
      <c r="G130" t="s">
        <v>679</v>
      </c>
      <c r="H130" t="s">
        <v>948</v>
      </c>
      <c r="I130" t="s">
        <v>962</v>
      </c>
    </row>
    <row r="131" spans="4:9" x14ac:dyDescent="0.25">
      <c r="E131" t="s">
        <v>154</v>
      </c>
      <c r="F131" t="s">
        <v>287</v>
      </c>
      <c r="G131" t="s">
        <v>680</v>
      </c>
      <c r="H131" t="s">
        <v>948</v>
      </c>
      <c r="I131" t="s">
        <v>962</v>
      </c>
    </row>
    <row r="132" spans="4:9" x14ac:dyDescent="0.25">
      <c r="E132" t="s">
        <v>154</v>
      </c>
      <c r="F132" t="s">
        <v>288</v>
      </c>
      <c r="G132" t="s">
        <v>681</v>
      </c>
      <c r="H132" t="s">
        <v>948</v>
      </c>
      <c r="I132" t="s">
        <v>962</v>
      </c>
    </row>
    <row r="133" spans="4:9" x14ac:dyDescent="0.25">
      <c r="E133" t="s">
        <v>154</v>
      </c>
      <c r="F133" t="s">
        <v>289</v>
      </c>
      <c r="G133" t="s">
        <v>682</v>
      </c>
      <c r="H133" t="s">
        <v>948</v>
      </c>
      <c r="I133" t="s">
        <v>962</v>
      </c>
    </row>
    <row r="134" spans="4:9" x14ac:dyDescent="0.25">
      <c r="D134" t="s">
        <v>1057</v>
      </c>
      <c r="E134" t="s">
        <v>154</v>
      </c>
      <c r="F134" t="s">
        <v>290</v>
      </c>
      <c r="G134" t="s">
        <v>683</v>
      </c>
      <c r="H134" t="s">
        <v>948</v>
      </c>
      <c r="I134" t="s">
        <v>962</v>
      </c>
    </row>
    <row r="135" spans="4:9" x14ac:dyDescent="0.25">
      <c r="E135" t="s">
        <v>154</v>
      </c>
      <c r="F135" t="s">
        <v>291</v>
      </c>
      <c r="G135" t="s">
        <v>684</v>
      </c>
      <c r="H135" t="s">
        <v>948</v>
      </c>
      <c r="I135" t="s">
        <v>962</v>
      </c>
    </row>
    <row r="136" spans="4:9" x14ac:dyDescent="0.25">
      <c r="E136" t="s">
        <v>154</v>
      </c>
      <c r="F136" t="s">
        <v>292</v>
      </c>
      <c r="G136" t="s">
        <v>685</v>
      </c>
      <c r="H136" t="s">
        <v>948</v>
      </c>
      <c r="I136" t="s">
        <v>962</v>
      </c>
    </row>
    <row r="137" spans="4:9" x14ac:dyDescent="0.25">
      <c r="E137" t="s">
        <v>154</v>
      </c>
      <c r="F137" t="s">
        <v>994</v>
      </c>
      <c r="G137" t="s">
        <v>995</v>
      </c>
      <c r="H137" t="s">
        <v>948</v>
      </c>
      <c r="I137" t="s">
        <v>962</v>
      </c>
    </row>
    <row r="138" spans="4:9" x14ac:dyDescent="0.25">
      <c r="E138" t="s">
        <v>154</v>
      </c>
      <c r="F138" t="s">
        <v>293</v>
      </c>
      <c r="G138" t="s">
        <v>686</v>
      </c>
      <c r="H138" t="s">
        <v>948</v>
      </c>
      <c r="I138" t="s">
        <v>962</v>
      </c>
    </row>
    <row r="139" spans="4:9" x14ac:dyDescent="0.25">
      <c r="E139" t="s">
        <v>154</v>
      </c>
      <c r="F139" t="s">
        <v>294</v>
      </c>
      <c r="G139" t="s">
        <v>687</v>
      </c>
      <c r="H139" t="s">
        <v>948</v>
      </c>
      <c r="I139" t="s">
        <v>962</v>
      </c>
    </row>
    <row r="140" spans="4:9" x14ac:dyDescent="0.25">
      <c r="E140" t="s">
        <v>154</v>
      </c>
      <c r="F140" t="s">
        <v>1104</v>
      </c>
      <c r="G140" t="s">
        <v>1101</v>
      </c>
      <c r="H140" t="s">
        <v>948</v>
      </c>
      <c r="I140" t="s">
        <v>962</v>
      </c>
    </row>
    <row r="141" spans="4:9" x14ac:dyDescent="0.25">
      <c r="E141" t="s">
        <v>154</v>
      </c>
      <c r="F141" t="s">
        <v>295</v>
      </c>
      <c r="G141" t="s">
        <v>688</v>
      </c>
      <c r="H141" t="s">
        <v>948</v>
      </c>
      <c r="I141" t="s">
        <v>962</v>
      </c>
    </row>
    <row r="142" spans="4:9" x14ac:dyDescent="0.25">
      <c r="D142" t="s">
        <v>1057</v>
      </c>
      <c r="E142" t="s">
        <v>154</v>
      </c>
      <c r="F142" t="s">
        <v>296</v>
      </c>
      <c r="G142" t="s">
        <v>689</v>
      </c>
      <c r="H142" t="s">
        <v>948</v>
      </c>
      <c r="I142" t="s">
        <v>962</v>
      </c>
    </row>
    <row r="143" spans="4:9" x14ac:dyDescent="0.25">
      <c r="D143" t="s">
        <v>1057</v>
      </c>
      <c r="E143" t="s">
        <v>154</v>
      </c>
      <c r="F143" t="s">
        <v>228</v>
      </c>
      <c r="G143" t="s">
        <v>623</v>
      </c>
      <c r="H143" t="s">
        <v>948</v>
      </c>
      <c r="I143" t="s">
        <v>962</v>
      </c>
    </row>
    <row r="144" spans="4:9" x14ac:dyDescent="0.25">
      <c r="E144" t="s">
        <v>155</v>
      </c>
      <c r="F144" t="s">
        <v>297</v>
      </c>
      <c r="G144" t="s">
        <v>690</v>
      </c>
      <c r="H144" t="s">
        <v>127</v>
      </c>
      <c r="I144" t="s">
        <v>963</v>
      </c>
    </row>
    <row r="145" spans="5:9" x14ac:dyDescent="0.25">
      <c r="E145" t="s">
        <v>155</v>
      </c>
      <c r="F145" t="s">
        <v>298</v>
      </c>
      <c r="G145" t="s">
        <v>691</v>
      </c>
      <c r="H145" t="s">
        <v>127</v>
      </c>
      <c r="I145" t="s">
        <v>963</v>
      </c>
    </row>
    <row r="146" spans="5:9" x14ac:dyDescent="0.25">
      <c r="E146" t="s">
        <v>155</v>
      </c>
      <c r="F146" t="s">
        <v>299</v>
      </c>
      <c r="G146" t="s">
        <v>692</v>
      </c>
      <c r="H146" t="s">
        <v>127</v>
      </c>
      <c r="I146" t="s">
        <v>963</v>
      </c>
    </row>
    <row r="147" spans="5:9" x14ac:dyDescent="0.25">
      <c r="E147" t="s">
        <v>155</v>
      </c>
      <c r="F147" t="s">
        <v>300</v>
      </c>
      <c r="G147" t="s">
        <v>693</v>
      </c>
      <c r="H147" t="s">
        <v>127</v>
      </c>
      <c r="I147" t="s">
        <v>963</v>
      </c>
    </row>
    <row r="148" spans="5:9" x14ac:dyDescent="0.25">
      <c r="E148" t="s">
        <v>155</v>
      </c>
      <c r="F148" t="s">
        <v>301</v>
      </c>
      <c r="G148" t="s">
        <v>694</v>
      </c>
      <c r="H148" t="s">
        <v>127</v>
      </c>
      <c r="I148" t="s">
        <v>963</v>
      </c>
    </row>
    <row r="149" spans="5:9" x14ac:dyDescent="0.25">
      <c r="E149" t="s">
        <v>155</v>
      </c>
      <c r="F149" t="s">
        <v>302</v>
      </c>
      <c r="G149" t="s">
        <v>695</v>
      </c>
      <c r="H149" t="s">
        <v>127</v>
      </c>
      <c r="I149" t="s">
        <v>963</v>
      </c>
    </row>
    <row r="150" spans="5:9" x14ac:dyDescent="0.25">
      <c r="E150" t="s">
        <v>155</v>
      </c>
      <c r="F150" t="s">
        <v>303</v>
      </c>
      <c r="G150" t="s">
        <v>128</v>
      </c>
      <c r="H150" t="s">
        <v>127</v>
      </c>
      <c r="I150" t="s">
        <v>963</v>
      </c>
    </row>
    <row r="151" spans="5:9" x14ac:dyDescent="0.25">
      <c r="E151" t="s">
        <v>155</v>
      </c>
      <c r="F151" t="s">
        <v>304</v>
      </c>
      <c r="G151" t="s">
        <v>696</v>
      </c>
      <c r="H151" t="s">
        <v>127</v>
      </c>
      <c r="I151" t="s">
        <v>963</v>
      </c>
    </row>
    <row r="152" spans="5:9" x14ac:dyDescent="0.25">
      <c r="E152" t="s">
        <v>155</v>
      </c>
      <c r="F152" t="s">
        <v>305</v>
      </c>
      <c r="G152" t="s">
        <v>697</v>
      </c>
      <c r="H152" t="s">
        <v>127</v>
      </c>
      <c r="I152" t="s">
        <v>963</v>
      </c>
    </row>
    <row r="153" spans="5:9" x14ac:dyDescent="0.25">
      <c r="E153" t="s">
        <v>155</v>
      </c>
      <c r="F153" t="s">
        <v>306</v>
      </c>
      <c r="G153" t="s">
        <v>698</v>
      </c>
      <c r="H153" t="s">
        <v>127</v>
      </c>
      <c r="I153" t="s">
        <v>963</v>
      </c>
    </row>
    <row r="154" spans="5:9" x14ac:dyDescent="0.25">
      <c r="E154" t="s">
        <v>155</v>
      </c>
      <c r="F154" t="s">
        <v>307</v>
      </c>
      <c r="G154" t="s">
        <v>699</v>
      </c>
      <c r="H154" t="s">
        <v>127</v>
      </c>
      <c r="I154" t="s">
        <v>963</v>
      </c>
    </row>
    <row r="155" spans="5:9" x14ac:dyDescent="0.25">
      <c r="E155" t="s">
        <v>155</v>
      </c>
      <c r="F155" t="s">
        <v>308</v>
      </c>
      <c r="G155" t="s">
        <v>700</v>
      </c>
      <c r="H155" t="s">
        <v>127</v>
      </c>
      <c r="I155" t="s">
        <v>963</v>
      </c>
    </row>
    <row r="156" spans="5:9" x14ac:dyDescent="0.25">
      <c r="E156" t="s">
        <v>155</v>
      </c>
      <c r="F156" t="s">
        <v>309</v>
      </c>
      <c r="G156" t="s">
        <v>701</v>
      </c>
      <c r="H156" t="s">
        <v>127</v>
      </c>
      <c r="I156" t="s">
        <v>963</v>
      </c>
    </row>
    <row r="157" spans="5:9" x14ac:dyDescent="0.25">
      <c r="E157" t="s">
        <v>155</v>
      </c>
      <c r="F157" t="s">
        <v>310</v>
      </c>
      <c r="G157" t="s">
        <v>702</v>
      </c>
      <c r="H157" t="s">
        <v>127</v>
      </c>
      <c r="I157" t="s">
        <v>963</v>
      </c>
    </row>
    <row r="158" spans="5:9" x14ac:dyDescent="0.25">
      <c r="E158" t="s">
        <v>155</v>
      </c>
      <c r="F158" t="s">
        <v>311</v>
      </c>
      <c r="G158" t="s">
        <v>703</v>
      </c>
      <c r="H158" t="s">
        <v>127</v>
      </c>
      <c r="I158" t="s">
        <v>963</v>
      </c>
    </row>
    <row r="159" spans="5:9" x14ac:dyDescent="0.25">
      <c r="E159" t="s">
        <v>155</v>
      </c>
      <c r="F159" t="s">
        <v>312</v>
      </c>
      <c r="G159" t="s">
        <v>704</v>
      </c>
      <c r="H159" t="s">
        <v>127</v>
      </c>
      <c r="I159" t="s">
        <v>963</v>
      </c>
    </row>
    <row r="160" spans="5:9" x14ac:dyDescent="0.25">
      <c r="E160" t="s">
        <v>156</v>
      </c>
      <c r="F160" t="s">
        <v>313</v>
      </c>
      <c r="G160" t="s">
        <v>705</v>
      </c>
      <c r="H160" t="s">
        <v>156</v>
      </c>
      <c r="I160" t="s">
        <v>964</v>
      </c>
    </row>
    <row r="161" spans="4:9" x14ac:dyDescent="0.25">
      <c r="E161" t="s">
        <v>156</v>
      </c>
      <c r="F161" t="s">
        <v>314</v>
      </c>
      <c r="G161" t="s">
        <v>706</v>
      </c>
      <c r="H161" t="s">
        <v>156</v>
      </c>
      <c r="I161" t="s">
        <v>964</v>
      </c>
    </row>
    <row r="162" spans="4:9" x14ac:dyDescent="0.25">
      <c r="E162" t="s">
        <v>156</v>
      </c>
      <c r="F162" t="s">
        <v>315</v>
      </c>
      <c r="G162" t="s">
        <v>707</v>
      </c>
      <c r="H162" t="s">
        <v>156</v>
      </c>
      <c r="I162" t="s">
        <v>964</v>
      </c>
    </row>
    <row r="163" spans="4:9" x14ac:dyDescent="0.25">
      <c r="D163" t="s">
        <v>1053</v>
      </c>
      <c r="E163" t="s">
        <v>156</v>
      </c>
      <c r="F163" t="s">
        <v>316</v>
      </c>
      <c r="G163" t="s">
        <v>613</v>
      </c>
      <c r="H163" t="s">
        <v>156</v>
      </c>
      <c r="I163" t="s">
        <v>964</v>
      </c>
    </row>
    <row r="164" spans="4:9" x14ac:dyDescent="0.25">
      <c r="E164" t="s">
        <v>156</v>
      </c>
      <c r="F164" t="s">
        <v>317</v>
      </c>
      <c r="G164" t="s">
        <v>708</v>
      </c>
      <c r="H164" t="s">
        <v>156</v>
      </c>
      <c r="I164" t="s">
        <v>964</v>
      </c>
    </row>
    <row r="165" spans="4:9" x14ac:dyDescent="0.25">
      <c r="E165" t="s">
        <v>156</v>
      </c>
      <c r="F165" t="s">
        <v>318</v>
      </c>
      <c r="G165" t="s">
        <v>709</v>
      </c>
      <c r="H165" t="s">
        <v>156</v>
      </c>
      <c r="I165" t="s">
        <v>964</v>
      </c>
    </row>
    <row r="166" spans="4:9" x14ac:dyDescent="0.25">
      <c r="D166" t="s">
        <v>1053</v>
      </c>
      <c r="E166" t="s">
        <v>156</v>
      </c>
      <c r="F166" t="s">
        <v>319</v>
      </c>
      <c r="G166" t="s">
        <v>710</v>
      </c>
      <c r="H166" t="s">
        <v>156</v>
      </c>
      <c r="I166" t="s">
        <v>964</v>
      </c>
    </row>
    <row r="167" spans="4:9" x14ac:dyDescent="0.25">
      <c r="E167" t="s">
        <v>156</v>
      </c>
      <c r="F167" t="s">
        <v>320</v>
      </c>
      <c r="G167" t="s">
        <v>711</v>
      </c>
      <c r="H167" t="s">
        <v>156</v>
      </c>
      <c r="I167" t="s">
        <v>964</v>
      </c>
    </row>
    <row r="168" spans="4:9" x14ac:dyDescent="0.25">
      <c r="E168" t="s">
        <v>156</v>
      </c>
      <c r="F168" t="s">
        <v>321</v>
      </c>
      <c r="G168" t="s">
        <v>712</v>
      </c>
      <c r="H168" t="s">
        <v>156</v>
      </c>
      <c r="I168" t="s">
        <v>964</v>
      </c>
    </row>
    <row r="169" spans="4:9" x14ac:dyDescent="0.25">
      <c r="D169" t="s">
        <v>1053</v>
      </c>
      <c r="E169" t="s">
        <v>156</v>
      </c>
      <c r="F169" t="s">
        <v>322</v>
      </c>
      <c r="G169" t="s">
        <v>623</v>
      </c>
      <c r="H169" t="s">
        <v>156</v>
      </c>
      <c r="I169" t="s">
        <v>964</v>
      </c>
    </row>
    <row r="170" spans="4:9" x14ac:dyDescent="0.25">
      <c r="E170" t="s">
        <v>139</v>
      </c>
      <c r="F170" t="s">
        <v>323</v>
      </c>
      <c r="G170" t="s">
        <v>713</v>
      </c>
      <c r="H170" t="s">
        <v>139</v>
      </c>
      <c r="I170" t="s">
        <v>986</v>
      </c>
    </row>
    <row r="171" spans="4:9" x14ac:dyDescent="0.25">
      <c r="E171" t="s">
        <v>139</v>
      </c>
      <c r="F171" t="s">
        <v>324</v>
      </c>
      <c r="G171" t="s">
        <v>714</v>
      </c>
      <c r="H171" t="s">
        <v>139</v>
      </c>
      <c r="I171" t="s">
        <v>986</v>
      </c>
    </row>
    <row r="172" spans="4:9" x14ac:dyDescent="0.25">
      <c r="E172" t="s">
        <v>139</v>
      </c>
      <c r="F172" t="s">
        <v>325</v>
      </c>
      <c r="G172" t="s">
        <v>715</v>
      </c>
      <c r="H172" t="s">
        <v>139</v>
      </c>
      <c r="I172" t="s">
        <v>986</v>
      </c>
    </row>
    <row r="173" spans="4:9" x14ac:dyDescent="0.25">
      <c r="E173" t="s">
        <v>139</v>
      </c>
      <c r="F173" t="s">
        <v>326</v>
      </c>
      <c r="G173" t="s">
        <v>716</v>
      </c>
      <c r="H173" t="s">
        <v>139</v>
      </c>
      <c r="I173" t="s">
        <v>986</v>
      </c>
    </row>
    <row r="174" spans="4:9" x14ac:dyDescent="0.25">
      <c r="E174" t="s">
        <v>139</v>
      </c>
      <c r="F174" t="s">
        <v>985</v>
      </c>
      <c r="G174" t="s">
        <v>984</v>
      </c>
      <c r="H174" t="s">
        <v>139</v>
      </c>
      <c r="I174" t="s">
        <v>986</v>
      </c>
    </row>
    <row r="175" spans="4:9" x14ac:dyDescent="0.25">
      <c r="E175" t="s">
        <v>139</v>
      </c>
      <c r="F175" t="s">
        <v>327</v>
      </c>
      <c r="G175" t="s">
        <v>717</v>
      </c>
      <c r="H175" t="s">
        <v>139</v>
      </c>
      <c r="I175" t="s">
        <v>986</v>
      </c>
    </row>
    <row r="176" spans="4:9" x14ac:dyDescent="0.25">
      <c r="E176" t="s">
        <v>139</v>
      </c>
      <c r="F176" t="s">
        <v>328</v>
      </c>
      <c r="G176" t="s">
        <v>718</v>
      </c>
      <c r="H176" t="s">
        <v>139</v>
      </c>
      <c r="I176" t="s">
        <v>986</v>
      </c>
    </row>
    <row r="177" spans="5:9" x14ac:dyDescent="0.25">
      <c r="E177" t="s">
        <v>139</v>
      </c>
      <c r="F177" t="s">
        <v>329</v>
      </c>
      <c r="G177" t="s">
        <v>719</v>
      </c>
      <c r="H177" t="s">
        <v>139</v>
      </c>
      <c r="I177" t="s">
        <v>986</v>
      </c>
    </row>
    <row r="178" spans="5:9" x14ac:dyDescent="0.25">
      <c r="E178" t="s">
        <v>139</v>
      </c>
      <c r="F178" t="s">
        <v>330</v>
      </c>
      <c r="G178" t="s">
        <v>720</v>
      </c>
      <c r="H178" t="s">
        <v>139</v>
      </c>
      <c r="I178" t="s">
        <v>986</v>
      </c>
    </row>
    <row r="179" spans="5:9" x14ac:dyDescent="0.25">
      <c r="E179" t="s">
        <v>139</v>
      </c>
      <c r="F179" t="s">
        <v>331</v>
      </c>
      <c r="G179" t="s">
        <v>721</v>
      </c>
      <c r="H179" t="s">
        <v>139</v>
      </c>
      <c r="I179" t="s">
        <v>986</v>
      </c>
    </row>
    <row r="180" spans="5:9" x14ac:dyDescent="0.25">
      <c r="E180" t="s">
        <v>139</v>
      </c>
      <c r="F180" t="s">
        <v>332</v>
      </c>
      <c r="G180" t="s">
        <v>722</v>
      </c>
      <c r="H180" t="s">
        <v>139</v>
      </c>
      <c r="I180" t="s">
        <v>986</v>
      </c>
    </row>
    <row r="181" spans="5:9" x14ac:dyDescent="0.25">
      <c r="E181" t="s">
        <v>139</v>
      </c>
      <c r="F181" t="s">
        <v>333</v>
      </c>
      <c r="G181" t="s">
        <v>723</v>
      </c>
      <c r="H181" t="s">
        <v>139</v>
      </c>
      <c r="I181" t="s">
        <v>986</v>
      </c>
    </row>
    <row r="182" spans="5:9" x14ac:dyDescent="0.25">
      <c r="E182" t="s">
        <v>139</v>
      </c>
      <c r="F182" t="s">
        <v>334</v>
      </c>
      <c r="G182" t="s">
        <v>724</v>
      </c>
      <c r="H182" t="s">
        <v>139</v>
      </c>
      <c r="I182" t="s">
        <v>986</v>
      </c>
    </row>
    <row r="183" spans="5:9" x14ac:dyDescent="0.25">
      <c r="E183" t="s">
        <v>139</v>
      </c>
      <c r="F183" t="s">
        <v>335</v>
      </c>
      <c r="G183" t="s">
        <v>725</v>
      </c>
      <c r="H183" t="s">
        <v>139</v>
      </c>
      <c r="I183" t="s">
        <v>986</v>
      </c>
    </row>
    <row r="184" spans="5:9" x14ac:dyDescent="0.25">
      <c r="E184" t="s">
        <v>139</v>
      </c>
      <c r="F184" t="s">
        <v>336</v>
      </c>
      <c r="G184" t="s">
        <v>726</v>
      </c>
      <c r="H184" t="s">
        <v>139</v>
      </c>
      <c r="I184" t="s">
        <v>986</v>
      </c>
    </row>
    <row r="185" spans="5:9" x14ac:dyDescent="0.25">
      <c r="E185" t="s">
        <v>139</v>
      </c>
      <c r="F185" t="s">
        <v>337</v>
      </c>
      <c r="G185" t="s">
        <v>727</v>
      </c>
      <c r="H185" t="s">
        <v>139</v>
      </c>
      <c r="I185" t="s">
        <v>986</v>
      </c>
    </row>
    <row r="186" spans="5:9" x14ac:dyDescent="0.25">
      <c r="E186" t="s">
        <v>139</v>
      </c>
      <c r="F186" t="s">
        <v>338</v>
      </c>
      <c r="G186" t="s">
        <v>728</v>
      </c>
      <c r="H186" t="s">
        <v>139</v>
      </c>
      <c r="I186" t="s">
        <v>986</v>
      </c>
    </row>
    <row r="187" spans="5:9" x14ac:dyDescent="0.25">
      <c r="E187" t="s">
        <v>139</v>
      </c>
      <c r="F187" t="s">
        <v>339</v>
      </c>
      <c r="G187" t="s">
        <v>729</v>
      </c>
      <c r="H187" t="s">
        <v>139</v>
      </c>
      <c r="I187" t="s">
        <v>986</v>
      </c>
    </row>
    <row r="188" spans="5:9" x14ac:dyDescent="0.25">
      <c r="E188" t="s">
        <v>139</v>
      </c>
      <c r="F188" t="s">
        <v>340</v>
      </c>
      <c r="G188" t="s">
        <v>730</v>
      </c>
      <c r="H188" t="s">
        <v>139</v>
      </c>
      <c r="I188" t="s">
        <v>986</v>
      </c>
    </row>
    <row r="189" spans="5:9" x14ac:dyDescent="0.25">
      <c r="E189" t="s">
        <v>139</v>
      </c>
      <c r="F189" t="s">
        <v>341</v>
      </c>
      <c r="G189" t="s">
        <v>731</v>
      </c>
      <c r="H189" t="s">
        <v>139</v>
      </c>
      <c r="I189" t="s">
        <v>986</v>
      </c>
    </row>
    <row r="190" spans="5:9" x14ac:dyDescent="0.25">
      <c r="E190" t="s">
        <v>139</v>
      </c>
      <c r="F190" t="s">
        <v>342</v>
      </c>
      <c r="G190" t="s">
        <v>732</v>
      </c>
      <c r="H190" t="s">
        <v>139</v>
      </c>
      <c r="I190" t="s">
        <v>986</v>
      </c>
    </row>
    <row r="191" spans="5:9" x14ac:dyDescent="0.25">
      <c r="E191" t="s">
        <v>139</v>
      </c>
      <c r="F191" t="s">
        <v>343</v>
      </c>
      <c r="G191" t="s">
        <v>733</v>
      </c>
      <c r="H191" t="s">
        <v>139</v>
      </c>
      <c r="I191" t="s">
        <v>986</v>
      </c>
    </row>
    <row r="192" spans="5:9" x14ac:dyDescent="0.25">
      <c r="E192" t="s">
        <v>139</v>
      </c>
      <c r="F192" t="s">
        <v>344</v>
      </c>
      <c r="G192" t="s">
        <v>734</v>
      </c>
      <c r="H192" t="s">
        <v>139</v>
      </c>
      <c r="I192" t="s">
        <v>986</v>
      </c>
    </row>
    <row r="193" spans="5:9" x14ac:dyDescent="0.25">
      <c r="E193" t="s">
        <v>139</v>
      </c>
      <c r="F193" t="s">
        <v>345</v>
      </c>
      <c r="G193" t="s">
        <v>735</v>
      </c>
      <c r="H193" t="s">
        <v>139</v>
      </c>
      <c r="I193" t="s">
        <v>986</v>
      </c>
    </row>
    <row r="194" spans="5:9" x14ac:dyDescent="0.25">
      <c r="E194" t="s">
        <v>139</v>
      </c>
      <c r="F194" t="s">
        <v>346</v>
      </c>
      <c r="G194" t="s">
        <v>736</v>
      </c>
      <c r="H194" t="s">
        <v>139</v>
      </c>
      <c r="I194" t="s">
        <v>986</v>
      </c>
    </row>
    <row r="195" spans="5:9" x14ac:dyDescent="0.25">
      <c r="E195" t="s">
        <v>139</v>
      </c>
      <c r="F195" t="s">
        <v>347</v>
      </c>
      <c r="G195" t="s">
        <v>138</v>
      </c>
      <c r="H195" t="s">
        <v>139</v>
      </c>
      <c r="I195" t="s">
        <v>986</v>
      </c>
    </row>
    <row r="196" spans="5:9" x14ac:dyDescent="0.25">
      <c r="E196" t="s">
        <v>139</v>
      </c>
      <c r="F196" t="s">
        <v>348</v>
      </c>
      <c r="G196" t="s">
        <v>737</v>
      </c>
      <c r="H196" t="s">
        <v>139</v>
      </c>
      <c r="I196" t="s">
        <v>986</v>
      </c>
    </row>
    <row r="197" spans="5:9" x14ac:dyDescent="0.25">
      <c r="E197" t="s">
        <v>139</v>
      </c>
      <c r="F197" t="s">
        <v>349</v>
      </c>
      <c r="G197" t="s">
        <v>738</v>
      </c>
      <c r="H197" t="s">
        <v>139</v>
      </c>
      <c r="I197" t="s">
        <v>986</v>
      </c>
    </row>
    <row r="198" spans="5:9" x14ac:dyDescent="0.25">
      <c r="E198" t="s">
        <v>996</v>
      </c>
      <c r="F198" t="s">
        <v>350</v>
      </c>
      <c r="G198" t="s">
        <v>739</v>
      </c>
      <c r="H198" t="s">
        <v>997</v>
      </c>
      <c r="I198" t="s">
        <v>998</v>
      </c>
    </row>
    <row r="199" spans="5:9" x14ac:dyDescent="0.25">
      <c r="E199" t="s">
        <v>996</v>
      </c>
      <c r="F199" t="s">
        <v>351</v>
      </c>
      <c r="G199" t="s">
        <v>740</v>
      </c>
      <c r="H199" t="s">
        <v>997</v>
      </c>
      <c r="I199" t="s">
        <v>998</v>
      </c>
    </row>
    <row r="200" spans="5:9" x14ac:dyDescent="0.25">
      <c r="E200" t="s">
        <v>996</v>
      </c>
      <c r="F200" t="s">
        <v>352</v>
      </c>
      <c r="G200" t="s">
        <v>741</v>
      </c>
      <c r="H200" t="s">
        <v>997</v>
      </c>
      <c r="I200" t="s">
        <v>998</v>
      </c>
    </row>
    <row r="201" spans="5:9" x14ac:dyDescent="0.25">
      <c r="E201" t="s">
        <v>996</v>
      </c>
      <c r="F201" t="s">
        <v>353</v>
      </c>
      <c r="G201" t="s">
        <v>742</v>
      </c>
      <c r="H201" t="s">
        <v>997</v>
      </c>
      <c r="I201" t="s">
        <v>998</v>
      </c>
    </row>
    <row r="202" spans="5:9" x14ac:dyDescent="0.25">
      <c r="E202" t="s">
        <v>996</v>
      </c>
      <c r="F202" t="s">
        <v>354</v>
      </c>
      <c r="G202" t="s">
        <v>743</v>
      </c>
      <c r="H202" t="s">
        <v>997</v>
      </c>
      <c r="I202" t="s">
        <v>998</v>
      </c>
    </row>
    <row r="203" spans="5:9" x14ac:dyDescent="0.25">
      <c r="E203" t="s">
        <v>996</v>
      </c>
      <c r="F203" t="s">
        <v>355</v>
      </c>
      <c r="G203" t="s">
        <v>744</v>
      </c>
      <c r="H203" t="s">
        <v>997</v>
      </c>
      <c r="I203" t="s">
        <v>998</v>
      </c>
    </row>
    <row r="204" spans="5:9" x14ac:dyDescent="0.25">
      <c r="E204" t="s">
        <v>996</v>
      </c>
      <c r="F204" t="s">
        <v>356</v>
      </c>
      <c r="G204" t="s">
        <v>745</v>
      </c>
      <c r="H204" t="s">
        <v>997</v>
      </c>
      <c r="I204" t="s">
        <v>998</v>
      </c>
    </row>
    <row r="205" spans="5:9" x14ac:dyDescent="0.25">
      <c r="E205" t="s">
        <v>996</v>
      </c>
      <c r="F205" t="s">
        <v>357</v>
      </c>
      <c r="G205" t="s">
        <v>746</v>
      </c>
      <c r="H205" t="s">
        <v>997</v>
      </c>
      <c r="I205" t="s">
        <v>998</v>
      </c>
    </row>
    <row r="206" spans="5:9" x14ac:dyDescent="0.25">
      <c r="E206" t="s">
        <v>996</v>
      </c>
      <c r="F206" t="s">
        <v>358</v>
      </c>
      <c r="G206" t="s">
        <v>747</v>
      </c>
      <c r="H206" t="s">
        <v>997</v>
      </c>
      <c r="I206" t="s">
        <v>998</v>
      </c>
    </row>
    <row r="207" spans="5:9" x14ac:dyDescent="0.25">
      <c r="E207" t="s">
        <v>996</v>
      </c>
      <c r="F207" t="s">
        <v>359</v>
      </c>
      <c r="G207" t="s">
        <v>748</v>
      </c>
      <c r="H207" t="s">
        <v>997</v>
      </c>
      <c r="I207" t="s">
        <v>998</v>
      </c>
    </row>
    <row r="208" spans="5:9" x14ac:dyDescent="0.25">
      <c r="E208" t="s">
        <v>996</v>
      </c>
      <c r="F208" t="s">
        <v>360</v>
      </c>
      <c r="G208" t="s">
        <v>749</v>
      </c>
      <c r="H208" t="s">
        <v>997</v>
      </c>
      <c r="I208" t="s">
        <v>998</v>
      </c>
    </row>
    <row r="209" spans="5:9" x14ac:dyDescent="0.25">
      <c r="E209" t="s">
        <v>996</v>
      </c>
      <c r="F209" t="s">
        <v>361</v>
      </c>
      <c r="G209" t="s">
        <v>750</v>
      </c>
      <c r="H209" t="s">
        <v>997</v>
      </c>
      <c r="I209" t="s">
        <v>998</v>
      </c>
    </row>
    <row r="210" spans="5:9" x14ac:dyDescent="0.25">
      <c r="E210" t="s">
        <v>996</v>
      </c>
      <c r="F210" t="s">
        <v>362</v>
      </c>
      <c r="G210" t="s">
        <v>751</v>
      </c>
      <c r="H210" t="s">
        <v>997</v>
      </c>
      <c r="I210" t="s">
        <v>998</v>
      </c>
    </row>
    <row r="211" spans="5:9" x14ac:dyDescent="0.25">
      <c r="E211" t="s">
        <v>996</v>
      </c>
      <c r="F211" t="s">
        <v>363</v>
      </c>
      <c r="G211" t="s">
        <v>752</v>
      </c>
      <c r="H211" t="s">
        <v>997</v>
      </c>
      <c r="I211" t="s">
        <v>998</v>
      </c>
    </row>
    <row r="212" spans="5:9" x14ac:dyDescent="0.25">
      <c r="E212" t="s">
        <v>996</v>
      </c>
      <c r="F212" t="s">
        <v>1064</v>
      </c>
      <c r="G212" t="s">
        <v>1063</v>
      </c>
      <c r="H212" t="s">
        <v>997</v>
      </c>
      <c r="I212" t="s">
        <v>998</v>
      </c>
    </row>
    <row r="213" spans="5:9" x14ac:dyDescent="0.25">
      <c r="E213" t="s">
        <v>996</v>
      </c>
      <c r="F213" t="s">
        <v>364</v>
      </c>
      <c r="G213" t="s">
        <v>753</v>
      </c>
      <c r="H213" t="s">
        <v>997</v>
      </c>
      <c r="I213" t="s">
        <v>998</v>
      </c>
    </row>
    <row r="214" spans="5:9" x14ac:dyDescent="0.25">
      <c r="E214" t="s">
        <v>996</v>
      </c>
      <c r="F214" t="s">
        <v>365</v>
      </c>
      <c r="G214" t="s">
        <v>754</v>
      </c>
      <c r="H214" t="s">
        <v>997</v>
      </c>
      <c r="I214" t="s">
        <v>998</v>
      </c>
    </row>
    <row r="215" spans="5:9" x14ac:dyDescent="0.25">
      <c r="E215" t="s">
        <v>996</v>
      </c>
      <c r="F215" t="s">
        <v>366</v>
      </c>
      <c r="G215" t="s">
        <v>755</v>
      </c>
      <c r="H215" t="s">
        <v>997</v>
      </c>
      <c r="I215" t="s">
        <v>998</v>
      </c>
    </row>
    <row r="216" spans="5:9" x14ac:dyDescent="0.25">
      <c r="E216" t="s">
        <v>996</v>
      </c>
      <c r="F216" t="s">
        <v>367</v>
      </c>
      <c r="G216" t="s">
        <v>126</v>
      </c>
      <c r="H216" t="s">
        <v>997</v>
      </c>
      <c r="I216" t="s">
        <v>998</v>
      </c>
    </row>
    <row r="217" spans="5:9" x14ac:dyDescent="0.25">
      <c r="E217" t="s">
        <v>996</v>
      </c>
      <c r="F217" t="s">
        <v>368</v>
      </c>
      <c r="G217" t="s">
        <v>756</v>
      </c>
      <c r="H217" t="s">
        <v>997</v>
      </c>
      <c r="I217" t="s">
        <v>998</v>
      </c>
    </row>
    <row r="218" spans="5:9" x14ac:dyDescent="0.25">
      <c r="E218" t="s">
        <v>996</v>
      </c>
      <c r="F218" t="s">
        <v>369</v>
      </c>
      <c r="G218" t="s">
        <v>757</v>
      </c>
      <c r="H218" t="s">
        <v>997</v>
      </c>
      <c r="I218" t="s">
        <v>998</v>
      </c>
    </row>
    <row r="219" spans="5:9" x14ac:dyDescent="0.25">
      <c r="E219" t="s">
        <v>157</v>
      </c>
      <c r="F219" t="s">
        <v>370</v>
      </c>
      <c r="G219" t="s">
        <v>758</v>
      </c>
      <c r="H219" t="s">
        <v>949</v>
      </c>
      <c r="I219" t="s">
        <v>965</v>
      </c>
    </row>
    <row r="220" spans="5:9" x14ac:dyDescent="0.25">
      <c r="E220" t="s">
        <v>158</v>
      </c>
      <c r="F220" t="s">
        <v>1083</v>
      </c>
      <c r="G220" t="s">
        <v>759</v>
      </c>
      <c r="H220" t="s">
        <v>123</v>
      </c>
      <c r="I220" t="s">
        <v>966</v>
      </c>
    </row>
    <row r="221" spans="5:9" x14ac:dyDescent="0.25">
      <c r="E221" t="s">
        <v>158</v>
      </c>
      <c r="F221" t="s">
        <v>371</v>
      </c>
      <c r="G221" t="s">
        <v>760</v>
      </c>
      <c r="H221" t="s">
        <v>123</v>
      </c>
      <c r="I221" t="s">
        <v>966</v>
      </c>
    </row>
    <row r="222" spans="5:9" x14ac:dyDescent="0.25">
      <c r="E222" t="s">
        <v>158</v>
      </c>
      <c r="F222" t="s">
        <v>372</v>
      </c>
      <c r="G222" t="s">
        <v>761</v>
      </c>
      <c r="H222" t="s">
        <v>123</v>
      </c>
      <c r="I222" t="s">
        <v>966</v>
      </c>
    </row>
    <row r="223" spans="5:9" x14ac:dyDescent="0.25">
      <c r="E223" t="s">
        <v>158</v>
      </c>
      <c r="F223" t="s">
        <v>373</v>
      </c>
      <c r="G223" t="s">
        <v>762</v>
      </c>
      <c r="H223" t="s">
        <v>123</v>
      </c>
      <c r="I223" t="s">
        <v>966</v>
      </c>
    </row>
    <row r="224" spans="5:9" x14ac:dyDescent="0.25">
      <c r="E224" t="s">
        <v>158</v>
      </c>
      <c r="F224" t="s">
        <v>374</v>
      </c>
      <c r="G224" t="s">
        <v>763</v>
      </c>
      <c r="H224" t="s">
        <v>123</v>
      </c>
      <c r="I224" t="s">
        <v>966</v>
      </c>
    </row>
    <row r="225" spans="5:9" x14ac:dyDescent="0.25">
      <c r="E225" t="s">
        <v>158</v>
      </c>
      <c r="F225" t="s">
        <v>375</v>
      </c>
      <c r="G225" t="s">
        <v>764</v>
      </c>
      <c r="H225" t="s">
        <v>123</v>
      </c>
      <c r="I225" t="s">
        <v>966</v>
      </c>
    </row>
    <row r="226" spans="5:9" x14ac:dyDescent="0.25">
      <c r="E226" t="s">
        <v>158</v>
      </c>
      <c r="F226" t="s">
        <v>999</v>
      </c>
      <c r="G226" t="s">
        <v>1000</v>
      </c>
      <c r="H226" t="s">
        <v>123</v>
      </c>
      <c r="I226" t="s">
        <v>966</v>
      </c>
    </row>
    <row r="227" spans="5:9" x14ac:dyDescent="0.25">
      <c r="E227" t="s">
        <v>158</v>
      </c>
      <c r="F227" t="s">
        <v>376</v>
      </c>
      <c r="G227" t="s">
        <v>765</v>
      </c>
      <c r="H227" t="s">
        <v>123</v>
      </c>
      <c r="I227" t="s">
        <v>966</v>
      </c>
    </row>
    <row r="228" spans="5:9" x14ac:dyDescent="0.25">
      <c r="E228" t="s">
        <v>158</v>
      </c>
      <c r="F228" t="s">
        <v>377</v>
      </c>
      <c r="G228" t="s">
        <v>766</v>
      </c>
      <c r="H228" t="s">
        <v>123</v>
      </c>
      <c r="I228" t="s">
        <v>966</v>
      </c>
    </row>
    <row r="229" spans="5:9" x14ac:dyDescent="0.25">
      <c r="E229" t="s">
        <v>158</v>
      </c>
      <c r="F229" t="s">
        <v>378</v>
      </c>
      <c r="G229" t="s">
        <v>767</v>
      </c>
      <c r="H229" t="s">
        <v>123</v>
      </c>
      <c r="I229" t="s">
        <v>966</v>
      </c>
    </row>
    <row r="230" spans="5:9" x14ac:dyDescent="0.25">
      <c r="E230" t="s">
        <v>158</v>
      </c>
      <c r="F230" t="s">
        <v>379</v>
      </c>
      <c r="G230" t="s">
        <v>768</v>
      </c>
      <c r="H230" t="s">
        <v>123</v>
      </c>
      <c r="I230" t="s">
        <v>966</v>
      </c>
    </row>
    <row r="231" spans="5:9" x14ac:dyDescent="0.25">
      <c r="E231" t="s">
        <v>158</v>
      </c>
      <c r="F231" t="s">
        <v>380</v>
      </c>
      <c r="G231" t="s">
        <v>769</v>
      </c>
      <c r="H231" t="s">
        <v>123</v>
      </c>
      <c r="I231" t="s">
        <v>966</v>
      </c>
    </row>
    <row r="232" spans="5:9" x14ac:dyDescent="0.25">
      <c r="E232" t="s">
        <v>158</v>
      </c>
      <c r="F232" t="s">
        <v>381</v>
      </c>
      <c r="G232" t="s">
        <v>770</v>
      </c>
      <c r="H232" t="s">
        <v>123</v>
      </c>
      <c r="I232" t="s">
        <v>966</v>
      </c>
    </row>
    <row r="233" spans="5:9" x14ac:dyDescent="0.25">
      <c r="E233" t="s">
        <v>158</v>
      </c>
      <c r="F233" t="s">
        <v>382</v>
      </c>
      <c r="G233" t="s">
        <v>771</v>
      </c>
      <c r="H233" t="s">
        <v>123</v>
      </c>
      <c r="I233" t="s">
        <v>966</v>
      </c>
    </row>
    <row r="234" spans="5:9" x14ac:dyDescent="0.25">
      <c r="E234" t="s">
        <v>158</v>
      </c>
      <c r="F234" t="s">
        <v>383</v>
      </c>
      <c r="G234" t="s">
        <v>124</v>
      </c>
      <c r="H234" t="s">
        <v>123</v>
      </c>
      <c r="I234" t="s">
        <v>966</v>
      </c>
    </row>
    <row r="235" spans="5:9" x14ac:dyDescent="0.25">
      <c r="E235" t="s">
        <v>158</v>
      </c>
      <c r="F235" t="s">
        <v>384</v>
      </c>
      <c r="G235" t="s">
        <v>772</v>
      </c>
      <c r="H235" t="s">
        <v>123</v>
      </c>
      <c r="I235" t="s">
        <v>966</v>
      </c>
    </row>
    <row r="236" spans="5:9" x14ac:dyDescent="0.25">
      <c r="E236" t="s">
        <v>158</v>
      </c>
      <c r="F236" t="s">
        <v>385</v>
      </c>
      <c r="G236" t="s">
        <v>773</v>
      </c>
      <c r="H236" t="s">
        <v>123</v>
      </c>
      <c r="I236" t="s">
        <v>966</v>
      </c>
    </row>
    <row r="237" spans="5:9" x14ac:dyDescent="0.25">
      <c r="E237" t="s">
        <v>158</v>
      </c>
      <c r="F237" t="s">
        <v>386</v>
      </c>
      <c r="G237" t="s">
        <v>125</v>
      </c>
      <c r="H237" t="s">
        <v>123</v>
      </c>
      <c r="I237" t="s">
        <v>966</v>
      </c>
    </row>
    <row r="238" spans="5:9" x14ac:dyDescent="0.25">
      <c r="E238" t="s">
        <v>158</v>
      </c>
      <c r="F238" t="s">
        <v>387</v>
      </c>
      <c r="G238" t="s">
        <v>774</v>
      </c>
      <c r="H238" t="s">
        <v>123</v>
      </c>
      <c r="I238" t="s">
        <v>966</v>
      </c>
    </row>
    <row r="239" spans="5:9" x14ac:dyDescent="0.25">
      <c r="E239" t="s">
        <v>158</v>
      </c>
      <c r="F239" t="s">
        <v>388</v>
      </c>
      <c r="G239" t="s">
        <v>775</v>
      </c>
      <c r="H239" t="s">
        <v>123</v>
      </c>
      <c r="I239" t="s">
        <v>966</v>
      </c>
    </row>
    <row r="240" spans="5:9" x14ac:dyDescent="0.25">
      <c r="E240" t="s">
        <v>158</v>
      </c>
      <c r="F240" t="s">
        <v>389</v>
      </c>
      <c r="G240" t="s">
        <v>776</v>
      </c>
      <c r="H240" t="s">
        <v>123</v>
      </c>
      <c r="I240" t="s">
        <v>966</v>
      </c>
    </row>
    <row r="241" spans="4:9" x14ac:dyDescent="0.25">
      <c r="E241" t="s">
        <v>158</v>
      </c>
      <c r="F241" t="s">
        <v>390</v>
      </c>
      <c r="G241" t="s">
        <v>777</v>
      </c>
      <c r="H241" t="s">
        <v>123</v>
      </c>
      <c r="I241" t="s">
        <v>966</v>
      </c>
    </row>
    <row r="242" spans="4:9" x14ac:dyDescent="0.25">
      <c r="E242" t="s">
        <v>158</v>
      </c>
      <c r="F242" t="s">
        <v>391</v>
      </c>
      <c r="G242" t="s">
        <v>778</v>
      </c>
      <c r="H242" t="s">
        <v>123</v>
      </c>
      <c r="I242" t="s">
        <v>966</v>
      </c>
    </row>
    <row r="243" spans="4:9" x14ac:dyDescent="0.25">
      <c r="D243" t="s">
        <v>1058</v>
      </c>
      <c r="E243" t="s">
        <v>158</v>
      </c>
      <c r="F243" t="s">
        <v>322</v>
      </c>
      <c r="G243" t="s">
        <v>623</v>
      </c>
      <c r="H243" t="s">
        <v>123</v>
      </c>
      <c r="I243" t="s">
        <v>966</v>
      </c>
    </row>
    <row r="244" spans="4:9" x14ac:dyDescent="0.25">
      <c r="E244" t="s">
        <v>158</v>
      </c>
      <c r="F244" t="s">
        <v>392</v>
      </c>
      <c r="G244" t="s">
        <v>779</v>
      </c>
      <c r="H244" t="s">
        <v>123</v>
      </c>
      <c r="I244" t="s">
        <v>966</v>
      </c>
    </row>
    <row r="245" spans="4:9" x14ac:dyDescent="0.25">
      <c r="E245" t="s">
        <v>158</v>
      </c>
      <c r="F245" t="s">
        <v>1111</v>
      </c>
      <c r="G245" t="s">
        <v>1112</v>
      </c>
      <c r="H245" t="s">
        <v>123</v>
      </c>
      <c r="I245" t="s">
        <v>966</v>
      </c>
    </row>
    <row r="246" spans="4:9" x14ac:dyDescent="0.25">
      <c r="E246" t="s">
        <v>159</v>
      </c>
      <c r="F246" t="s">
        <v>1096</v>
      </c>
      <c r="G246" t="s">
        <v>1095</v>
      </c>
      <c r="H246" t="s">
        <v>950</v>
      </c>
      <c r="I246" t="s">
        <v>967</v>
      </c>
    </row>
    <row r="247" spans="4:9" x14ac:dyDescent="0.25">
      <c r="E247" t="s">
        <v>159</v>
      </c>
      <c r="F247" t="s">
        <v>1001</v>
      </c>
      <c r="G247" t="s">
        <v>1002</v>
      </c>
      <c r="H247" t="s">
        <v>950</v>
      </c>
      <c r="I247" t="s">
        <v>967</v>
      </c>
    </row>
    <row r="248" spans="4:9" x14ac:dyDescent="0.25">
      <c r="E248" t="s">
        <v>159</v>
      </c>
      <c r="F248" t="s">
        <v>393</v>
      </c>
      <c r="G248" t="s">
        <v>780</v>
      </c>
      <c r="H248" t="s">
        <v>950</v>
      </c>
      <c r="I248" t="s">
        <v>967</v>
      </c>
    </row>
    <row r="249" spans="4:9" x14ac:dyDescent="0.25">
      <c r="E249" t="s">
        <v>159</v>
      </c>
      <c r="F249" t="s">
        <v>1003</v>
      </c>
      <c r="G249" t="s">
        <v>1004</v>
      </c>
      <c r="H249" t="s">
        <v>950</v>
      </c>
      <c r="I249" t="s">
        <v>967</v>
      </c>
    </row>
    <row r="250" spans="4:9" x14ac:dyDescent="0.25">
      <c r="E250" t="s">
        <v>159</v>
      </c>
      <c r="F250" t="s">
        <v>1005</v>
      </c>
      <c r="G250" t="s">
        <v>1006</v>
      </c>
      <c r="H250" t="s">
        <v>950</v>
      </c>
      <c r="I250" t="s">
        <v>967</v>
      </c>
    </row>
    <row r="251" spans="4:9" x14ac:dyDescent="0.25">
      <c r="E251" t="s">
        <v>159</v>
      </c>
      <c r="F251" t="s">
        <v>394</v>
      </c>
      <c r="G251" t="s">
        <v>781</v>
      </c>
      <c r="H251" t="s">
        <v>950</v>
      </c>
      <c r="I251" t="s">
        <v>967</v>
      </c>
    </row>
    <row r="252" spans="4:9" x14ac:dyDescent="0.25">
      <c r="E252" t="s">
        <v>159</v>
      </c>
      <c r="F252" t="s">
        <v>395</v>
      </c>
      <c r="G252" t="s">
        <v>782</v>
      </c>
      <c r="H252" t="s">
        <v>950</v>
      </c>
      <c r="I252" t="s">
        <v>967</v>
      </c>
    </row>
    <row r="253" spans="4:9" x14ac:dyDescent="0.25">
      <c r="E253" t="s">
        <v>159</v>
      </c>
      <c r="F253" t="s">
        <v>1098</v>
      </c>
      <c r="G253" t="s">
        <v>1097</v>
      </c>
      <c r="H253" t="s">
        <v>950</v>
      </c>
      <c r="I253" t="s">
        <v>967</v>
      </c>
    </row>
    <row r="254" spans="4:9" x14ac:dyDescent="0.25">
      <c r="E254" t="s">
        <v>159</v>
      </c>
      <c r="F254" t="s">
        <v>1007</v>
      </c>
      <c r="G254" t="s">
        <v>1008</v>
      </c>
      <c r="H254" t="s">
        <v>950</v>
      </c>
      <c r="I254" t="s">
        <v>967</v>
      </c>
    </row>
    <row r="255" spans="4:9" x14ac:dyDescent="0.25">
      <c r="D255" t="s">
        <v>1060</v>
      </c>
      <c r="E255" t="s">
        <v>159</v>
      </c>
      <c r="F255" t="s">
        <v>396</v>
      </c>
      <c r="G255" t="s">
        <v>683</v>
      </c>
      <c r="H255" t="s">
        <v>950</v>
      </c>
      <c r="I255" t="s">
        <v>967</v>
      </c>
    </row>
    <row r="256" spans="4:9" x14ac:dyDescent="0.25">
      <c r="E256" t="s">
        <v>159</v>
      </c>
      <c r="F256" t="s">
        <v>397</v>
      </c>
      <c r="G256" t="s">
        <v>783</v>
      </c>
      <c r="H256" t="s">
        <v>950</v>
      </c>
      <c r="I256" t="s">
        <v>967</v>
      </c>
    </row>
    <row r="257" spans="4:9" x14ac:dyDescent="0.25">
      <c r="E257" t="s">
        <v>159</v>
      </c>
      <c r="F257" t="s">
        <v>398</v>
      </c>
      <c r="G257" t="s">
        <v>784</v>
      </c>
      <c r="H257" t="s">
        <v>950</v>
      </c>
      <c r="I257" t="s">
        <v>967</v>
      </c>
    </row>
    <row r="258" spans="4:9" x14ac:dyDescent="0.25">
      <c r="E258" t="s">
        <v>159</v>
      </c>
      <c r="F258" t="s">
        <v>399</v>
      </c>
      <c r="G258" t="s">
        <v>785</v>
      </c>
      <c r="H258" t="s">
        <v>950</v>
      </c>
      <c r="I258" t="s">
        <v>967</v>
      </c>
    </row>
    <row r="259" spans="4:9" x14ac:dyDescent="0.25">
      <c r="E259" t="s">
        <v>159</v>
      </c>
      <c r="F259" t="s">
        <v>1105</v>
      </c>
      <c r="G259" t="s">
        <v>786</v>
      </c>
      <c r="H259" t="s">
        <v>950</v>
      </c>
      <c r="I259" t="s">
        <v>967</v>
      </c>
    </row>
    <row r="260" spans="4:9" x14ac:dyDescent="0.25">
      <c r="E260" t="s">
        <v>159</v>
      </c>
      <c r="F260" t="s">
        <v>1076</v>
      </c>
      <c r="G260" t="s">
        <v>1075</v>
      </c>
      <c r="H260" t="s">
        <v>950</v>
      </c>
      <c r="I260" t="s">
        <v>967</v>
      </c>
    </row>
    <row r="261" spans="4:9" x14ac:dyDescent="0.25">
      <c r="E261" t="s">
        <v>159</v>
      </c>
      <c r="F261" t="s">
        <v>1065</v>
      </c>
      <c r="G261" t="s">
        <v>1066</v>
      </c>
      <c r="H261" t="s">
        <v>950</v>
      </c>
      <c r="I261" t="s">
        <v>967</v>
      </c>
    </row>
    <row r="262" spans="4:9" x14ac:dyDescent="0.25">
      <c r="D262" t="s">
        <v>1060</v>
      </c>
      <c r="E262" t="s">
        <v>159</v>
      </c>
      <c r="F262" t="s">
        <v>400</v>
      </c>
      <c r="G262" t="s">
        <v>787</v>
      </c>
      <c r="H262" t="s">
        <v>950</v>
      </c>
      <c r="I262" t="s">
        <v>967</v>
      </c>
    </row>
    <row r="263" spans="4:9" x14ac:dyDescent="0.25">
      <c r="E263" t="s">
        <v>160</v>
      </c>
      <c r="F263" t="s">
        <v>401</v>
      </c>
      <c r="G263" t="s">
        <v>788</v>
      </c>
      <c r="H263" t="s">
        <v>951</v>
      </c>
      <c r="I263" t="s">
        <v>968</v>
      </c>
    </row>
    <row r="264" spans="4:9" x14ac:dyDescent="0.25">
      <c r="E264" t="s">
        <v>160</v>
      </c>
      <c r="F264" t="s">
        <v>1009</v>
      </c>
      <c r="G264" t="s">
        <v>1010</v>
      </c>
      <c r="H264" t="s">
        <v>951</v>
      </c>
      <c r="I264" t="s">
        <v>968</v>
      </c>
    </row>
    <row r="265" spans="4:9" x14ac:dyDescent="0.25">
      <c r="E265" t="s">
        <v>160</v>
      </c>
      <c r="F265" t="s">
        <v>1011</v>
      </c>
      <c r="G265" t="s">
        <v>1012</v>
      </c>
      <c r="H265" t="s">
        <v>951</v>
      </c>
      <c r="I265" t="s">
        <v>968</v>
      </c>
    </row>
    <row r="266" spans="4:9" x14ac:dyDescent="0.25">
      <c r="E266" t="s">
        <v>160</v>
      </c>
      <c r="F266" t="s">
        <v>1094</v>
      </c>
      <c r="G266" t="s">
        <v>1093</v>
      </c>
      <c r="H266" t="s">
        <v>951</v>
      </c>
      <c r="I266" t="s">
        <v>968</v>
      </c>
    </row>
    <row r="267" spans="4:9" x14ac:dyDescent="0.25">
      <c r="E267" t="s">
        <v>160</v>
      </c>
      <c r="F267" t="s">
        <v>402</v>
      </c>
      <c r="G267" t="s">
        <v>789</v>
      </c>
      <c r="H267" t="s">
        <v>951</v>
      </c>
      <c r="I267" t="s">
        <v>968</v>
      </c>
    </row>
    <row r="268" spans="4:9" x14ac:dyDescent="0.25">
      <c r="E268" t="s">
        <v>160</v>
      </c>
      <c r="F268" t="s">
        <v>403</v>
      </c>
      <c r="G268" t="s">
        <v>790</v>
      </c>
      <c r="H268" t="s">
        <v>951</v>
      </c>
      <c r="I268" t="s">
        <v>968</v>
      </c>
    </row>
    <row r="269" spans="4:9" x14ac:dyDescent="0.25">
      <c r="E269" t="s">
        <v>160</v>
      </c>
      <c r="F269" t="s">
        <v>404</v>
      </c>
      <c r="G269" t="s">
        <v>791</v>
      </c>
      <c r="H269" t="s">
        <v>951</v>
      </c>
      <c r="I269" t="s">
        <v>968</v>
      </c>
    </row>
    <row r="270" spans="4:9" x14ac:dyDescent="0.25">
      <c r="E270" t="s">
        <v>160</v>
      </c>
      <c r="F270" t="s">
        <v>405</v>
      </c>
      <c r="G270" t="s">
        <v>792</v>
      </c>
      <c r="H270" t="s">
        <v>951</v>
      </c>
      <c r="I270" t="s">
        <v>968</v>
      </c>
    </row>
    <row r="271" spans="4:9" x14ac:dyDescent="0.25">
      <c r="E271" t="s">
        <v>160</v>
      </c>
      <c r="F271" t="s">
        <v>406</v>
      </c>
      <c r="G271" t="s">
        <v>793</v>
      </c>
      <c r="H271" t="s">
        <v>951</v>
      </c>
      <c r="I271" t="s">
        <v>968</v>
      </c>
    </row>
    <row r="272" spans="4:9" x14ac:dyDescent="0.25">
      <c r="E272" t="s">
        <v>160</v>
      </c>
      <c r="F272" t="s">
        <v>407</v>
      </c>
      <c r="G272" t="s">
        <v>794</v>
      </c>
      <c r="H272" t="s">
        <v>951</v>
      </c>
      <c r="I272" t="s">
        <v>968</v>
      </c>
    </row>
    <row r="273" spans="4:9" x14ac:dyDescent="0.25">
      <c r="E273" t="s">
        <v>160</v>
      </c>
      <c r="F273" t="s">
        <v>1089</v>
      </c>
      <c r="G273" t="s">
        <v>1090</v>
      </c>
      <c r="H273" t="s">
        <v>951</v>
      </c>
      <c r="I273" t="s">
        <v>968</v>
      </c>
    </row>
    <row r="274" spans="4:9" x14ac:dyDescent="0.25">
      <c r="E274" t="s">
        <v>160</v>
      </c>
      <c r="F274" t="s">
        <v>1078</v>
      </c>
      <c r="G274" t="s">
        <v>1077</v>
      </c>
      <c r="H274" t="s">
        <v>951</v>
      </c>
      <c r="I274" t="s">
        <v>968</v>
      </c>
    </row>
    <row r="275" spans="4:9" x14ac:dyDescent="0.25">
      <c r="E275" t="s">
        <v>160</v>
      </c>
      <c r="F275" t="s">
        <v>1013</v>
      </c>
      <c r="G275" t="s">
        <v>1014</v>
      </c>
      <c r="H275" t="s">
        <v>951</v>
      </c>
      <c r="I275" t="s">
        <v>968</v>
      </c>
    </row>
    <row r="276" spans="4:9" x14ac:dyDescent="0.25">
      <c r="E276" t="s">
        <v>160</v>
      </c>
      <c r="F276" t="s">
        <v>408</v>
      </c>
      <c r="G276" t="s">
        <v>795</v>
      </c>
      <c r="H276" t="s">
        <v>951</v>
      </c>
      <c r="I276" t="s">
        <v>968</v>
      </c>
    </row>
    <row r="277" spans="4:9" x14ac:dyDescent="0.25">
      <c r="E277" t="s">
        <v>160</v>
      </c>
      <c r="F277" t="s">
        <v>409</v>
      </c>
      <c r="G277" t="s">
        <v>796</v>
      </c>
      <c r="H277" t="s">
        <v>951</v>
      </c>
      <c r="I277" t="s">
        <v>968</v>
      </c>
    </row>
    <row r="278" spans="4:9" x14ac:dyDescent="0.25">
      <c r="D278" t="s">
        <v>1059</v>
      </c>
      <c r="E278" t="s">
        <v>160</v>
      </c>
      <c r="F278" t="s">
        <v>410</v>
      </c>
      <c r="G278" t="s">
        <v>797</v>
      </c>
      <c r="H278" t="s">
        <v>951</v>
      </c>
      <c r="I278" t="s">
        <v>968</v>
      </c>
    </row>
    <row r="279" spans="4:9" x14ac:dyDescent="0.25">
      <c r="E279" t="s">
        <v>160</v>
      </c>
      <c r="F279" t="s">
        <v>411</v>
      </c>
      <c r="G279" t="s">
        <v>798</v>
      </c>
      <c r="H279" t="s">
        <v>951</v>
      </c>
      <c r="I279" t="s">
        <v>968</v>
      </c>
    </row>
    <row r="280" spans="4:9" x14ac:dyDescent="0.25">
      <c r="E280" t="s">
        <v>160</v>
      </c>
      <c r="F280" t="s">
        <v>412</v>
      </c>
      <c r="G280" t="s">
        <v>799</v>
      </c>
      <c r="H280" t="s">
        <v>951</v>
      </c>
      <c r="I280" t="s">
        <v>968</v>
      </c>
    </row>
    <row r="281" spans="4:9" x14ac:dyDescent="0.25">
      <c r="E281" t="s">
        <v>160</v>
      </c>
      <c r="F281" t="s">
        <v>413</v>
      </c>
      <c r="G281" t="s">
        <v>800</v>
      </c>
      <c r="H281" t="s">
        <v>951</v>
      </c>
      <c r="I281" t="s">
        <v>968</v>
      </c>
    </row>
    <row r="282" spans="4:9" x14ac:dyDescent="0.25">
      <c r="D282" t="s">
        <v>1059</v>
      </c>
      <c r="E282" t="s">
        <v>160</v>
      </c>
      <c r="F282" t="s">
        <v>319</v>
      </c>
      <c r="G282" t="s">
        <v>710</v>
      </c>
      <c r="H282" t="s">
        <v>951</v>
      </c>
      <c r="I282" t="s">
        <v>968</v>
      </c>
    </row>
    <row r="283" spans="4:9" x14ac:dyDescent="0.25">
      <c r="E283" t="s">
        <v>160</v>
      </c>
      <c r="F283" t="s">
        <v>414</v>
      </c>
      <c r="G283" t="s">
        <v>801</v>
      </c>
      <c r="H283" t="s">
        <v>951</v>
      </c>
      <c r="I283" t="s">
        <v>968</v>
      </c>
    </row>
    <row r="284" spans="4:9" x14ac:dyDescent="0.25">
      <c r="E284" t="s">
        <v>160</v>
      </c>
      <c r="F284" t="s">
        <v>415</v>
      </c>
      <c r="G284" t="s">
        <v>802</v>
      </c>
      <c r="H284" t="s">
        <v>951</v>
      </c>
      <c r="I284" t="s">
        <v>968</v>
      </c>
    </row>
    <row r="285" spans="4:9" x14ac:dyDescent="0.25">
      <c r="E285" t="s">
        <v>160</v>
      </c>
      <c r="F285" t="s">
        <v>1106</v>
      </c>
      <c r="G285" t="s">
        <v>1107</v>
      </c>
      <c r="H285" t="s">
        <v>951</v>
      </c>
      <c r="I285" t="s">
        <v>968</v>
      </c>
    </row>
    <row r="286" spans="4:9" x14ac:dyDescent="0.25">
      <c r="E286" t="s">
        <v>160</v>
      </c>
      <c r="F286" t="s">
        <v>416</v>
      </c>
      <c r="G286" t="s">
        <v>803</v>
      </c>
      <c r="H286" t="s">
        <v>951</v>
      </c>
      <c r="I286" t="s">
        <v>968</v>
      </c>
    </row>
    <row r="287" spans="4:9" x14ac:dyDescent="0.25">
      <c r="E287" t="s">
        <v>160</v>
      </c>
      <c r="F287" t="s">
        <v>417</v>
      </c>
      <c r="G287" t="s">
        <v>804</v>
      </c>
      <c r="H287" t="s">
        <v>951</v>
      </c>
      <c r="I287" t="s">
        <v>968</v>
      </c>
    </row>
    <row r="288" spans="4:9" x14ac:dyDescent="0.25">
      <c r="E288" t="s">
        <v>161</v>
      </c>
      <c r="F288" t="s">
        <v>418</v>
      </c>
      <c r="G288" t="s">
        <v>805</v>
      </c>
      <c r="H288" t="s">
        <v>952</v>
      </c>
      <c r="I288" t="s">
        <v>969</v>
      </c>
    </row>
    <row r="289" spans="5:9" x14ac:dyDescent="0.25">
      <c r="E289" t="s">
        <v>161</v>
      </c>
      <c r="F289" t="s">
        <v>433</v>
      </c>
      <c r="G289" t="s">
        <v>820</v>
      </c>
      <c r="H289" t="s">
        <v>952</v>
      </c>
      <c r="I289" t="s">
        <v>969</v>
      </c>
    </row>
    <row r="290" spans="5:9" x14ac:dyDescent="0.25">
      <c r="E290" t="s">
        <v>161</v>
      </c>
      <c r="F290" t="s">
        <v>419</v>
      </c>
      <c r="G290" t="s">
        <v>806</v>
      </c>
      <c r="H290" t="s">
        <v>952</v>
      </c>
      <c r="I290" t="s">
        <v>969</v>
      </c>
    </row>
    <row r="291" spans="5:9" x14ac:dyDescent="0.25">
      <c r="E291" t="s">
        <v>161</v>
      </c>
      <c r="F291" t="s">
        <v>420</v>
      </c>
      <c r="G291" t="s">
        <v>807</v>
      </c>
      <c r="H291" t="s">
        <v>952</v>
      </c>
      <c r="I291" t="s">
        <v>969</v>
      </c>
    </row>
    <row r="292" spans="5:9" x14ac:dyDescent="0.25">
      <c r="E292" t="s">
        <v>161</v>
      </c>
      <c r="F292" t="s">
        <v>421</v>
      </c>
      <c r="G292" t="s">
        <v>808</v>
      </c>
      <c r="H292" t="s">
        <v>952</v>
      </c>
      <c r="I292" t="s">
        <v>969</v>
      </c>
    </row>
    <row r="293" spans="5:9" x14ac:dyDescent="0.25">
      <c r="E293" t="s">
        <v>161</v>
      </c>
      <c r="F293" t="s">
        <v>422</v>
      </c>
      <c r="G293" t="s">
        <v>809</v>
      </c>
      <c r="H293" t="s">
        <v>952</v>
      </c>
      <c r="I293" t="s">
        <v>969</v>
      </c>
    </row>
    <row r="294" spans="5:9" x14ac:dyDescent="0.25">
      <c r="E294" t="s">
        <v>161</v>
      </c>
      <c r="F294" t="s">
        <v>423</v>
      </c>
      <c r="G294" t="s">
        <v>810</v>
      </c>
      <c r="H294" t="s">
        <v>952</v>
      </c>
      <c r="I294" t="s">
        <v>969</v>
      </c>
    </row>
    <row r="295" spans="5:9" x14ac:dyDescent="0.25">
      <c r="E295" t="s">
        <v>161</v>
      </c>
      <c r="F295" t="s">
        <v>424</v>
      </c>
      <c r="G295" t="s">
        <v>811</v>
      </c>
      <c r="H295" t="s">
        <v>952</v>
      </c>
      <c r="I295" t="s">
        <v>969</v>
      </c>
    </row>
    <row r="296" spans="5:9" x14ac:dyDescent="0.25">
      <c r="E296" t="s">
        <v>161</v>
      </c>
      <c r="F296" t="s">
        <v>425</v>
      </c>
      <c r="G296" t="s">
        <v>812</v>
      </c>
      <c r="H296" t="s">
        <v>952</v>
      </c>
      <c r="I296" t="s">
        <v>969</v>
      </c>
    </row>
    <row r="297" spans="5:9" x14ac:dyDescent="0.25">
      <c r="E297" t="s">
        <v>161</v>
      </c>
      <c r="F297" t="s">
        <v>426</v>
      </c>
      <c r="G297" t="s">
        <v>813</v>
      </c>
      <c r="H297" t="s">
        <v>952</v>
      </c>
      <c r="I297" t="s">
        <v>969</v>
      </c>
    </row>
    <row r="298" spans="5:9" x14ac:dyDescent="0.25">
      <c r="E298" t="s">
        <v>161</v>
      </c>
      <c r="F298" t="s">
        <v>427</v>
      </c>
      <c r="G298" t="s">
        <v>814</v>
      </c>
      <c r="H298" t="s">
        <v>952</v>
      </c>
      <c r="I298" t="s">
        <v>969</v>
      </c>
    </row>
    <row r="299" spans="5:9" x14ac:dyDescent="0.25">
      <c r="E299" t="s">
        <v>161</v>
      </c>
      <c r="F299" t="s">
        <v>428</v>
      </c>
      <c r="G299" t="s">
        <v>815</v>
      </c>
      <c r="H299" t="s">
        <v>952</v>
      </c>
      <c r="I299" t="s">
        <v>969</v>
      </c>
    </row>
    <row r="300" spans="5:9" x14ac:dyDescent="0.25">
      <c r="E300" t="s">
        <v>161</v>
      </c>
      <c r="F300" t="s">
        <v>429</v>
      </c>
      <c r="G300" t="s">
        <v>816</v>
      </c>
      <c r="H300" t="s">
        <v>952</v>
      </c>
      <c r="I300" t="s">
        <v>969</v>
      </c>
    </row>
    <row r="301" spans="5:9" x14ac:dyDescent="0.25">
      <c r="E301" t="s">
        <v>161</v>
      </c>
      <c r="F301" t="s">
        <v>430</v>
      </c>
      <c r="G301" t="s">
        <v>817</v>
      </c>
      <c r="H301" t="s">
        <v>952</v>
      </c>
      <c r="I301" t="s">
        <v>969</v>
      </c>
    </row>
    <row r="302" spans="5:9" x14ac:dyDescent="0.25">
      <c r="E302" t="s">
        <v>161</v>
      </c>
      <c r="F302" t="s">
        <v>431</v>
      </c>
      <c r="G302" t="s">
        <v>818</v>
      </c>
      <c r="H302" t="s">
        <v>952</v>
      </c>
      <c r="I302" t="s">
        <v>969</v>
      </c>
    </row>
    <row r="303" spans="5:9" x14ac:dyDescent="0.25">
      <c r="E303" t="s">
        <v>161</v>
      </c>
      <c r="F303" t="s">
        <v>432</v>
      </c>
      <c r="G303" t="s">
        <v>819</v>
      </c>
      <c r="H303" t="s">
        <v>952</v>
      </c>
      <c r="I303" t="s">
        <v>969</v>
      </c>
    </row>
    <row r="304" spans="5:9" x14ac:dyDescent="0.25">
      <c r="E304" t="s">
        <v>161</v>
      </c>
      <c r="F304" t="s">
        <v>433</v>
      </c>
      <c r="G304" t="s">
        <v>820</v>
      </c>
      <c r="H304" t="s">
        <v>952</v>
      </c>
      <c r="I304" t="s">
        <v>969</v>
      </c>
    </row>
    <row r="305" spans="5:9" x14ac:dyDescent="0.25">
      <c r="E305" t="s">
        <v>161</v>
      </c>
      <c r="F305" t="s">
        <v>1015</v>
      </c>
      <c r="G305" t="s">
        <v>1016</v>
      </c>
      <c r="H305" t="s">
        <v>952</v>
      </c>
      <c r="I305" t="s">
        <v>969</v>
      </c>
    </row>
    <row r="306" spans="5:9" x14ac:dyDescent="0.25">
      <c r="E306" t="s">
        <v>161</v>
      </c>
      <c r="F306" t="s">
        <v>1121</v>
      </c>
      <c r="G306" t="s">
        <v>1122</v>
      </c>
      <c r="H306" t="s">
        <v>952</v>
      </c>
      <c r="I306" t="s">
        <v>969</v>
      </c>
    </row>
    <row r="307" spans="5:9" x14ac:dyDescent="0.25">
      <c r="E307" t="s">
        <v>161</v>
      </c>
      <c r="F307" t="s">
        <v>434</v>
      </c>
      <c r="G307" t="s">
        <v>821</v>
      </c>
      <c r="H307" t="s">
        <v>952</v>
      </c>
      <c r="I307" t="s">
        <v>969</v>
      </c>
    </row>
    <row r="308" spans="5:9" x14ac:dyDescent="0.25">
      <c r="E308" t="s">
        <v>161</v>
      </c>
      <c r="F308" t="s">
        <v>435</v>
      </c>
      <c r="G308" t="s">
        <v>822</v>
      </c>
      <c r="H308" t="s">
        <v>952</v>
      </c>
      <c r="I308" t="s">
        <v>969</v>
      </c>
    </row>
    <row r="309" spans="5:9" x14ac:dyDescent="0.25">
      <c r="E309" t="s">
        <v>162</v>
      </c>
      <c r="F309" t="s">
        <v>436</v>
      </c>
      <c r="G309" t="s">
        <v>823</v>
      </c>
      <c r="H309" t="s">
        <v>141</v>
      </c>
      <c r="I309" t="s">
        <v>970</v>
      </c>
    </row>
    <row r="310" spans="5:9" x14ac:dyDescent="0.25">
      <c r="E310" t="s">
        <v>162</v>
      </c>
      <c r="F310" t="s">
        <v>437</v>
      </c>
      <c r="G310" t="s">
        <v>140</v>
      </c>
      <c r="H310" t="s">
        <v>141</v>
      </c>
      <c r="I310" t="s">
        <v>970</v>
      </c>
    </row>
    <row r="311" spans="5:9" x14ac:dyDescent="0.25">
      <c r="E311" t="s">
        <v>162</v>
      </c>
      <c r="F311" t="s">
        <v>438</v>
      </c>
      <c r="G311" t="s">
        <v>824</v>
      </c>
      <c r="H311" t="s">
        <v>141</v>
      </c>
      <c r="I311" t="s">
        <v>970</v>
      </c>
    </row>
    <row r="312" spans="5:9" x14ac:dyDescent="0.25">
      <c r="E312" t="s">
        <v>162</v>
      </c>
      <c r="F312" t="s">
        <v>439</v>
      </c>
      <c r="G312" t="s">
        <v>825</v>
      </c>
      <c r="H312" t="s">
        <v>141</v>
      </c>
      <c r="I312" t="s">
        <v>970</v>
      </c>
    </row>
    <row r="313" spans="5:9" x14ac:dyDescent="0.25">
      <c r="E313" t="s">
        <v>162</v>
      </c>
      <c r="F313" t="s">
        <v>440</v>
      </c>
      <c r="G313" t="s">
        <v>826</v>
      </c>
      <c r="H313" t="s">
        <v>141</v>
      </c>
      <c r="I313" t="s">
        <v>970</v>
      </c>
    </row>
    <row r="314" spans="5:9" x14ac:dyDescent="0.25">
      <c r="E314" t="s">
        <v>162</v>
      </c>
      <c r="F314" t="s">
        <v>441</v>
      </c>
      <c r="G314" t="s">
        <v>827</v>
      </c>
      <c r="H314" t="s">
        <v>141</v>
      </c>
      <c r="I314" t="s">
        <v>970</v>
      </c>
    </row>
    <row r="315" spans="5:9" x14ac:dyDescent="0.25">
      <c r="E315" t="s">
        <v>162</v>
      </c>
      <c r="F315" t="s">
        <v>442</v>
      </c>
      <c r="G315" t="s">
        <v>828</v>
      </c>
      <c r="H315" t="s">
        <v>141</v>
      </c>
      <c r="I315" t="s">
        <v>970</v>
      </c>
    </row>
    <row r="316" spans="5:9" x14ac:dyDescent="0.25">
      <c r="E316" t="s">
        <v>162</v>
      </c>
      <c r="F316" t="s">
        <v>443</v>
      </c>
      <c r="G316" t="s">
        <v>829</v>
      </c>
      <c r="H316" t="s">
        <v>141</v>
      </c>
      <c r="I316" t="s">
        <v>970</v>
      </c>
    </row>
    <row r="317" spans="5:9" x14ac:dyDescent="0.25">
      <c r="E317" t="s">
        <v>162</v>
      </c>
      <c r="F317" t="s">
        <v>444</v>
      </c>
      <c r="G317" t="s">
        <v>830</v>
      </c>
      <c r="H317" t="s">
        <v>141</v>
      </c>
      <c r="I317" t="s">
        <v>970</v>
      </c>
    </row>
    <row r="318" spans="5:9" x14ac:dyDescent="0.25">
      <c r="E318" t="s">
        <v>162</v>
      </c>
      <c r="F318" t="s">
        <v>445</v>
      </c>
      <c r="G318" t="s">
        <v>831</v>
      </c>
      <c r="H318" t="s">
        <v>141</v>
      </c>
      <c r="I318" t="s">
        <v>970</v>
      </c>
    </row>
    <row r="319" spans="5:9" x14ac:dyDescent="0.25">
      <c r="E319" t="s">
        <v>162</v>
      </c>
      <c r="F319" t="s">
        <v>446</v>
      </c>
      <c r="G319" t="s">
        <v>832</v>
      </c>
      <c r="H319" t="s">
        <v>141</v>
      </c>
      <c r="I319" t="s">
        <v>970</v>
      </c>
    </row>
    <row r="320" spans="5:9" x14ac:dyDescent="0.25">
      <c r="E320" t="s">
        <v>162</v>
      </c>
      <c r="F320" t="s">
        <v>447</v>
      </c>
      <c r="G320" t="s">
        <v>833</v>
      </c>
      <c r="H320" t="s">
        <v>141</v>
      </c>
      <c r="I320" t="s">
        <v>970</v>
      </c>
    </row>
    <row r="321" spans="5:9" x14ac:dyDescent="0.25">
      <c r="E321" t="s">
        <v>162</v>
      </c>
      <c r="F321" t="s">
        <v>448</v>
      </c>
      <c r="G321" t="s">
        <v>834</v>
      </c>
      <c r="H321" t="s">
        <v>141</v>
      </c>
      <c r="I321" t="s">
        <v>970</v>
      </c>
    </row>
    <row r="322" spans="5:9" x14ac:dyDescent="0.25">
      <c r="E322" t="s">
        <v>162</v>
      </c>
      <c r="F322" t="s">
        <v>449</v>
      </c>
      <c r="G322" t="s">
        <v>835</v>
      </c>
      <c r="H322" t="s">
        <v>141</v>
      </c>
      <c r="I322" t="s">
        <v>970</v>
      </c>
    </row>
    <row r="323" spans="5:9" x14ac:dyDescent="0.25">
      <c r="E323" t="s">
        <v>162</v>
      </c>
      <c r="F323" t="s">
        <v>450</v>
      </c>
      <c r="G323" t="s">
        <v>836</v>
      </c>
      <c r="H323" t="s">
        <v>141</v>
      </c>
      <c r="I323" t="s">
        <v>970</v>
      </c>
    </row>
    <row r="324" spans="5:9" x14ac:dyDescent="0.25">
      <c r="E324" t="s">
        <v>162</v>
      </c>
      <c r="F324" t="s">
        <v>451</v>
      </c>
      <c r="G324" t="s">
        <v>837</v>
      </c>
      <c r="H324" t="s">
        <v>141</v>
      </c>
      <c r="I324" t="s">
        <v>970</v>
      </c>
    </row>
    <row r="325" spans="5:9" x14ac:dyDescent="0.25">
      <c r="E325" t="s">
        <v>162</v>
      </c>
      <c r="F325" t="s">
        <v>452</v>
      </c>
      <c r="G325" t="s">
        <v>838</v>
      </c>
      <c r="H325" t="s">
        <v>141</v>
      </c>
      <c r="I325" t="s">
        <v>970</v>
      </c>
    </row>
    <row r="326" spans="5:9" x14ac:dyDescent="0.25">
      <c r="E326" t="s">
        <v>163</v>
      </c>
      <c r="F326" t="s">
        <v>1017</v>
      </c>
      <c r="G326" t="s">
        <v>1018</v>
      </c>
      <c r="H326" t="s">
        <v>131</v>
      </c>
      <c r="I326" t="s">
        <v>971</v>
      </c>
    </row>
    <row r="327" spans="5:9" x14ac:dyDescent="0.25">
      <c r="E327" t="s">
        <v>163</v>
      </c>
      <c r="F327" t="s">
        <v>1019</v>
      </c>
      <c r="G327" t="s">
        <v>1020</v>
      </c>
      <c r="H327" t="s">
        <v>131</v>
      </c>
      <c r="I327" t="s">
        <v>971</v>
      </c>
    </row>
    <row r="328" spans="5:9" x14ac:dyDescent="0.25">
      <c r="E328" t="s">
        <v>163</v>
      </c>
      <c r="F328" t="s">
        <v>453</v>
      </c>
      <c r="G328" t="s">
        <v>132</v>
      </c>
      <c r="H328" t="s">
        <v>131</v>
      </c>
      <c r="I328" t="s">
        <v>971</v>
      </c>
    </row>
    <row r="329" spans="5:9" x14ac:dyDescent="0.25">
      <c r="E329" t="s">
        <v>163</v>
      </c>
      <c r="F329" t="s">
        <v>1113</v>
      </c>
      <c r="G329" t="s">
        <v>1114</v>
      </c>
      <c r="H329" t="s">
        <v>131</v>
      </c>
      <c r="I329" t="s">
        <v>971</v>
      </c>
    </row>
    <row r="330" spans="5:9" x14ac:dyDescent="0.25">
      <c r="E330" t="s">
        <v>163</v>
      </c>
      <c r="F330" t="s">
        <v>1074</v>
      </c>
      <c r="G330" t="s">
        <v>1073</v>
      </c>
      <c r="H330" t="s">
        <v>131</v>
      </c>
      <c r="I330" t="s">
        <v>971</v>
      </c>
    </row>
    <row r="331" spans="5:9" x14ac:dyDescent="0.25">
      <c r="E331" t="s">
        <v>163</v>
      </c>
      <c r="F331" t="s">
        <v>454</v>
      </c>
      <c r="G331" t="s">
        <v>839</v>
      </c>
      <c r="H331" t="s">
        <v>131</v>
      </c>
      <c r="I331" t="s">
        <v>971</v>
      </c>
    </row>
    <row r="332" spans="5:9" x14ac:dyDescent="0.25">
      <c r="E332" t="s">
        <v>163</v>
      </c>
      <c r="F332" t="s">
        <v>1021</v>
      </c>
      <c r="G332" t="s">
        <v>1022</v>
      </c>
      <c r="H332" t="s">
        <v>131</v>
      </c>
      <c r="I332" t="s">
        <v>971</v>
      </c>
    </row>
    <row r="333" spans="5:9" x14ac:dyDescent="0.25">
      <c r="E333" t="s">
        <v>163</v>
      </c>
      <c r="F333" t="s">
        <v>1123</v>
      </c>
      <c r="G333" t="s">
        <v>1124</v>
      </c>
      <c r="H333" t="s">
        <v>131</v>
      </c>
      <c r="I333" t="s">
        <v>971</v>
      </c>
    </row>
    <row r="334" spans="5:9" x14ac:dyDescent="0.25">
      <c r="E334" t="s">
        <v>163</v>
      </c>
      <c r="F334" t="s">
        <v>1084</v>
      </c>
      <c r="G334" t="s">
        <v>1085</v>
      </c>
      <c r="H334" t="s">
        <v>131</v>
      </c>
      <c r="I334" t="s">
        <v>971</v>
      </c>
    </row>
    <row r="335" spans="5:9" x14ac:dyDescent="0.25">
      <c r="E335" t="s">
        <v>163</v>
      </c>
      <c r="F335" t="s">
        <v>455</v>
      </c>
      <c r="G335" t="s">
        <v>840</v>
      </c>
      <c r="H335" t="s">
        <v>131</v>
      </c>
      <c r="I335" t="s">
        <v>971</v>
      </c>
    </row>
    <row r="336" spans="5:9" x14ac:dyDescent="0.25">
      <c r="E336" t="s">
        <v>163</v>
      </c>
      <c r="F336" t="s">
        <v>1023</v>
      </c>
      <c r="G336" t="s">
        <v>1024</v>
      </c>
      <c r="H336" t="s">
        <v>131</v>
      </c>
      <c r="I336" t="s">
        <v>971</v>
      </c>
    </row>
    <row r="337" spans="5:9" x14ac:dyDescent="0.25">
      <c r="E337" t="s">
        <v>163</v>
      </c>
      <c r="F337" t="s">
        <v>1025</v>
      </c>
      <c r="G337" t="s">
        <v>1026</v>
      </c>
      <c r="H337" t="s">
        <v>131</v>
      </c>
      <c r="I337" t="s">
        <v>971</v>
      </c>
    </row>
    <row r="338" spans="5:9" x14ac:dyDescent="0.25">
      <c r="E338" t="s">
        <v>163</v>
      </c>
      <c r="F338" t="s">
        <v>1027</v>
      </c>
      <c r="G338" t="s">
        <v>1028</v>
      </c>
      <c r="H338" t="s">
        <v>131</v>
      </c>
      <c r="I338" t="s">
        <v>971</v>
      </c>
    </row>
    <row r="339" spans="5:9" x14ac:dyDescent="0.25">
      <c r="E339" t="s">
        <v>163</v>
      </c>
      <c r="F339" t="s">
        <v>1029</v>
      </c>
      <c r="G339" t="s">
        <v>1030</v>
      </c>
      <c r="H339" t="s">
        <v>131</v>
      </c>
      <c r="I339" t="s">
        <v>971</v>
      </c>
    </row>
    <row r="340" spans="5:9" x14ac:dyDescent="0.25">
      <c r="E340" t="s">
        <v>163</v>
      </c>
      <c r="F340" t="s">
        <v>1031</v>
      </c>
      <c r="G340" t="s">
        <v>1032</v>
      </c>
      <c r="H340" t="s">
        <v>131</v>
      </c>
      <c r="I340" t="s">
        <v>971</v>
      </c>
    </row>
    <row r="341" spans="5:9" x14ac:dyDescent="0.25">
      <c r="E341" t="s">
        <v>163</v>
      </c>
      <c r="F341" t="s">
        <v>456</v>
      </c>
      <c r="G341" t="s">
        <v>841</v>
      </c>
      <c r="H341" t="s">
        <v>131</v>
      </c>
      <c r="I341" t="s">
        <v>971</v>
      </c>
    </row>
    <row r="342" spans="5:9" x14ac:dyDescent="0.25">
      <c r="E342" t="s">
        <v>164</v>
      </c>
      <c r="F342" t="s">
        <v>1033</v>
      </c>
      <c r="G342" t="s">
        <v>842</v>
      </c>
      <c r="H342" t="s">
        <v>953</v>
      </c>
      <c r="I342" t="s">
        <v>972</v>
      </c>
    </row>
    <row r="343" spans="5:9" x14ac:dyDescent="0.25">
      <c r="E343" t="s">
        <v>164</v>
      </c>
      <c r="F343" t="s">
        <v>1125</v>
      </c>
      <c r="G343" t="s">
        <v>1126</v>
      </c>
      <c r="H343" t="s">
        <v>953</v>
      </c>
      <c r="I343" t="s">
        <v>972</v>
      </c>
    </row>
    <row r="344" spans="5:9" x14ac:dyDescent="0.25">
      <c r="E344" t="s">
        <v>164</v>
      </c>
      <c r="F344" t="s">
        <v>457</v>
      </c>
      <c r="G344" t="s">
        <v>843</v>
      </c>
      <c r="H344" t="s">
        <v>953</v>
      </c>
      <c r="I344" t="s">
        <v>972</v>
      </c>
    </row>
    <row r="345" spans="5:9" x14ac:dyDescent="0.25">
      <c r="E345" t="s">
        <v>164</v>
      </c>
      <c r="F345" t="s">
        <v>458</v>
      </c>
      <c r="G345" t="s">
        <v>844</v>
      </c>
      <c r="H345" t="s">
        <v>953</v>
      </c>
      <c r="I345" t="s">
        <v>972</v>
      </c>
    </row>
    <row r="346" spans="5:9" x14ac:dyDescent="0.25">
      <c r="E346" t="s">
        <v>164</v>
      </c>
      <c r="F346" t="s">
        <v>459</v>
      </c>
      <c r="G346" t="s">
        <v>845</v>
      </c>
      <c r="H346" t="s">
        <v>953</v>
      </c>
      <c r="I346" t="s">
        <v>972</v>
      </c>
    </row>
    <row r="347" spans="5:9" x14ac:dyDescent="0.25">
      <c r="E347" t="s">
        <v>164</v>
      </c>
      <c r="F347" t="s">
        <v>460</v>
      </c>
      <c r="G347" t="s">
        <v>846</v>
      </c>
      <c r="H347" t="s">
        <v>953</v>
      </c>
      <c r="I347" t="s">
        <v>972</v>
      </c>
    </row>
    <row r="348" spans="5:9" x14ac:dyDescent="0.25">
      <c r="E348" t="s">
        <v>164</v>
      </c>
      <c r="F348" t="s">
        <v>461</v>
      </c>
      <c r="G348" t="s">
        <v>847</v>
      </c>
      <c r="H348" t="s">
        <v>953</v>
      </c>
      <c r="I348" t="s">
        <v>972</v>
      </c>
    </row>
    <row r="349" spans="5:9" x14ac:dyDescent="0.25">
      <c r="E349" t="s">
        <v>164</v>
      </c>
      <c r="F349" t="s">
        <v>462</v>
      </c>
      <c r="G349" t="s">
        <v>849</v>
      </c>
      <c r="H349" t="s">
        <v>953</v>
      </c>
      <c r="I349" t="s">
        <v>972</v>
      </c>
    </row>
    <row r="350" spans="5:9" x14ac:dyDescent="0.25">
      <c r="E350" t="s">
        <v>164</v>
      </c>
      <c r="F350" t="s">
        <v>463</v>
      </c>
      <c r="G350" t="s">
        <v>850</v>
      </c>
      <c r="H350" t="s">
        <v>953</v>
      </c>
      <c r="I350" t="s">
        <v>972</v>
      </c>
    </row>
    <row r="351" spans="5:9" x14ac:dyDescent="0.25">
      <c r="E351" t="s">
        <v>164</v>
      </c>
      <c r="F351" t="s">
        <v>464</v>
      </c>
      <c r="G351" t="s">
        <v>851</v>
      </c>
      <c r="H351" t="s">
        <v>953</v>
      </c>
      <c r="I351" t="s">
        <v>972</v>
      </c>
    </row>
    <row r="352" spans="5:9" x14ac:dyDescent="0.25">
      <c r="E352" t="s">
        <v>164</v>
      </c>
      <c r="F352" t="s">
        <v>465</v>
      </c>
      <c r="G352" t="s">
        <v>852</v>
      </c>
      <c r="H352" t="s">
        <v>953</v>
      </c>
      <c r="I352" t="s">
        <v>972</v>
      </c>
    </row>
    <row r="353" spans="5:9" x14ac:dyDescent="0.25">
      <c r="E353" t="s">
        <v>164</v>
      </c>
      <c r="F353" t="s">
        <v>466</v>
      </c>
      <c r="G353" t="s">
        <v>853</v>
      </c>
      <c r="H353" t="s">
        <v>953</v>
      </c>
      <c r="I353" t="s">
        <v>972</v>
      </c>
    </row>
    <row r="354" spans="5:9" x14ac:dyDescent="0.25">
      <c r="E354" t="s">
        <v>164</v>
      </c>
      <c r="F354" t="s">
        <v>467</v>
      </c>
      <c r="G354" t="s">
        <v>854</v>
      </c>
      <c r="H354" t="s">
        <v>953</v>
      </c>
      <c r="I354" t="s">
        <v>972</v>
      </c>
    </row>
    <row r="355" spans="5:9" x14ac:dyDescent="0.25">
      <c r="E355" t="s">
        <v>164</v>
      </c>
      <c r="F355" t="s">
        <v>468</v>
      </c>
      <c r="G355" t="s">
        <v>855</v>
      </c>
      <c r="H355" t="s">
        <v>953</v>
      </c>
      <c r="I355" t="s">
        <v>972</v>
      </c>
    </row>
    <row r="356" spans="5:9" x14ac:dyDescent="0.25">
      <c r="E356" t="s">
        <v>164</v>
      </c>
      <c r="F356" t="s">
        <v>469</v>
      </c>
      <c r="G356" t="s">
        <v>848</v>
      </c>
      <c r="H356" t="s">
        <v>953</v>
      </c>
      <c r="I356" t="s">
        <v>972</v>
      </c>
    </row>
    <row r="357" spans="5:9" x14ac:dyDescent="0.25">
      <c r="E357" t="s">
        <v>164</v>
      </c>
      <c r="F357" t="s">
        <v>470</v>
      </c>
      <c r="G357" t="s">
        <v>856</v>
      </c>
      <c r="H357" t="s">
        <v>953</v>
      </c>
      <c r="I357" t="s">
        <v>972</v>
      </c>
    </row>
    <row r="358" spans="5:9" x14ac:dyDescent="0.25">
      <c r="E358" t="s">
        <v>165</v>
      </c>
      <c r="F358" t="s">
        <v>1034</v>
      </c>
      <c r="G358" t="s">
        <v>1035</v>
      </c>
      <c r="H358" t="s">
        <v>130</v>
      </c>
      <c r="I358" t="s">
        <v>973</v>
      </c>
    </row>
    <row r="359" spans="5:9" x14ac:dyDescent="0.25">
      <c r="E359" t="s">
        <v>165</v>
      </c>
      <c r="F359" t="s">
        <v>471</v>
      </c>
      <c r="G359" t="s">
        <v>857</v>
      </c>
      <c r="H359" t="s">
        <v>130</v>
      </c>
      <c r="I359" t="s">
        <v>973</v>
      </c>
    </row>
    <row r="360" spans="5:9" x14ac:dyDescent="0.25">
      <c r="E360" t="s">
        <v>165</v>
      </c>
      <c r="F360" t="s">
        <v>472</v>
      </c>
      <c r="G360" t="s">
        <v>858</v>
      </c>
      <c r="H360" t="s">
        <v>130</v>
      </c>
      <c r="I360" t="s">
        <v>973</v>
      </c>
    </row>
    <row r="361" spans="5:9" x14ac:dyDescent="0.25">
      <c r="E361" t="s">
        <v>165</v>
      </c>
      <c r="F361" t="s">
        <v>473</v>
      </c>
      <c r="G361" t="s">
        <v>859</v>
      </c>
      <c r="H361" t="s">
        <v>130</v>
      </c>
      <c r="I361" t="s">
        <v>973</v>
      </c>
    </row>
    <row r="362" spans="5:9" x14ac:dyDescent="0.25">
      <c r="E362" t="s">
        <v>165</v>
      </c>
      <c r="F362" t="s">
        <v>474</v>
      </c>
      <c r="G362" t="s">
        <v>860</v>
      </c>
      <c r="H362" t="s">
        <v>130</v>
      </c>
      <c r="I362" t="s">
        <v>973</v>
      </c>
    </row>
    <row r="363" spans="5:9" x14ac:dyDescent="0.25">
      <c r="E363" t="s">
        <v>165</v>
      </c>
      <c r="F363" t="s">
        <v>475</v>
      </c>
      <c r="G363" t="s">
        <v>861</v>
      </c>
      <c r="H363" t="s">
        <v>130</v>
      </c>
      <c r="I363" t="s">
        <v>973</v>
      </c>
    </row>
    <row r="364" spans="5:9" x14ac:dyDescent="0.25">
      <c r="E364" t="s">
        <v>165</v>
      </c>
      <c r="F364" t="s">
        <v>1036</v>
      </c>
      <c r="G364" t="s">
        <v>1037</v>
      </c>
      <c r="H364" t="s">
        <v>130</v>
      </c>
      <c r="I364" t="s">
        <v>973</v>
      </c>
    </row>
    <row r="365" spans="5:9" x14ac:dyDescent="0.25">
      <c r="E365" t="s">
        <v>165</v>
      </c>
      <c r="F365" t="s">
        <v>476</v>
      </c>
      <c r="G365" t="s">
        <v>862</v>
      </c>
      <c r="H365" t="s">
        <v>130</v>
      </c>
      <c r="I365" t="s">
        <v>973</v>
      </c>
    </row>
    <row r="366" spans="5:9" x14ac:dyDescent="0.25">
      <c r="E366" t="s">
        <v>165</v>
      </c>
      <c r="F366" t="s">
        <v>477</v>
      </c>
      <c r="G366" t="s">
        <v>863</v>
      </c>
      <c r="H366" t="s">
        <v>130</v>
      </c>
      <c r="I366" t="s">
        <v>973</v>
      </c>
    </row>
    <row r="367" spans="5:9" x14ac:dyDescent="0.25">
      <c r="E367" t="s">
        <v>165</v>
      </c>
      <c r="F367" t="s">
        <v>478</v>
      </c>
      <c r="G367" t="s">
        <v>864</v>
      </c>
      <c r="H367" t="s">
        <v>130</v>
      </c>
      <c r="I367" t="s">
        <v>973</v>
      </c>
    </row>
    <row r="368" spans="5:9" x14ac:dyDescent="0.25">
      <c r="E368" t="s">
        <v>165</v>
      </c>
      <c r="F368" t="s">
        <v>1038</v>
      </c>
      <c r="G368" t="s">
        <v>1039</v>
      </c>
      <c r="H368" t="s">
        <v>130</v>
      </c>
      <c r="I368" t="s">
        <v>973</v>
      </c>
    </row>
    <row r="369" spans="4:9" x14ac:dyDescent="0.25">
      <c r="E369" t="s">
        <v>165</v>
      </c>
      <c r="F369" t="s">
        <v>479</v>
      </c>
      <c r="G369" t="s">
        <v>865</v>
      </c>
      <c r="H369" t="s">
        <v>130</v>
      </c>
      <c r="I369" t="s">
        <v>973</v>
      </c>
    </row>
    <row r="370" spans="4:9" x14ac:dyDescent="0.25">
      <c r="E370" t="s">
        <v>165</v>
      </c>
      <c r="F370" t="s">
        <v>480</v>
      </c>
      <c r="G370" t="s">
        <v>866</v>
      </c>
      <c r="H370" t="s">
        <v>130</v>
      </c>
      <c r="I370" t="s">
        <v>973</v>
      </c>
    </row>
    <row r="371" spans="4:9" x14ac:dyDescent="0.25">
      <c r="E371" t="s">
        <v>165</v>
      </c>
      <c r="F371" t="s">
        <v>1040</v>
      </c>
      <c r="G371" t="s">
        <v>1041</v>
      </c>
      <c r="H371" t="s">
        <v>130</v>
      </c>
      <c r="I371" t="s">
        <v>973</v>
      </c>
    </row>
    <row r="372" spans="4:9" x14ac:dyDescent="0.25">
      <c r="E372" t="s">
        <v>165</v>
      </c>
      <c r="F372" t="s">
        <v>481</v>
      </c>
      <c r="G372" t="s">
        <v>867</v>
      </c>
      <c r="H372" t="s">
        <v>130</v>
      </c>
      <c r="I372" t="s">
        <v>973</v>
      </c>
    </row>
    <row r="373" spans="4:9" x14ac:dyDescent="0.25">
      <c r="E373" t="s">
        <v>165</v>
      </c>
      <c r="F373" t="s">
        <v>482</v>
      </c>
      <c r="G373" t="s">
        <v>868</v>
      </c>
      <c r="H373" t="s">
        <v>130</v>
      </c>
      <c r="I373" t="s">
        <v>973</v>
      </c>
    </row>
    <row r="374" spans="4:9" x14ac:dyDescent="0.25">
      <c r="E374" t="s">
        <v>165</v>
      </c>
      <c r="F374" t="s">
        <v>483</v>
      </c>
      <c r="G374" t="s">
        <v>869</v>
      </c>
      <c r="H374" t="s">
        <v>130</v>
      </c>
      <c r="I374" t="s">
        <v>973</v>
      </c>
    </row>
    <row r="375" spans="4:9" x14ac:dyDescent="0.25">
      <c r="D375" t="s">
        <v>1056</v>
      </c>
      <c r="E375" t="s">
        <v>165</v>
      </c>
      <c r="F375" t="s">
        <v>218</v>
      </c>
      <c r="G375" t="s">
        <v>129</v>
      </c>
      <c r="H375" t="s">
        <v>130</v>
      </c>
      <c r="I375" t="s">
        <v>973</v>
      </c>
    </row>
    <row r="376" spans="4:9" x14ac:dyDescent="0.25">
      <c r="D376" t="s">
        <v>1056</v>
      </c>
      <c r="E376" t="s">
        <v>165</v>
      </c>
      <c r="F376" t="s">
        <v>484</v>
      </c>
      <c r="G376" t="s">
        <v>797</v>
      </c>
      <c r="H376" t="s">
        <v>130</v>
      </c>
      <c r="I376" t="s">
        <v>973</v>
      </c>
    </row>
    <row r="377" spans="4:9" x14ac:dyDescent="0.25">
      <c r="E377" t="s">
        <v>165</v>
      </c>
      <c r="F377" t="s">
        <v>485</v>
      </c>
      <c r="G377" t="s">
        <v>870</v>
      </c>
      <c r="H377" t="s">
        <v>130</v>
      </c>
      <c r="I377" t="s">
        <v>973</v>
      </c>
    </row>
    <row r="378" spans="4:9" x14ac:dyDescent="0.25">
      <c r="E378" t="s">
        <v>165</v>
      </c>
      <c r="F378" t="s">
        <v>486</v>
      </c>
      <c r="G378" t="s">
        <v>871</v>
      </c>
      <c r="H378" t="s">
        <v>130</v>
      </c>
      <c r="I378" t="s">
        <v>973</v>
      </c>
    </row>
    <row r="379" spans="4:9" x14ac:dyDescent="0.25">
      <c r="E379" t="s">
        <v>165</v>
      </c>
      <c r="F379" t="s">
        <v>487</v>
      </c>
      <c r="G379" t="s">
        <v>872</v>
      </c>
      <c r="H379" t="s">
        <v>130</v>
      </c>
      <c r="I379" t="s">
        <v>973</v>
      </c>
    </row>
    <row r="380" spans="4:9" x14ac:dyDescent="0.25">
      <c r="E380" t="s">
        <v>165</v>
      </c>
      <c r="F380" t="s">
        <v>488</v>
      </c>
      <c r="G380" t="s">
        <v>873</v>
      </c>
      <c r="H380" t="s">
        <v>130</v>
      </c>
      <c r="I380" t="s">
        <v>973</v>
      </c>
    </row>
    <row r="381" spans="4:9" x14ac:dyDescent="0.25">
      <c r="E381" t="s">
        <v>165</v>
      </c>
      <c r="F381" t="s">
        <v>489</v>
      </c>
      <c r="G381" t="s">
        <v>874</v>
      </c>
      <c r="H381" t="s">
        <v>130</v>
      </c>
      <c r="I381" t="s">
        <v>973</v>
      </c>
    </row>
    <row r="382" spans="4:9" x14ac:dyDescent="0.25">
      <c r="E382" t="s">
        <v>165</v>
      </c>
      <c r="F382" t="s">
        <v>490</v>
      </c>
      <c r="G382" t="s">
        <v>875</v>
      </c>
      <c r="H382" t="s">
        <v>130</v>
      </c>
      <c r="I382" t="s">
        <v>973</v>
      </c>
    </row>
    <row r="383" spans="4:9" x14ac:dyDescent="0.25">
      <c r="E383" t="s">
        <v>165</v>
      </c>
      <c r="F383" t="s">
        <v>491</v>
      </c>
      <c r="G383" t="s">
        <v>876</v>
      </c>
      <c r="H383" t="s">
        <v>130</v>
      </c>
      <c r="I383" t="s">
        <v>973</v>
      </c>
    </row>
    <row r="384" spans="4:9" x14ac:dyDescent="0.25">
      <c r="E384" t="s">
        <v>165</v>
      </c>
      <c r="F384" t="s">
        <v>492</v>
      </c>
      <c r="G384" t="s">
        <v>877</v>
      </c>
      <c r="H384" t="s">
        <v>130</v>
      </c>
      <c r="I384" t="s">
        <v>973</v>
      </c>
    </row>
    <row r="385" spans="4:9" x14ac:dyDescent="0.25">
      <c r="E385" t="s">
        <v>165</v>
      </c>
      <c r="F385" t="s">
        <v>493</v>
      </c>
      <c r="G385" t="s">
        <v>878</v>
      </c>
      <c r="H385" t="s">
        <v>130</v>
      </c>
      <c r="I385" t="s">
        <v>973</v>
      </c>
    </row>
    <row r="386" spans="4:9" x14ac:dyDescent="0.25">
      <c r="D386" t="s">
        <v>1056</v>
      </c>
      <c r="E386" t="s">
        <v>165</v>
      </c>
      <c r="F386" t="s">
        <v>228</v>
      </c>
      <c r="G386" t="s">
        <v>623</v>
      </c>
      <c r="H386" t="s">
        <v>130</v>
      </c>
      <c r="I386" t="s">
        <v>973</v>
      </c>
    </row>
    <row r="387" spans="4:9" x14ac:dyDescent="0.25">
      <c r="E387" t="s">
        <v>166</v>
      </c>
      <c r="F387" t="s">
        <v>1115</v>
      </c>
      <c r="G387" t="s">
        <v>1116</v>
      </c>
      <c r="H387" t="s">
        <v>954</v>
      </c>
      <c r="I387" t="s">
        <v>974</v>
      </c>
    </row>
    <row r="388" spans="4:9" x14ac:dyDescent="0.25">
      <c r="E388" t="s">
        <v>166</v>
      </c>
      <c r="F388" t="s">
        <v>1117</v>
      </c>
      <c r="G388" t="s">
        <v>879</v>
      </c>
      <c r="H388" t="s">
        <v>954</v>
      </c>
      <c r="I388" t="s">
        <v>974</v>
      </c>
    </row>
    <row r="389" spans="4:9" x14ac:dyDescent="0.25">
      <c r="E389" t="s">
        <v>167</v>
      </c>
      <c r="F389" t="s">
        <v>494</v>
      </c>
      <c r="G389" t="s">
        <v>880</v>
      </c>
      <c r="H389" t="s">
        <v>955</v>
      </c>
      <c r="I389" t="s">
        <v>975</v>
      </c>
    </row>
    <row r="390" spans="4:9" x14ac:dyDescent="0.25">
      <c r="E390" t="s">
        <v>167</v>
      </c>
      <c r="F390" t="s">
        <v>495</v>
      </c>
      <c r="G390" t="s">
        <v>881</v>
      </c>
      <c r="H390" t="s">
        <v>955</v>
      </c>
      <c r="I390" t="s">
        <v>975</v>
      </c>
    </row>
    <row r="391" spans="4:9" x14ac:dyDescent="0.25">
      <c r="E391" t="s">
        <v>167</v>
      </c>
      <c r="F391" t="s">
        <v>496</v>
      </c>
      <c r="G391" t="s">
        <v>882</v>
      </c>
      <c r="H391" t="s">
        <v>955</v>
      </c>
      <c r="I391" t="s">
        <v>975</v>
      </c>
    </row>
    <row r="392" spans="4:9" x14ac:dyDescent="0.25">
      <c r="E392" t="s">
        <v>167</v>
      </c>
      <c r="F392" t="s">
        <v>497</v>
      </c>
      <c r="G392" t="s">
        <v>883</v>
      </c>
      <c r="H392" t="s">
        <v>955</v>
      </c>
      <c r="I392" t="s">
        <v>975</v>
      </c>
    </row>
    <row r="393" spans="4:9" x14ac:dyDescent="0.25">
      <c r="E393" t="s">
        <v>167</v>
      </c>
      <c r="F393" t="s">
        <v>498</v>
      </c>
      <c r="G393" t="s">
        <v>884</v>
      </c>
      <c r="H393" t="s">
        <v>955</v>
      </c>
      <c r="I393" t="s">
        <v>975</v>
      </c>
    </row>
    <row r="394" spans="4:9" x14ac:dyDescent="0.25">
      <c r="E394" t="s">
        <v>167</v>
      </c>
      <c r="F394" t="s">
        <v>499</v>
      </c>
      <c r="G394" t="s">
        <v>885</v>
      </c>
      <c r="H394" t="s">
        <v>955</v>
      </c>
      <c r="I394" t="s">
        <v>975</v>
      </c>
    </row>
    <row r="395" spans="4:9" x14ac:dyDescent="0.25">
      <c r="E395" t="s">
        <v>167</v>
      </c>
      <c r="F395" t="s">
        <v>500</v>
      </c>
      <c r="G395" t="s">
        <v>886</v>
      </c>
      <c r="H395" t="s">
        <v>955</v>
      </c>
      <c r="I395" t="s">
        <v>975</v>
      </c>
    </row>
    <row r="396" spans="4:9" x14ac:dyDescent="0.25">
      <c r="E396" t="s">
        <v>167</v>
      </c>
      <c r="F396" t="s">
        <v>501</v>
      </c>
      <c r="G396" t="s">
        <v>887</v>
      </c>
      <c r="H396" t="s">
        <v>955</v>
      </c>
      <c r="I396" t="s">
        <v>975</v>
      </c>
    </row>
    <row r="397" spans="4:9" x14ac:dyDescent="0.25">
      <c r="E397" t="s">
        <v>167</v>
      </c>
      <c r="F397" t="s">
        <v>502</v>
      </c>
      <c r="G397" t="s">
        <v>888</v>
      </c>
      <c r="H397" t="s">
        <v>955</v>
      </c>
      <c r="I397" t="s">
        <v>975</v>
      </c>
    </row>
    <row r="398" spans="4:9" x14ac:dyDescent="0.25">
      <c r="E398" t="s">
        <v>167</v>
      </c>
      <c r="F398" t="s">
        <v>503</v>
      </c>
      <c r="G398" t="s">
        <v>889</v>
      </c>
      <c r="H398" t="s">
        <v>955</v>
      </c>
      <c r="I398" t="s">
        <v>975</v>
      </c>
    </row>
    <row r="399" spans="4:9" x14ac:dyDescent="0.25">
      <c r="E399" t="s">
        <v>167</v>
      </c>
      <c r="F399" t="s">
        <v>504</v>
      </c>
      <c r="G399" t="s">
        <v>890</v>
      </c>
      <c r="H399" t="s">
        <v>955</v>
      </c>
      <c r="I399" t="s">
        <v>975</v>
      </c>
    </row>
    <row r="400" spans="4:9" x14ac:dyDescent="0.25">
      <c r="E400" t="s">
        <v>167</v>
      </c>
      <c r="F400" t="s">
        <v>505</v>
      </c>
      <c r="G400" t="s">
        <v>891</v>
      </c>
      <c r="H400" t="s">
        <v>955</v>
      </c>
      <c r="I400" t="s">
        <v>975</v>
      </c>
    </row>
    <row r="401" spans="5:9" x14ac:dyDescent="0.25">
      <c r="E401" t="s">
        <v>167</v>
      </c>
      <c r="F401" t="s">
        <v>506</v>
      </c>
      <c r="G401" t="s">
        <v>892</v>
      </c>
      <c r="H401" t="s">
        <v>955</v>
      </c>
      <c r="I401" t="s">
        <v>975</v>
      </c>
    </row>
    <row r="402" spans="5:9" x14ac:dyDescent="0.25">
      <c r="E402" t="s">
        <v>167</v>
      </c>
      <c r="F402" t="s">
        <v>507</v>
      </c>
      <c r="G402" t="s">
        <v>893</v>
      </c>
      <c r="H402" t="s">
        <v>955</v>
      </c>
      <c r="I402" t="s">
        <v>975</v>
      </c>
    </row>
    <row r="403" spans="5:9" x14ac:dyDescent="0.25">
      <c r="E403" t="s">
        <v>167</v>
      </c>
      <c r="F403" t="s">
        <v>508</v>
      </c>
      <c r="G403" t="s">
        <v>894</v>
      </c>
      <c r="H403" t="s">
        <v>955</v>
      </c>
      <c r="I403" t="s">
        <v>975</v>
      </c>
    </row>
    <row r="404" spans="5:9" x14ac:dyDescent="0.25">
      <c r="E404" t="s">
        <v>167</v>
      </c>
      <c r="F404" t="s">
        <v>509</v>
      </c>
      <c r="G404" t="s">
        <v>895</v>
      </c>
      <c r="H404" t="s">
        <v>955</v>
      </c>
      <c r="I404" t="s">
        <v>975</v>
      </c>
    </row>
    <row r="405" spans="5:9" x14ac:dyDescent="0.25">
      <c r="E405" t="s">
        <v>167</v>
      </c>
      <c r="F405" t="s">
        <v>510</v>
      </c>
      <c r="G405" t="s">
        <v>896</v>
      </c>
      <c r="H405" t="s">
        <v>955</v>
      </c>
      <c r="I405" t="s">
        <v>975</v>
      </c>
    </row>
    <row r="406" spans="5:9" x14ac:dyDescent="0.25">
      <c r="E406" t="s">
        <v>167</v>
      </c>
      <c r="F406" t="s">
        <v>511</v>
      </c>
      <c r="G406" t="s">
        <v>897</v>
      </c>
      <c r="H406" t="s">
        <v>955</v>
      </c>
      <c r="I406" t="s">
        <v>975</v>
      </c>
    </row>
    <row r="407" spans="5:9" x14ac:dyDescent="0.25">
      <c r="E407" t="s">
        <v>167</v>
      </c>
      <c r="F407" t="s">
        <v>512</v>
      </c>
      <c r="G407" t="s">
        <v>898</v>
      </c>
      <c r="H407" t="s">
        <v>955</v>
      </c>
      <c r="I407" t="s">
        <v>975</v>
      </c>
    </row>
    <row r="408" spans="5:9" x14ac:dyDescent="0.25">
      <c r="E408" t="s">
        <v>167</v>
      </c>
      <c r="F408" t="s">
        <v>513</v>
      </c>
      <c r="G408" t="s">
        <v>899</v>
      </c>
      <c r="H408" t="s">
        <v>955</v>
      </c>
      <c r="I408" t="s">
        <v>975</v>
      </c>
    </row>
    <row r="409" spans="5:9" x14ac:dyDescent="0.25">
      <c r="E409" t="s">
        <v>167</v>
      </c>
      <c r="F409" t="s">
        <v>514</v>
      </c>
      <c r="G409" t="s">
        <v>900</v>
      </c>
      <c r="H409" t="s">
        <v>955</v>
      </c>
      <c r="I409" t="s">
        <v>975</v>
      </c>
    </row>
    <row r="410" spans="5:9" x14ac:dyDescent="0.25">
      <c r="E410" t="s">
        <v>167</v>
      </c>
      <c r="F410" t="s">
        <v>515</v>
      </c>
      <c r="G410" t="s">
        <v>901</v>
      </c>
      <c r="H410" t="s">
        <v>955</v>
      </c>
      <c r="I410" t="s">
        <v>975</v>
      </c>
    </row>
    <row r="411" spans="5:9" x14ac:dyDescent="0.25">
      <c r="E411" t="s">
        <v>168</v>
      </c>
      <c r="F411" t="s">
        <v>516</v>
      </c>
      <c r="G411" t="s">
        <v>902</v>
      </c>
      <c r="H411" t="s">
        <v>956</v>
      </c>
      <c r="I411" t="s">
        <v>976</v>
      </c>
    </row>
    <row r="412" spans="5:9" x14ac:dyDescent="0.25">
      <c r="E412" t="s">
        <v>168</v>
      </c>
      <c r="F412" t="s">
        <v>525</v>
      </c>
      <c r="G412" t="s">
        <v>911</v>
      </c>
      <c r="H412" t="s">
        <v>956</v>
      </c>
      <c r="I412" t="s">
        <v>976</v>
      </c>
    </row>
    <row r="413" spans="5:9" x14ac:dyDescent="0.25">
      <c r="E413" t="s">
        <v>168</v>
      </c>
      <c r="F413" t="s">
        <v>517</v>
      </c>
      <c r="G413" t="s">
        <v>903</v>
      </c>
      <c r="H413" t="s">
        <v>956</v>
      </c>
      <c r="I413" t="s">
        <v>976</v>
      </c>
    </row>
    <row r="414" spans="5:9" x14ac:dyDescent="0.25">
      <c r="E414" t="s">
        <v>168</v>
      </c>
      <c r="F414" t="s">
        <v>518</v>
      </c>
      <c r="G414" t="s">
        <v>904</v>
      </c>
      <c r="H414" t="s">
        <v>956</v>
      </c>
      <c r="I414" t="s">
        <v>976</v>
      </c>
    </row>
    <row r="415" spans="5:9" x14ac:dyDescent="0.25">
      <c r="E415" t="s">
        <v>168</v>
      </c>
      <c r="F415" t="s">
        <v>519</v>
      </c>
      <c r="G415" t="s">
        <v>905</v>
      </c>
      <c r="H415" t="s">
        <v>956</v>
      </c>
      <c r="I415" t="s">
        <v>976</v>
      </c>
    </row>
    <row r="416" spans="5:9" x14ac:dyDescent="0.25">
      <c r="E416" t="s">
        <v>168</v>
      </c>
      <c r="F416" t="s">
        <v>520</v>
      </c>
      <c r="G416" t="s">
        <v>906</v>
      </c>
      <c r="H416" t="s">
        <v>956</v>
      </c>
      <c r="I416" t="s">
        <v>976</v>
      </c>
    </row>
    <row r="417" spans="5:9" x14ac:dyDescent="0.25">
      <c r="E417" t="s">
        <v>168</v>
      </c>
      <c r="F417" t="s">
        <v>521</v>
      </c>
      <c r="G417" t="s">
        <v>907</v>
      </c>
      <c r="H417" t="s">
        <v>956</v>
      </c>
      <c r="I417" t="s">
        <v>976</v>
      </c>
    </row>
    <row r="418" spans="5:9" x14ac:dyDescent="0.25">
      <c r="E418" t="s">
        <v>168</v>
      </c>
      <c r="F418" t="s">
        <v>522</v>
      </c>
      <c r="G418" t="s">
        <v>908</v>
      </c>
      <c r="H418" t="s">
        <v>956</v>
      </c>
      <c r="I418" t="s">
        <v>976</v>
      </c>
    </row>
    <row r="419" spans="5:9" x14ac:dyDescent="0.25">
      <c r="E419" t="s">
        <v>168</v>
      </c>
      <c r="F419" t="s">
        <v>523</v>
      </c>
      <c r="G419" t="s">
        <v>909</v>
      </c>
      <c r="H419" t="s">
        <v>956</v>
      </c>
      <c r="I419" t="s">
        <v>976</v>
      </c>
    </row>
    <row r="420" spans="5:9" x14ac:dyDescent="0.25">
      <c r="E420" t="s">
        <v>168</v>
      </c>
      <c r="F420" t="s">
        <v>524</v>
      </c>
      <c r="G420" t="s">
        <v>910</v>
      </c>
      <c r="H420" t="s">
        <v>956</v>
      </c>
      <c r="I420" t="s">
        <v>976</v>
      </c>
    </row>
    <row r="421" spans="5:9" x14ac:dyDescent="0.25">
      <c r="E421" t="s">
        <v>168</v>
      </c>
      <c r="F421" t="s">
        <v>526</v>
      </c>
      <c r="G421" t="s">
        <v>912</v>
      </c>
      <c r="H421" t="s">
        <v>956</v>
      </c>
      <c r="I421" t="s">
        <v>976</v>
      </c>
    </row>
    <row r="422" spans="5:9" x14ac:dyDescent="0.25">
      <c r="E422" t="s">
        <v>168</v>
      </c>
      <c r="F422" t="s">
        <v>527</v>
      </c>
      <c r="G422" t="s">
        <v>913</v>
      </c>
      <c r="H422" t="s">
        <v>956</v>
      </c>
      <c r="I422" t="s">
        <v>976</v>
      </c>
    </row>
    <row r="423" spans="5:9" x14ac:dyDescent="0.25">
      <c r="E423" t="s">
        <v>168</v>
      </c>
      <c r="F423" t="s">
        <v>528</v>
      </c>
      <c r="G423" t="s">
        <v>914</v>
      </c>
      <c r="H423" t="s">
        <v>956</v>
      </c>
      <c r="I423" t="s">
        <v>976</v>
      </c>
    </row>
    <row r="424" spans="5:9" x14ac:dyDescent="0.25">
      <c r="E424" t="s">
        <v>168</v>
      </c>
      <c r="F424" t="s">
        <v>529</v>
      </c>
      <c r="G424" t="s">
        <v>915</v>
      </c>
      <c r="H424" t="s">
        <v>956</v>
      </c>
      <c r="I424" t="s">
        <v>976</v>
      </c>
    </row>
    <row r="425" spans="5:9" x14ac:dyDescent="0.25">
      <c r="E425" t="s">
        <v>168</v>
      </c>
      <c r="F425" t="s">
        <v>530</v>
      </c>
      <c r="G425" t="s">
        <v>916</v>
      </c>
      <c r="H425" t="s">
        <v>956</v>
      </c>
      <c r="I425" t="s">
        <v>976</v>
      </c>
    </row>
    <row r="426" spans="5:9" x14ac:dyDescent="0.25">
      <c r="E426" t="s">
        <v>168</v>
      </c>
      <c r="F426" t="s">
        <v>531</v>
      </c>
      <c r="G426" t="s">
        <v>917</v>
      </c>
      <c r="H426" t="s">
        <v>956</v>
      </c>
      <c r="I426" t="s">
        <v>976</v>
      </c>
    </row>
    <row r="427" spans="5:9" x14ac:dyDescent="0.25">
      <c r="E427" t="s">
        <v>168</v>
      </c>
      <c r="F427" t="s">
        <v>532</v>
      </c>
      <c r="G427" t="s">
        <v>918</v>
      </c>
      <c r="H427" t="s">
        <v>956</v>
      </c>
      <c r="I427" t="s">
        <v>976</v>
      </c>
    </row>
    <row r="428" spans="5:9" x14ac:dyDescent="0.25">
      <c r="E428" t="s">
        <v>168</v>
      </c>
      <c r="F428" t="s">
        <v>533</v>
      </c>
      <c r="G428" t="s">
        <v>919</v>
      </c>
      <c r="H428" t="s">
        <v>956</v>
      </c>
      <c r="I428" t="s">
        <v>976</v>
      </c>
    </row>
    <row r="429" spans="5:9" x14ac:dyDescent="0.25">
      <c r="E429" t="s">
        <v>168</v>
      </c>
      <c r="F429" t="s">
        <v>534</v>
      </c>
      <c r="G429" t="s">
        <v>920</v>
      </c>
      <c r="H429" t="s">
        <v>956</v>
      </c>
      <c r="I429" t="s">
        <v>976</v>
      </c>
    </row>
    <row r="430" spans="5:9" x14ac:dyDescent="0.25">
      <c r="E430" t="s">
        <v>168</v>
      </c>
      <c r="F430" t="s">
        <v>535</v>
      </c>
      <c r="G430" t="s">
        <v>921</v>
      </c>
      <c r="H430" t="s">
        <v>956</v>
      </c>
      <c r="I430" t="s">
        <v>976</v>
      </c>
    </row>
    <row r="431" spans="5:9" x14ac:dyDescent="0.25">
      <c r="E431" t="s">
        <v>169</v>
      </c>
      <c r="F431" t="s">
        <v>536</v>
      </c>
      <c r="G431" t="s">
        <v>135</v>
      </c>
      <c r="H431" t="s">
        <v>118</v>
      </c>
      <c r="I431" t="s">
        <v>977</v>
      </c>
    </row>
    <row r="432" spans="5:9" x14ac:dyDescent="0.25">
      <c r="E432" t="s">
        <v>169</v>
      </c>
      <c r="F432" t="s">
        <v>537</v>
      </c>
      <c r="G432" t="s">
        <v>922</v>
      </c>
      <c r="H432" t="s">
        <v>118</v>
      </c>
      <c r="I432" t="s">
        <v>977</v>
      </c>
    </row>
    <row r="433" spans="5:9" x14ac:dyDescent="0.25">
      <c r="E433" t="s">
        <v>169</v>
      </c>
      <c r="F433" t="s">
        <v>538</v>
      </c>
      <c r="G433" t="s">
        <v>117</v>
      </c>
      <c r="H433" t="s">
        <v>118</v>
      </c>
      <c r="I433" t="s">
        <v>977</v>
      </c>
    </row>
    <row r="434" spans="5:9" x14ac:dyDescent="0.25">
      <c r="E434" t="s">
        <v>169</v>
      </c>
      <c r="F434" t="s">
        <v>1042</v>
      </c>
      <c r="G434" t="s">
        <v>1043</v>
      </c>
      <c r="H434" t="s">
        <v>118</v>
      </c>
      <c r="I434" t="s">
        <v>977</v>
      </c>
    </row>
    <row r="435" spans="5:9" x14ac:dyDescent="0.25">
      <c r="E435" t="s">
        <v>169</v>
      </c>
      <c r="F435" t="s">
        <v>539</v>
      </c>
      <c r="G435" t="s">
        <v>923</v>
      </c>
      <c r="H435" t="s">
        <v>118</v>
      </c>
      <c r="I435" t="s">
        <v>977</v>
      </c>
    </row>
    <row r="436" spans="5:9" x14ac:dyDescent="0.25">
      <c r="E436" t="s">
        <v>169</v>
      </c>
      <c r="F436" t="s">
        <v>1091</v>
      </c>
      <c r="G436" t="s">
        <v>1092</v>
      </c>
      <c r="H436" t="s">
        <v>118</v>
      </c>
      <c r="I436" t="s">
        <v>977</v>
      </c>
    </row>
    <row r="437" spans="5:9" x14ac:dyDescent="0.25">
      <c r="E437" t="s">
        <v>169</v>
      </c>
      <c r="F437" t="s">
        <v>540</v>
      </c>
      <c r="G437" t="s">
        <v>924</v>
      </c>
      <c r="H437" t="s">
        <v>118</v>
      </c>
      <c r="I437" t="s">
        <v>977</v>
      </c>
    </row>
    <row r="438" spans="5:9" x14ac:dyDescent="0.25">
      <c r="E438" t="s">
        <v>169</v>
      </c>
      <c r="F438" t="s">
        <v>541</v>
      </c>
      <c r="G438" t="s">
        <v>925</v>
      </c>
      <c r="H438" t="s">
        <v>118</v>
      </c>
      <c r="I438" t="s">
        <v>977</v>
      </c>
    </row>
    <row r="439" spans="5:9" x14ac:dyDescent="0.25">
      <c r="E439" t="s">
        <v>169</v>
      </c>
      <c r="F439" t="s">
        <v>1044</v>
      </c>
      <c r="G439" t="s">
        <v>1045</v>
      </c>
      <c r="H439" t="s">
        <v>118</v>
      </c>
      <c r="I439" t="s">
        <v>977</v>
      </c>
    </row>
    <row r="440" spans="5:9" x14ac:dyDescent="0.25">
      <c r="E440" t="s">
        <v>169</v>
      </c>
      <c r="F440" t="s">
        <v>542</v>
      </c>
      <c r="G440" t="s">
        <v>926</v>
      </c>
      <c r="H440" t="s">
        <v>118</v>
      </c>
      <c r="I440" t="s">
        <v>977</v>
      </c>
    </row>
    <row r="441" spans="5:9" x14ac:dyDescent="0.25">
      <c r="E441" t="s">
        <v>169</v>
      </c>
      <c r="F441" t="s">
        <v>543</v>
      </c>
      <c r="G441" t="s">
        <v>927</v>
      </c>
      <c r="H441" t="s">
        <v>118</v>
      </c>
      <c r="I441" t="s">
        <v>977</v>
      </c>
    </row>
    <row r="442" spans="5:9" x14ac:dyDescent="0.25">
      <c r="E442" t="s">
        <v>170</v>
      </c>
      <c r="F442" t="s">
        <v>1127</v>
      </c>
      <c r="G442" t="s">
        <v>1128</v>
      </c>
      <c r="H442" t="s">
        <v>119</v>
      </c>
      <c r="I442" t="s">
        <v>978</v>
      </c>
    </row>
    <row r="443" spans="5:9" x14ac:dyDescent="0.25">
      <c r="E443" t="s">
        <v>170</v>
      </c>
      <c r="F443" t="s">
        <v>544</v>
      </c>
      <c r="G443" t="s">
        <v>928</v>
      </c>
      <c r="H443" t="s">
        <v>119</v>
      </c>
      <c r="I443" t="s">
        <v>978</v>
      </c>
    </row>
    <row r="444" spans="5:9" x14ac:dyDescent="0.25">
      <c r="E444" t="s">
        <v>170</v>
      </c>
      <c r="F444" t="s">
        <v>545</v>
      </c>
      <c r="G444" t="s">
        <v>929</v>
      </c>
      <c r="H444" t="s">
        <v>119</v>
      </c>
      <c r="I444" t="s">
        <v>978</v>
      </c>
    </row>
    <row r="445" spans="5:9" x14ac:dyDescent="0.25">
      <c r="E445" t="s">
        <v>170</v>
      </c>
      <c r="F445" t="s">
        <v>546</v>
      </c>
      <c r="G445" t="s">
        <v>930</v>
      </c>
      <c r="H445" t="s">
        <v>119</v>
      </c>
      <c r="I445" t="s">
        <v>978</v>
      </c>
    </row>
    <row r="446" spans="5:9" x14ac:dyDescent="0.25">
      <c r="E446" t="s">
        <v>170</v>
      </c>
      <c r="F446" t="s">
        <v>547</v>
      </c>
      <c r="G446" t="s">
        <v>931</v>
      </c>
      <c r="H446" t="s">
        <v>119</v>
      </c>
      <c r="I446" t="s">
        <v>978</v>
      </c>
    </row>
    <row r="447" spans="5:9" x14ac:dyDescent="0.25">
      <c r="E447" t="s">
        <v>170</v>
      </c>
      <c r="F447" t="s">
        <v>548</v>
      </c>
      <c r="G447" t="s">
        <v>932</v>
      </c>
      <c r="H447" t="s">
        <v>119</v>
      </c>
      <c r="I447" t="s">
        <v>978</v>
      </c>
    </row>
    <row r="448" spans="5:9" x14ac:dyDescent="0.25">
      <c r="E448" t="s">
        <v>170</v>
      </c>
      <c r="F448" t="s">
        <v>981</v>
      </c>
      <c r="G448" t="s">
        <v>980</v>
      </c>
      <c r="H448" t="s">
        <v>119</v>
      </c>
      <c r="I448" t="s">
        <v>978</v>
      </c>
    </row>
    <row r="449" spans="5:9" x14ac:dyDescent="0.25">
      <c r="E449" t="s">
        <v>170</v>
      </c>
      <c r="F449" t="s">
        <v>1046</v>
      </c>
      <c r="G449" t="s">
        <v>1047</v>
      </c>
      <c r="H449" t="s">
        <v>119</v>
      </c>
      <c r="I449" t="s">
        <v>978</v>
      </c>
    </row>
    <row r="450" spans="5:9" x14ac:dyDescent="0.25">
      <c r="E450" t="s">
        <v>170</v>
      </c>
      <c r="F450" t="s">
        <v>549</v>
      </c>
      <c r="G450" t="s">
        <v>933</v>
      </c>
      <c r="H450" t="s">
        <v>119</v>
      </c>
      <c r="I450" t="s">
        <v>978</v>
      </c>
    </row>
    <row r="451" spans="5:9" x14ac:dyDescent="0.25">
      <c r="E451" t="s">
        <v>170</v>
      </c>
      <c r="F451" t="s">
        <v>550</v>
      </c>
      <c r="G451" t="s">
        <v>934</v>
      </c>
      <c r="H451" t="s">
        <v>119</v>
      </c>
      <c r="I451" t="s">
        <v>978</v>
      </c>
    </row>
    <row r="452" spans="5:9" x14ac:dyDescent="0.25">
      <c r="E452" t="s">
        <v>170</v>
      </c>
      <c r="F452" t="s">
        <v>1048</v>
      </c>
      <c r="G452" t="s">
        <v>1049</v>
      </c>
      <c r="H452" t="s">
        <v>119</v>
      </c>
      <c r="I452" t="s">
        <v>978</v>
      </c>
    </row>
    <row r="453" spans="5:9" x14ac:dyDescent="0.25">
      <c r="E453" t="s">
        <v>170</v>
      </c>
      <c r="F453" t="s">
        <v>551</v>
      </c>
      <c r="G453" t="s">
        <v>935</v>
      </c>
      <c r="H453" t="s">
        <v>119</v>
      </c>
      <c r="I453" t="s">
        <v>978</v>
      </c>
    </row>
    <row r="454" spans="5:9" x14ac:dyDescent="0.25">
      <c r="E454" t="s">
        <v>170</v>
      </c>
      <c r="F454" t="s">
        <v>552</v>
      </c>
      <c r="G454" t="s">
        <v>936</v>
      </c>
      <c r="H454" t="s">
        <v>119</v>
      </c>
      <c r="I454" t="s">
        <v>978</v>
      </c>
    </row>
    <row r="455" spans="5:9" x14ac:dyDescent="0.25">
      <c r="E455" t="s">
        <v>170</v>
      </c>
      <c r="F455" t="s">
        <v>553</v>
      </c>
      <c r="G455" t="s">
        <v>937</v>
      </c>
      <c r="H455" t="s">
        <v>119</v>
      </c>
      <c r="I455" t="s">
        <v>978</v>
      </c>
    </row>
    <row r="456" spans="5:9" x14ac:dyDescent="0.25">
      <c r="E456" t="s">
        <v>170</v>
      </c>
      <c r="F456" t="s">
        <v>554</v>
      </c>
      <c r="G456" t="s">
        <v>938</v>
      </c>
      <c r="H456" t="s">
        <v>119</v>
      </c>
      <c r="I456" t="s">
        <v>978</v>
      </c>
    </row>
    <row r="457" spans="5:9" x14ac:dyDescent="0.25">
      <c r="E457" t="s">
        <v>170</v>
      </c>
      <c r="F457" t="s">
        <v>555</v>
      </c>
      <c r="G457" t="s">
        <v>939</v>
      </c>
      <c r="H457" t="s">
        <v>119</v>
      </c>
      <c r="I457" t="s">
        <v>978</v>
      </c>
    </row>
    <row r="458" spans="5:9" x14ac:dyDescent="0.25">
      <c r="E458" t="s">
        <v>170</v>
      </c>
      <c r="F458" t="s">
        <v>556</v>
      </c>
      <c r="G458" t="s">
        <v>940</v>
      </c>
      <c r="H458" t="s">
        <v>119</v>
      </c>
      <c r="I458" t="s">
        <v>978</v>
      </c>
    </row>
    <row r="459" spans="5:9" x14ac:dyDescent="0.25">
      <c r="E459" t="s">
        <v>170</v>
      </c>
      <c r="F459" t="s">
        <v>1050</v>
      </c>
      <c r="G459" t="s">
        <v>1051</v>
      </c>
      <c r="H459" t="s">
        <v>119</v>
      </c>
      <c r="I459" t="s">
        <v>978</v>
      </c>
    </row>
    <row r="460" spans="5:9" x14ac:dyDescent="0.25">
      <c r="E460" t="s">
        <v>170</v>
      </c>
      <c r="F460" t="s">
        <v>557</v>
      </c>
      <c r="G460" t="s">
        <v>941</v>
      </c>
      <c r="H460" t="s">
        <v>119</v>
      </c>
      <c r="I460" t="s">
        <v>978</v>
      </c>
    </row>
    <row r="461" spans="5:9" x14ac:dyDescent="0.25">
      <c r="E461" t="s">
        <v>170</v>
      </c>
      <c r="F461" t="s">
        <v>558</v>
      </c>
      <c r="G461" t="s">
        <v>942</v>
      </c>
      <c r="H461" t="s">
        <v>119</v>
      </c>
      <c r="I461" t="s">
        <v>978</v>
      </c>
    </row>
    <row r="462" spans="5:9" x14ac:dyDescent="0.25">
      <c r="E462" t="s">
        <v>170</v>
      </c>
      <c r="F462" t="s">
        <v>982</v>
      </c>
      <c r="G462" t="s">
        <v>983</v>
      </c>
      <c r="H462" t="s">
        <v>119</v>
      </c>
      <c r="I462" t="s">
        <v>978</v>
      </c>
    </row>
    <row r="463" spans="5:9" x14ac:dyDescent="0.25">
      <c r="E463" t="s">
        <v>170</v>
      </c>
      <c r="F463" t="s">
        <v>559</v>
      </c>
      <c r="G463" t="s">
        <v>943</v>
      </c>
      <c r="H463" t="s">
        <v>119</v>
      </c>
      <c r="I463" t="s">
        <v>978</v>
      </c>
    </row>
    <row r="464" spans="5:9" x14ac:dyDescent="0.25">
      <c r="E464" t="s">
        <v>170</v>
      </c>
      <c r="F464" t="s">
        <v>560</v>
      </c>
      <c r="G464" t="s">
        <v>944</v>
      </c>
      <c r="H464" t="s">
        <v>119</v>
      </c>
      <c r="I464" t="s">
        <v>978</v>
      </c>
    </row>
  </sheetData>
  <conditionalFormatting sqref="F167">
    <cfRule type="duplicateValues" dxfId="42" priority="7"/>
  </conditionalFormatting>
  <conditionalFormatting sqref="F170">
    <cfRule type="duplicateValues" dxfId="41" priority="5"/>
  </conditionalFormatting>
  <conditionalFormatting sqref="F284">
    <cfRule type="duplicateValues" dxfId="40" priority="6"/>
  </conditionalFormatting>
  <conditionalFormatting sqref="F285:F1048576 F168:F169 F171:F283 F1:F166">
    <cfRule type="duplicateValues" dxfId="39" priority="8"/>
  </conditionalFormatting>
  <conditionalFormatting sqref="F1:G1048576">
    <cfRule type="duplicateValues" dxfId="38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C2:N106"/>
  <sheetViews>
    <sheetView topLeftCell="B1" workbookViewId="0">
      <selection activeCell="H2" sqref="H2:N16"/>
    </sheetView>
  </sheetViews>
  <sheetFormatPr defaultRowHeight="15" x14ac:dyDescent="0.25"/>
  <cols>
    <col min="1" max="1" width="41.42578125" customWidth="1"/>
    <col min="3" max="3" width="41.140625" customWidth="1"/>
    <col min="4" max="4" width="9.140625" customWidth="1"/>
    <col min="5" max="5" width="31.28515625" bestFit="1" customWidth="1"/>
    <col min="7" max="7" width="37.7109375" bestFit="1" customWidth="1"/>
  </cols>
  <sheetData>
    <row r="2" spans="3:14" x14ac:dyDescent="0.25">
      <c r="C2" t="str">
        <f>Основний!E12</f>
        <v>Андрєєв Станіслав Олександрович</v>
      </c>
      <c r="E2" t="b">
        <f>C2=G2</f>
        <v>0</v>
      </c>
      <c r="F2" s="32"/>
      <c r="G2" s="33" t="s">
        <v>1140</v>
      </c>
      <c r="H2" s="33" t="s">
        <v>1238</v>
      </c>
      <c r="I2" s="33" t="s">
        <v>1244</v>
      </c>
      <c r="J2" s="33" t="s">
        <v>563</v>
      </c>
      <c r="K2" s="33" t="s">
        <v>1245</v>
      </c>
      <c r="L2" s="33" t="s">
        <v>1246</v>
      </c>
      <c r="M2" s="33" t="s">
        <v>1247</v>
      </c>
      <c r="N2" s="34" t="s">
        <v>1248</v>
      </c>
    </row>
    <row r="3" spans="3:14" x14ac:dyDescent="0.25">
      <c r="C3" t="str">
        <f>Основний!E13</f>
        <v>Андрушко Микола Миколайович</v>
      </c>
      <c r="E3" t="b">
        <f t="shared" ref="E3:E66" si="0">C3=G3</f>
        <v>0</v>
      </c>
      <c r="G3" t="s">
        <v>1164</v>
      </c>
      <c r="H3" t="s">
        <v>1272</v>
      </c>
      <c r="I3" t="s">
        <v>1273</v>
      </c>
      <c r="J3" t="s">
        <v>563</v>
      </c>
      <c r="K3" t="s">
        <v>1274</v>
      </c>
      <c r="L3" t="s">
        <v>1275</v>
      </c>
      <c r="M3" t="s">
        <v>1276</v>
      </c>
      <c r="N3" t="s">
        <v>1277</v>
      </c>
    </row>
    <row r="4" spans="3:14" x14ac:dyDescent="0.25">
      <c r="C4" t="str">
        <f>Основний!E14</f>
        <v>Аністратенко Олександр Сергійович</v>
      </c>
      <c r="E4" t="b">
        <f t="shared" si="0"/>
        <v>0</v>
      </c>
      <c r="G4" t="s">
        <v>1155</v>
      </c>
      <c r="H4" t="s">
        <v>1234</v>
      </c>
      <c r="J4" t="s">
        <v>562</v>
      </c>
      <c r="K4" t="s">
        <v>1134</v>
      </c>
    </row>
    <row r="5" spans="3:14" x14ac:dyDescent="0.25">
      <c r="C5" t="str">
        <f>Основний!E15</f>
        <v>Антонюк Денис Олександрович</v>
      </c>
      <c r="E5" t="b">
        <f t="shared" si="0"/>
        <v>0</v>
      </c>
      <c r="G5" t="s">
        <v>1175</v>
      </c>
      <c r="H5" t="s">
        <v>1207</v>
      </c>
      <c r="I5" t="s">
        <v>1212</v>
      </c>
      <c r="J5" t="s">
        <v>563</v>
      </c>
      <c r="K5" t="s">
        <v>1213</v>
      </c>
      <c r="L5" t="s">
        <v>1214</v>
      </c>
      <c r="M5" t="s">
        <v>1215</v>
      </c>
      <c r="N5" t="s">
        <v>1216</v>
      </c>
    </row>
    <row r="6" spans="3:14" x14ac:dyDescent="0.25">
      <c r="C6" t="str">
        <f>Основний!E16</f>
        <v>Артеменко Микита Андрійович</v>
      </c>
      <c r="E6" t="b">
        <f t="shared" si="0"/>
        <v>0</v>
      </c>
      <c r="G6" t="s">
        <v>1178</v>
      </c>
      <c r="H6" t="s">
        <v>1260</v>
      </c>
      <c r="I6" t="s">
        <v>1261</v>
      </c>
      <c r="J6" t="s">
        <v>563</v>
      </c>
      <c r="K6" t="s">
        <v>1262</v>
      </c>
      <c r="L6" t="s">
        <v>1263</v>
      </c>
      <c r="M6" t="s">
        <v>1264</v>
      </c>
      <c r="N6" t="s">
        <v>1265</v>
      </c>
    </row>
    <row r="7" spans="3:14" x14ac:dyDescent="0.25">
      <c r="C7" t="str">
        <f>Основний!E17</f>
        <v>Афонін Вадим Павлович</v>
      </c>
      <c r="E7" t="b">
        <f t="shared" si="0"/>
        <v>0</v>
      </c>
      <c r="G7" s="58" t="s">
        <v>1174</v>
      </c>
      <c r="H7" s="58" t="s">
        <v>1207</v>
      </c>
      <c r="I7" s="58" t="s">
        <v>1208</v>
      </c>
      <c r="J7" s="58" t="s">
        <v>561</v>
      </c>
      <c r="K7" s="58" t="s">
        <v>1134</v>
      </c>
      <c r="L7" s="58" t="s">
        <v>1209</v>
      </c>
      <c r="M7" s="58" t="s">
        <v>1210</v>
      </c>
      <c r="N7" s="58" t="s">
        <v>1211</v>
      </c>
    </row>
    <row r="8" spans="3:14" x14ac:dyDescent="0.25">
      <c r="C8" t="str">
        <f>Основний!E18</f>
        <v>Бабчук Юрій Леонтійович</v>
      </c>
      <c r="E8" t="b">
        <f t="shared" si="0"/>
        <v>0</v>
      </c>
      <c r="G8" t="s">
        <v>1169</v>
      </c>
      <c r="H8" t="s">
        <v>1272</v>
      </c>
      <c r="I8" t="s">
        <v>1278</v>
      </c>
      <c r="J8" t="s">
        <v>142</v>
      </c>
      <c r="K8" t="s">
        <v>1279</v>
      </c>
      <c r="L8" t="s">
        <v>1280</v>
      </c>
      <c r="M8" t="s">
        <v>1281</v>
      </c>
      <c r="N8" t="s">
        <v>1282</v>
      </c>
    </row>
    <row r="9" spans="3:14" x14ac:dyDescent="0.25">
      <c r="C9" t="str">
        <f>Основний!E19</f>
        <v>Бартошек Віталій Олександрович</v>
      </c>
      <c r="E9" t="b">
        <f t="shared" si="0"/>
        <v>0</v>
      </c>
      <c r="G9" t="s">
        <v>1144</v>
      </c>
      <c r="H9" t="s">
        <v>1249</v>
      </c>
      <c r="I9" t="s">
        <v>1250</v>
      </c>
      <c r="J9" t="s">
        <v>562</v>
      </c>
      <c r="K9" t="s">
        <v>1251</v>
      </c>
      <c r="L9" t="s">
        <v>1252</v>
      </c>
      <c r="M9" t="s">
        <v>1253</v>
      </c>
      <c r="N9" t="s">
        <v>1254</v>
      </c>
    </row>
    <row r="10" spans="3:14" x14ac:dyDescent="0.25">
      <c r="C10" t="str">
        <f>Основний!E20</f>
        <v>Батеєнко Тимофій Олександрович</v>
      </c>
      <c r="E10" t="b">
        <f t="shared" si="0"/>
        <v>0</v>
      </c>
      <c r="G10" t="s">
        <v>1182</v>
      </c>
      <c r="H10" t="s">
        <v>1266</v>
      </c>
      <c r="I10" t="s">
        <v>1267</v>
      </c>
      <c r="J10" t="s">
        <v>562</v>
      </c>
      <c r="K10" t="s">
        <v>1268</v>
      </c>
      <c r="L10" t="s">
        <v>1269</v>
      </c>
      <c r="M10" t="s">
        <v>1270</v>
      </c>
      <c r="N10" t="s">
        <v>1271</v>
      </c>
    </row>
    <row r="11" spans="3:14" x14ac:dyDescent="0.25">
      <c r="C11" t="str">
        <f>Основний!E21</f>
        <v>Беленко Сергій Олексійович</v>
      </c>
      <c r="E11" t="b">
        <f t="shared" si="0"/>
        <v>0</v>
      </c>
      <c r="G11" t="s">
        <v>1180</v>
      </c>
      <c r="H11" t="s">
        <v>1228</v>
      </c>
      <c r="I11" t="s">
        <v>1229</v>
      </c>
      <c r="J11" t="s">
        <v>563</v>
      </c>
      <c r="K11" t="s">
        <v>1230</v>
      </c>
      <c r="L11" t="s">
        <v>1231</v>
      </c>
      <c r="M11" t="s">
        <v>1232</v>
      </c>
      <c r="N11" t="s">
        <v>1233</v>
      </c>
    </row>
    <row r="12" spans="3:14" x14ac:dyDescent="0.25">
      <c r="C12" t="str">
        <f>Основний!E22</f>
        <v>Бідненко Сергій Юрійович</v>
      </c>
      <c r="E12" t="b">
        <f t="shared" si="0"/>
        <v>0</v>
      </c>
      <c r="G12" t="s">
        <v>1235</v>
      </c>
      <c r="H12" t="s">
        <v>1236</v>
      </c>
      <c r="I12" t="s">
        <v>1236</v>
      </c>
      <c r="J12" t="s">
        <v>142</v>
      </c>
      <c r="K12" t="s">
        <v>1237</v>
      </c>
    </row>
    <row r="13" spans="3:14" x14ac:dyDescent="0.25">
      <c r="C13" t="str">
        <f>Основний!E23</f>
        <v>Білик Владислав Олексійович</v>
      </c>
      <c r="E13" t="b">
        <f t="shared" si="0"/>
        <v>0</v>
      </c>
      <c r="G13" t="s">
        <v>1176</v>
      </c>
      <c r="H13" t="s">
        <v>1217</v>
      </c>
      <c r="I13" t="s">
        <v>1218</v>
      </c>
      <c r="J13" t="s">
        <v>563</v>
      </c>
      <c r="K13" t="s">
        <v>1219</v>
      </c>
      <c r="L13" t="s">
        <v>1220</v>
      </c>
      <c r="M13" t="s">
        <v>1221</v>
      </c>
      <c r="N13" t="s">
        <v>1222</v>
      </c>
    </row>
    <row r="14" spans="3:14" x14ac:dyDescent="0.25">
      <c r="C14" t="str">
        <f>Основний!E24</f>
        <v>Білоус Максим Олегович</v>
      </c>
      <c r="E14" t="b">
        <f t="shared" si="0"/>
        <v>0</v>
      </c>
      <c r="G14" t="s">
        <v>1136</v>
      </c>
      <c r="H14" t="s">
        <v>1238</v>
      </c>
      <c r="I14" t="s">
        <v>1239</v>
      </c>
      <c r="J14" t="s">
        <v>562</v>
      </c>
      <c r="K14" t="s">
        <v>1240</v>
      </c>
      <c r="L14" t="s">
        <v>1241</v>
      </c>
      <c r="M14" t="s">
        <v>1242</v>
      </c>
      <c r="N14" t="s">
        <v>1243</v>
      </c>
    </row>
    <row r="15" spans="3:14" x14ac:dyDescent="0.25">
      <c r="C15" t="str">
        <f>Основний!E25</f>
        <v>Близнюк Володимир Сергійович</v>
      </c>
      <c r="E15" t="b">
        <f t="shared" si="0"/>
        <v>0</v>
      </c>
      <c r="G15" t="s">
        <v>1177</v>
      </c>
      <c r="H15" t="s">
        <v>1223</v>
      </c>
      <c r="I15" t="s">
        <v>1224</v>
      </c>
      <c r="J15" t="s">
        <v>562</v>
      </c>
      <c r="K15" t="s">
        <v>1134</v>
      </c>
      <c r="L15" t="s">
        <v>1225</v>
      </c>
      <c r="M15" t="s">
        <v>1226</v>
      </c>
      <c r="N15" t="s">
        <v>1227</v>
      </c>
    </row>
    <row r="16" spans="3:14" x14ac:dyDescent="0.25">
      <c r="C16" t="str">
        <f>Основний!E26</f>
        <v>Бовда Єгор Іванович</v>
      </c>
      <c r="E16" t="b">
        <f t="shared" si="0"/>
        <v>0</v>
      </c>
      <c r="G16" t="s">
        <v>1149</v>
      </c>
      <c r="H16" t="s">
        <v>1238</v>
      </c>
      <c r="I16" t="s">
        <v>1255</v>
      </c>
      <c r="J16" t="s">
        <v>142</v>
      </c>
      <c r="K16" t="s">
        <v>1256</v>
      </c>
      <c r="L16" t="s">
        <v>1257</v>
      </c>
      <c r="M16" t="s">
        <v>1258</v>
      </c>
      <c r="N16" t="s">
        <v>1259</v>
      </c>
    </row>
    <row r="17" spans="3:5" x14ac:dyDescent="0.25">
      <c r="C17" t="str">
        <f>Основний!E27</f>
        <v>Богданов Філіп Максимович</v>
      </c>
      <c r="E17" t="b">
        <f t="shared" si="0"/>
        <v>0</v>
      </c>
    </row>
    <row r="18" spans="3:5" x14ac:dyDescent="0.25">
      <c r="C18" t="str">
        <f>Основний!E28</f>
        <v>Богомаз Олександр Миколайович</v>
      </c>
      <c r="E18" t="b">
        <f t="shared" si="0"/>
        <v>0</v>
      </c>
    </row>
    <row r="19" spans="3:5" x14ac:dyDescent="0.25">
      <c r="C19" t="str">
        <f>Основний!E29</f>
        <v>Богун Олександр Сергійович</v>
      </c>
      <c r="E19" t="b">
        <f t="shared" si="0"/>
        <v>0</v>
      </c>
    </row>
    <row r="20" spans="3:5" x14ac:dyDescent="0.25">
      <c r="C20" t="str">
        <f>Основний!E30</f>
        <v>Болкун Іван Васильович</v>
      </c>
      <c r="E20" t="b">
        <f t="shared" si="0"/>
        <v>0</v>
      </c>
    </row>
    <row r="21" spans="3:5" x14ac:dyDescent="0.25">
      <c r="C21" t="str">
        <f>Основний!E31</f>
        <v>Братенко Володимир Миколайович</v>
      </c>
      <c r="E21" t="b">
        <f t="shared" si="0"/>
        <v>0</v>
      </c>
    </row>
    <row r="22" spans="3:5" x14ac:dyDescent="0.25">
      <c r="C22" t="str">
        <f>Основний!E32</f>
        <v>Будник Віталій Володимирович</v>
      </c>
      <c r="E22" t="b">
        <f t="shared" si="0"/>
        <v>0</v>
      </c>
    </row>
    <row r="23" spans="3:5" x14ac:dyDescent="0.25">
      <c r="C23" t="str">
        <f>Основний!E33</f>
        <v>Буймистер Валерій Володимирович</v>
      </c>
      <c r="E23" t="b">
        <f t="shared" si="0"/>
        <v>0</v>
      </c>
    </row>
    <row r="24" spans="3:5" x14ac:dyDescent="0.25">
      <c r="C24" t="str">
        <f>Основний!E34</f>
        <v>Варшавський Дмитро Вікторович</v>
      </c>
      <c r="E24" t="b">
        <f t="shared" si="0"/>
        <v>0</v>
      </c>
    </row>
    <row r="25" spans="3:5" x14ac:dyDescent="0.25">
      <c r="C25" t="str">
        <f>Основний!E35</f>
        <v>Васько Владислав Романович</v>
      </c>
      <c r="E25" t="b">
        <f t="shared" si="0"/>
        <v>0</v>
      </c>
    </row>
    <row r="26" spans="3:5" x14ac:dyDescent="0.25">
      <c r="C26" t="str">
        <f>Основний!E36</f>
        <v>Вовченко Антон Ігорович</v>
      </c>
      <c r="E26" t="b">
        <f t="shared" si="0"/>
        <v>0</v>
      </c>
    </row>
    <row r="27" spans="3:5" x14ac:dyDescent="0.25">
      <c r="C27" t="str">
        <f>Основний!E37</f>
        <v>Волков Микола Миколайович</v>
      </c>
      <c r="E27" t="b">
        <f t="shared" si="0"/>
        <v>0</v>
      </c>
    </row>
    <row r="28" spans="3:5" x14ac:dyDescent="0.25">
      <c r="C28" t="str">
        <f>Основний!E38</f>
        <v>Воробйов Олександр Олександрович</v>
      </c>
      <c r="E28" t="b">
        <f t="shared" si="0"/>
        <v>0</v>
      </c>
    </row>
    <row r="29" spans="3:5" x14ac:dyDescent="0.25">
      <c r="C29" t="str">
        <f>Основний!E39</f>
        <v>Гавур Микола Миколайович</v>
      </c>
      <c r="E29" t="b">
        <f t="shared" si="0"/>
        <v>0</v>
      </c>
    </row>
    <row r="30" spans="3:5" x14ac:dyDescent="0.25">
      <c r="C30" t="str">
        <f>Основний!E40</f>
        <v>Глова Володимир Віталійович</v>
      </c>
      <c r="E30" t="b">
        <f t="shared" si="0"/>
        <v>0</v>
      </c>
    </row>
    <row r="31" spans="3:5" x14ac:dyDescent="0.25">
      <c r="C31" t="str">
        <f>Основний!E41</f>
        <v>Голобородько Роман Олегович</v>
      </c>
      <c r="E31" t="b">
        <f t="shared" si="0"/>
        <v>0</v>
      </c>
    </row>
    <row r="32" spans="3:5" x14ac:dyDescent="0.25">
      <c r="C32" t="str">
        <f>Основний!E42</f>
        <v>Голуб Дмитро Павлович</v>
      </c>
      <c r="E32" t="b">
        <f t="shared" si="0"/>
        <v>0</v>
      </c>
    </row>
    <row r="33" spans="3:5" x14ac:dyDescent="0.25">
      <c r="C33" t="str">
        <f>Основний!E43</f>
        <v>Горовий Олександр Сергійович</v>
      </c>
      <c r="E33" t="b">
        <f t="shared" si="0"/>
        <v>0</v>
      </c>
    </row>
    <row r="34" spans="3:5" x14ac:dyDescent="0.25">
      <c r="C34" t="str">
        <f>Основний!E44</f>
        <v>Грабовський Володимир Дмитрович</v>
      </c>
      <c r="E34" t="b">
        <f t="shared" si="0"/>
        <v>0</v>
      </c>
    </row>
    <row r="35" spans="3:5" x14ac:dyDescent="0.25">
      <c r="C35" t="str">
        <f>Основний!E45</f>
        <v>Грабовський Олександр Сергійович</v>
      </c>
      <c r="E35" t="b">
        <f t="shared" si="0"/>
        <v>0</v>
      </c>
    </row>
    <row r="36" spans="3:5" x14ac:dyDescent="0.25">
      <c r="C36" t="str">
        <f>Основний!E46</f>
        <v>Гребенюк Андрій Анатолійович</v>
      </c>
      <c r="E36" t="b">
        <f t="shared" si="0"/>
        <v>0</v>
      </c>
    </row>
    <row r="37" spans="3:5" x14ac:dyDescent="0.25">
      <c r="C37" t="str">
        <f>Основний!E47</f>
        <v>Григор'єв Артур Олександрович</v>
      </c>
      <c r="E37" t="b">
        <f t="shared" si="0"/>
        <v>0</v>
      </c>
    </row>
    <row r="38" spans="3:5" x14ac:dyDescent="0.25">
      <c r="C38" t="str">
        <f>Основний!E48</f>
        <v>Гриценко Віталій Іванович</v>
      </c>
      <c r="E38" t="b">
        <f t="shared" si="0"/>
        <v>0</v>
      </c>
    </row>
    <row r="39" spans="3:5" x14ac:dyDescent="0.25">
      <c r="C39" t="str">
        <f>Основний!E49</f>
        <v>Гриценко Максим Петрович</v>
      </c>
      <c r="E39" t="b">
        <f t="shared" si="0"/>
        <v>0</v>
      </c>
    </row>
    <row r="40" spans="3:5" x14ac:dyDescent="0.25">
      <c r="C40" t="str">
        <f>Основний!E50</f>
        <v>Гузь Сергій Петрович</v>
      </c>
      <c r="E40" t="b">
        <f t="shared" si="0"/>
        <v>0</v>
      </c>
    </row>
    <row r="41" spans="3:5" x14ac:dyDescent="0.25">
      <c r="C41" t="str">
        <f>Основний!E51</f>
        <v>Гуменюк Микола Анатолійович</v>
      </c>
      <c r="E41" t="b">
        <f t="shared" si="0"/>
        <v>0</v>
      </c>
    </row>
    <row r="42" spans="3:5" x14ac:dyDescent="0.25">
      <c r="C42" t="str">
        <f>Основний!E52</f>
        <v>Давиденко Максим Вячеславович</v>
      </c>
      <c r="E42" t="b">
        <f t="shared" si="0"/>
        <v>0</v>
      </c>
    </row>
    <row r="43" spans="3:5" x14ac:dyDescent="0.25">
      <c r="C43" t="str">
        <f>Основний!E53</f>
        <v>Демчук Віталій Валентинович</v>
      </c>
      <c r="E43" t="b">
        <f t="shared" si="0"/>
        <v>0</v>
      </c>
    </row>
    <row r="44" spans="3:5" x14ac:dyDescent="0.25">
      <c r="C44" t="str">
        <f>Основний!E54</f>
        <v>Деркач Владислав Валерійович</v>
      </c>
      <c r="E44" t="b">
        <f t="shared" si="0"/>
        <v>0</v>
      </c>
    </row>
    <row r="45" spans="3:5" x14ac:dyDescent="0.25">
      <c r="C45" t="str">
        <f>Основний!E55</f>
        <v>Дзиба Віталій Костянтинович</v>
      </c>
      <c r="E45" t="b">
        <f t="shared" si="0"/>
        <v>0</v>
      </c>
    </row>
    <row r="46" spans="3:5" x14ac:dyDescent="0.25">
      <c r="C46" t="str">
        <f>Основний!E56</f>
        <v>Дикий Євген Олександрович</v>
      </c>
      <c r="E46" t="b">
        <f t="shared" si="0"/>
        <v>0</v>
      </c>
    </row>
    <row r="47" spans="3:5" x14ac:dyDescent="0.25">
      <c r="C47" t="str">
        <f>Основний!E57</f>
        <v>Довгань Пилип Захарович</v>
      </c>
      <c r="E47" t="b">
        <f t="shared" si="0"/>
        <v>0</v>
      </c>
    </row>
    <row r="48" spans="3:5" x14ac:dyDescent="0.25">
      <c r="C48" t="str">
        <f>Основний!E58</f>
        <v>Дорош Вадим Володимирович</v>
      </c>
      <c r="E48" t="b">
        <f t="shared" si="0"/>
        <v>0</v>
      </c>
    </row>
    <row r="49" spans="3:5" x14ac:dyDescent="0.25">
      <c r="C49" t="str">
        <f>Основний!E59</f>
        <v>Дубровський Олександр Андрійович</v>
      </c>
      <c r="E49" t="b">
        <f t="shared" si="0"/>
        <v>0</v>
      </c>
    </row>
    <row r="50" spans="3:5" x14ac:dyDescent="0.25">
      <c r="C50" t="str">
        <f>Основний!E60</f>
        <v>Дяденко Анатолій Володимирович</v>
      </c>
      <c r="E50" t="b">
        <f t="shared" si="0"/>
        <v>0</v>
      </c>
    </row>
    <row r="51" spans="3:5" x14ac:dyDescent="0.25">
      <c r="C51" t="str">
        <f>Основний!E61</f>
        <v>Заболотний Олександр Анатолійович</v>
      </c>
      <c r="E51" t="b">
        <f t="shared" si="0"/>
        <v>0</v>
      </c>
    </row>
    <row r="52" spans="3:5" x14ac:dyDescent="0.25">
      <c r="C52" t="str">
        <f>Основний!E62</f>
        <v>Задорожний Леонід Леонідович</v>
      </c>
      <c r="E52" t="b">
        <f t="shared" si="0"/>
        <v>0</v>
      </c>
    </row>
    <row r="53" spans="3:5" x14ac:dyDescent="0.25">
      <c r="C53" t="str">
        <f>Основний!E63</f>
        <v>Зубков Сергій Олександрович</v>
      </c>
      <c r="E53" t="b">
        <f t="shared" si="0"/>
        <v>0</v>
      </c>
    </row>
    <row r="54" spans="3:5" x14ac:dyDescent="0.25">
      <c r="C54" t="str">
        <f>Основний!E64</f>
        <v>Іванов Максим Михайлович</v>
      </c>
      <c r="E54" t="b">
        <f t="shared" si="0"/>
        <v>0</v>
      </c>
    </row>
    <row r="55" spans="3:5" x14ac:dyDescent="0.25">
      <c r="C55" t="str">
        <f>Основний!E65</f>
        <v>Ігнатюк Іван Сергійович</v>
      </c>
      <c r="E55" t="b">
        <f t="shared" si="0"/>
        <v>0</v>
      </c>
    </row>
    <row r="56" spans="3:5" x14ac:dyDescent="0.25">
      <c r="C56" t="str">
        <f>Основний!E66</f>
        <v>Іллюченко Павло Михайлович</v>
      </c>
      <c r="E56" t="b">
        <f t="shared" si="0"/>
        <v>0</v>
      </c>
    </row>
    <row r="57" spans="3:5" x14ac:dyDescent="0.25">
      <c r="C57" t="str">
        <f>Основний!E67</f>
        <v>Йовенко Віктор Миколайович</v>
      </c>
      <c r="E57" t="b">
        <f t="shared" si="0"/>
        <v>0</v>
      </c>
    </row>
    <row r="58" spans="3:5" x14ac:dyDescent="0.25">
      <c r="C58" t="str">
        <f>Основний!E68</f>
        <v>Канащук Михайло Андрійович</v>
      </c>
      <c r="E58" t="b">
        <f t="shared" si="0"/>
        <v>0</v>
      </c>
    </row>
    <row r="59" spans="3:5" x14ac:dyDescent="0.25">
      <c r="C59" t="str">
        <f>Основний!E69</f>
        <v>Капустян Сергій Михайлович</v>
      </c>
      <c r="E59" t="b">
        <f t="shared" si="0"/>
        <v>0</v>
      </c>
    </row>
    <row r="60" spans="3:5" x14ac:dyDescent="0.25">
      <c r="C60" t="str">
        <f>Основний!E70</f>
        <v>Кармазин Тарас Миколайович</v>
      </c>
      <c r="E60" t="b">
        <f t="shared" si="0"/>
        <v>0</v>
      </c>
    </row>
    <row r="61" spans="3:5" x14ac:dyDescent="0.25">
      <c r="C61" t="str">
        <f>Основний!E71</f>
        <v>Кириленко Євген Євгенійович</v>
      </c>
      <c r="E61" t="b">
        <f t="shared" si="0"/>
        <v>0</v>
      </c>
    </row>
    <row r="62" spans="3:5" x14ac:dyDescent="0.25">
      <c r="C62" t="str">
        <f>Основний!E72</f>
        <v>Кобенко Артем Русланович</v>
      </c>
      <c r="E62" t="b">
        <f t="shared" si="0"/>
        <v>0</v>
      </c>
    </row>
    <row r="63" spans="3:5" x14ac:dyDescent="0.25">
      <c r="C63" t="str">
        <f>Основний!E73</f>
        <v>Коваленко Денис Олександрович</v>
      </c>
      <c r="E63" t="b">
        <f t="shared" si="0"/>
        <v>0</v>
      </c>
    </row>
    <row r="64" spans="3:5" x14ac:dyDescent="0.25">
      <c r="C64" t="str">
        <f>Основний!E74</f>
        <v>Коваленко Рустам Забітович</v>
      </c>
      <c r="E64" t="b">
        <f t="shared" si="0"/>
        <v>0</v>
      </c>
    </row>
    <row r="65" spans="3:5" x14ac:dyDescent="0.25">
      <c r="C65" t="str">
        <f>Основний!E75</f>
        <v>Кожемяк Сергій Геннадійович</v>
      </c>
      <c r="E65" t="b">
        <f t="shared" si="0"/>
        <v>0</v>
      </c>
    </row>
    <row r="66" spans="3:5" x14ac:dyDescent="0.25">
      <c r="C66" t="str">
        <f>Основний!E76</f>
        <v>Колісник Юрій Васильович</v>
      </c>
      <c r="E66" t="b">
        <f t="shared" si="0"/>
        <v>0</v>
      </c>
    </row>
    <row r="67" spans="3:5" x14ac:dyDescent="0.25">
      <c r="C67" t="str">
        <f>Основний!E77</f>
        <v>Комлик Юрій Миколайович</v>
      </c>
      <c r="E67" t="b">
        <f t="shared" ref="E67:E93" si="1">C67=G67</f>
        <v>0</v>
      </c>
    </row>
    <row r="68" spans="3:5" x14ac:dyDescent="0.25">
      <c r="C68" t="str">
        <f>Основний!E78</f>
        <v>Корнєєв Євгеній Олегович</v>
      </c>
      <c r="E68" t="b">
        <f t="shared" si="1"/>
        <v>0</v>
      </c>
    </row>
    <row r="69" spans="3:5" x14ac:dyDescent="0.25">
      <c r="C69" t="str">
        <f>Основний!E79</f>
        <v>Корнійченко Анатолій Васильович</v>
      </c>
      <c r="E69" t="b">
        <f t="shared" si="1"/>
        <v>0</v>
      </c>
    </row>
    <row r="70" spans="3:5" x14ac:dyDescent="0.25">
      <c r="C70" t="str">
        <f>Основний!E80</f>
        <v>Коруц Вадим Валерійович</v>
      </c>
      <c r="E70" t="b">
        <f t="shared" si="1"/>
        <v>0</v>
      </c>
    </row>
    <row r="71" spans="3:5" x14ac:dyDescent="0.25">
      <c r="C71" t="str">
        <f>Основний!E81</f>
        <v>Кость Олександр Олександрович</v>
      </c>
      <c r="E71" t="b">
        <f t="shared" si="1"/>
        <v>0</v>
      </c>
    </row>
    <row r="72" spans="3:5" x14ac:dyDescent="0.25">
      <c r="C72" t="str">
        <f>Основний!E82</f>
        <v>Косянчук Владислав Валентинович</v>
      </c>
      <c r="E72" t="b">
        <f t="shared" si="1"/>
        <v>0</v>
      </c>
    </row>
    <row r="73" spans="3:5" x14ac:dyDescent="0.25">
      <c r="C73" t="str">
        <f>Основний!E83</f>
        <v>Котенко Євген Миколайович</v>
      </c>
      <c r="E73" t="b">
        <f t="shared" si="1"/>
        <v>0</v>
      </c>
    </row>
    <row r="74" spans="3:5" x14ac:dyDescent="0.25">
      <c r="C74" t="str">
        <f>Основний!E84</f>
        <v>Крикунов Олександр Сергійович</v>
      </c>
      <c r="E74" t="b">
        <f t="shared" si="1"/>
        <v>0</v>
      </c>
    </row>
    <row r="75" spans="3:5" x14ac:dyDescent="0.25">
      <c r="C75" t="str">
        <f>Основний!E85</f>
        <v>Куролєс Андрій Миколайович</v>
      </c>
      <c r="E75" t="b">
        <f t="shared" si="1"/>
        <v>0</v>
      </c>
    </row>
    <row r="76" spans="3:5" x14ac:dyDescent="0.25">
      <c r="C76" t="str">
        <f>Основний!E86</f>
        <v>Лавецький Ярослав Євгенович</v>
      </c>
      <c r="E76" t="b">
        <f t="shared" si="1"/>
        <v>0</v>
      </c>
    </row>
    <row r="77" spans="3:5" x14ac:dyDescent="0.25">
      <c r="C77" t="str">
        <f>Основний!E87</f>
        <v>Лагутенко Артем Олександрович</v>
      </c>
      <c r="E77" t="b">
        <f t="shared" si="1"/>
        <v>0</v>
      </c>
    </row>
    <row r="78" spans="3:5" x14ac:dyDescent="0.25">
      <c r="C78" t="str">
        <f>Основний!E88</f>
        <v>Левашов Антон Сергійович</v>
      </c>
      <c r="E78" t="b">
        <f t="shared" si="1"/>
        <v>0</v>
      </c>
    </row>
    <row r="79" spans="3:5" x14ac:dyDescent="0.25">
      <c r="C79" t="str">
        <f>Основний!E89</f>
        <v>Лекомцев Сергій Олегович</v>
      </c>
      <c r="E79" t="b">
        <f t="shared" si="1"/>
        <v>0</v>
      </c>
    </row>
    <row r="80" spans="3:5" x14ac:dyDescent="0.25">
      <c r="C80" t="str">
        <f>Основний!E90</f>
        <v>Лєнець Ростислав Ігорович</v>
      </c>
      <c r="E80" t="b">
        <f t="shared" si="1"/>
        <v>0</v>
      </c>
    </row>
    <row r="81" spans="3:7" x14ac:dyDescent="0.25">
      <c r="C81" t="str">
        <f>Основний!E91</f>
        <v>Лінкевич Максим Ігорович</v>
      </c>
      <c r="E81" t="b">
        <f t="shared" si="1"/>
        <v>0</v>
      </c>
    </row>
    <row r="82" spans="3:7" x14ac:dyDescent="0.25">
      <c r="C82" t="str">
        <f>Основний!E92</f>
        <v>Маджаров Микола Андрійович</v>
      </c>
      <c r="E82" t="b">
        <f t="shared" si="1"/>
        <v>0</v>
      </c>
    </row>
    <row r="83" spans="3:7" x14ac:dyDescent="0.25">
      <c r="C83" t="str">
        <f>Основний!E93</f>
        <v>Малаховський Антон Володимирович</v>
      </c>
      <c r="E83" t="b">
        <f t="shared" si="1"/>
        <v>0</v>
      </c>
    </row>
    <row r="84" spans="3:7" x14ac:dyDescent="0.25">
      <c r="C84" t="str">
        <f>Основний!E94</f>
        <v>Мараховка Сергій Станіславович</v>
      </c>
      <c r="E84" t="b">
        <f t="shared" si="1"/>
        <v>0</v>
      </c>
    </row>
    <row r="85" spans="3:7" x14ac:dyDescent="0.25">
      <c r="C85" t="str">
        <f>Основний!E95</f>
        <v>Мельниченко Вячеслав Вячеславович</v>
      </c>
      <c r="E85" t="b">
        <f t="shared" si="1"/>
        <v>0</v>
      </c>
    </row>
    <row r="86" spans="3:7" x14ac:dyDescent="0.25">
      <c r="C86" t="str">
        <f>Основний!E96</f>
        <v>Мельниченко Сергій Леонідович</v>
      </c>
      <c r="E86" t="b">
        <f t="shared" si="1"/>
        <v>0</v>
      </c>
      <c r="G86" s="1"/>
    </row>
    <row r="87" spans="3:7" x14ac:dyDescent="0.25">
      <c r="C87" t="str">
        <f>Основний!E97</f>
        <v>Мирошниченко Дмитро Віталійович</v>
      </c>
      <c r="E87" t="b">
        <f t="shared" si="1"/>
        <v>0</v>
      </c>
    </row>
    <row r="88" spans="3:7" x14ac:dyDescent="0.25">
      <c r="C88" t="str">
        <f>Основний!E98</f>
        <v>Мишенін Роман Юрійович</v>
      </c>
      <c r="E88" t="b">
        <f t="shared" si="1"/>
        <v>0</v>
      </c>
    </row>
    <row r="89" spans="3:7" x14ac:dyDescent="0.25">
      <c r="C89" t="str">
        <f>Основний!E99</f>
        <v>Міжа Олександр Іванович</v>
      </c>
      <c r="E89" t="b">
        <f t="shared" si="1"/>
        <v>0</v>
      </c>
    </row>
    <row r="90" spans="3:7" x14ac:dyDescent="0.25">
      <c r="C90" t="str">
        <f>Основний!E100</f>
        <v>Мінаєв Ігор Миколайович</v>
      </c>
      <c r="E90" t="b">
        <f t="shared" si="1"/>
        <v>0</v>
      </c>
    </row>
    <row r="91" spans="3:7" x14ac:dyDescent="0.25">
      <c r="C91" t="str">
        <f>Основний!E101</f>
        <v>Міщенко Володимир Юрійович</v>
      </c>
      <c r="E91" t="b">
        <f t="shared" si="1"/>
        <v>0</v>
      </c>
    </row>
    <row r="92" spans="3:7" x14ac:dyDescent="0.25">
      <c r="C92" t="str">
        <f>Основний!E102</f>
        <v>Мойсейченко Олександр Миколайович</v>
      </c>
      <c r="E92" t="b">
        <f t="shared" si="1"/>
        <v>0</v>
      </c>
    </row>
    <row r="93" spans="3:7" x14ac:dyDescent="0.25">
      <c r="C93" t="str">
        <f>Основний!E103</f>
        <v>Мороз Валентин Валентинович</v>
      </c>
      <c r="E93" t="b">
        <f t="shared" si="1"/>
        <v>0</v>
      </c>
    </row>
    <row r="94" spans="3:7" x14ac:dyDescent="0.25">
      <c r="C94" t="str">
        <f>Основний!E104</f>
        <v>Мороз Юрій Анатолійович</v>
      </c>
    </row>
    <row r="95" spans="3:7" x14ac:dyDescent="0.25">
      <c r="C95" t="str">
        <f>Основний!E105</f>
        <v>Мосін Олександр Олександрович</v>
      </c>
    </row>
    <row r="96" spans="3:7" x14ac:dyDescent="0.25">
      <c r="C96" t="str">
        <f>Основний!E106</f>
        <v>Москалюк Олександр Валерійович</v>
      </c>
    </row>
    <row r="97" spans="3:3" x14ac:dyDescent="0.25">
      <c r="C97" t="str">
        <f>Основний!E107</f>
        <v>Музиваткін Максим Дмитрович</v>
      </c>
    </row>
    <row r="98" spans="3:3" x14ac:dyDescent="0.25">
      <c r="C98" t="str">
        <f>Основний!E108</f>
        <v>Мусієнко Станіслав Юрійович</v>
      </c>
    </row>
    <row r="99" spans="3:3" x14ac:dyDescent="0.25">
      <c r="C99" t="str">
        <f>Основний!E109</f>
        <v>Назаренко Віталій Вікторович</v>
      </c>
    </row>
    <row r="100" spans="3:3" x14ac:dyDescent="0.25">
      <c r="C100" t="str">
        <f>Основний!E110</f>
        <v>Наталуха Юрій Іванович</v>
      </c>
    </row>
    <row r="101" spans="3:3" x14ac:dyDescent="0.25">
      <c r="C101" t="str">
        <f>Основний!E111</f>
        <v>Науменко Антон Вікторович</v>
      </c>
    </row>
    <row r="102" spans="3:3" x14ac:dyDescent="0.25">
      <c r="C102" t="str">
        <f>Основний!E112</f>
        <v>Нігрецький Олександр Анатолійович</v>
      </c>
    </row>
    <row r="103" spans="3:3" x14ac:dyDescent="0.25">
      <c r="C103" t="str">
        <f>Основний!E113</f>
        <v>Орламенко В'ячеслав Володимирович</v>
      </c>
    </row>
    <row r="104" spans="3:3" x14ac:dyDescent="0.25">
      <c r="C104" t="str">
        <f>Основний!E114</f>
        <v>Осадчук Андрій Сергійович</v>
      </c>
    </row>
    <row r="105" spans="3:3" x14ac:dyDescent="0.25">
      <c r="C105" t="str">
        <f>Основний!E115</f>
        <v>Осипенко Дмитро Андрійович</v>
      </c>
    </row>
    <row r="106" spans="3:3" x14ac:dyDescent="0.25">
      <c r="C106" t="str">
        <f>Основний!E116</f>
        <v>Ошурко Сергій Сергійович</v>
      </c>
    </row>
  </sheetData>
  <sortState xmlns:xlrd2="http://schemas.microsoft.com/office/spreadsheetml/2017/richdata2" ref="G2:N106">
    <sortCondition ref="G2:G106"/>
  </sortState>
  <conditionalFormatting sqref="A1:A1048576 C1:C1048576">
    <cfRule type="duplicateValues" dxfId="37" priority="1"/>
  </conditionalFormatting>
  <conditionalFormatting sqref="A7">
    <cfRule type="duplicateValues" dxfId="36" priority="6"/>
  </conditionalFormatting>
  <conditionalFormatting sqref="A14:A1048576 A1:A10 C1:C1048576">
    <cfRule type="duplicateValues" dxfId="35" priority="80"/>
  </conditionalFormatting>
  <conditionalFormatting sqref="G3 G1 G57:G1048576 G27:G55 G5:G12 C1:C1048576">
    <cfRule type="duplicateValues" dxfId="34" priority="230"/>
  </conditionalFormatting>
  <conditionalFormatting sqref="G3">
    <cfRule type="duplicateValues" dxfId="33" priority="5"/>
    <cfRule type="duplicateValues" dxfId="32" priority="16"/>
  </conditionalFormatting>
  <conditionalFormatting sqref="G7:G12">
    <cfRule type="duplicateValues" dxfId="31" priority="1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5" x14ac:dyDescent="0.25"/>
  <cols>
    <col min="1" max="1" width="7.140625" customWidth="1"/>
    <col min="2" max="2" width="38.5703125" customWidth="1"/>
    <col min="3" max="3" width="13.5703125" customWidth="1"/>
    <col min="4" max="4" width="16.5703125" style="1" customWidth="1"/>
    <col min="5" max="5" width="7.42578125" style="1" customWidth="1"/>
    <col min="6" max="6" width="14.5703125" customWidth="1"/>
    <col min="7" max="7" width="6.140625" style="1" customWidth="1"/>
    <col min="8" max="8" width="14.85546875" customWidth="1"/>
    <col min="9" max="9" width="6.7109375" style="1" customWidth="1"/>
    <col min="10" max="10" width="49.5703125" customWidth="1"/>
    <col min="11" max="11" width="11.5703125" style="5" customWidth="1"/>
    <col min="12" max="12" width="42.140625" customWidth="1"/>
    <col min="13" max="14" width="11.5703125" style="5" customWidth="1"/>
    <col min="16" max="16" width="10.85546875" customWidth="1"/>
  </cols>
  <sheetData>
    <row r="1" spans="1:16" s="6" customFormat="1" ht="32.25" customHeight="1" x14ac:dyDescent="0.25">
      <c r="A1" s="6" t="str" cm="1">
        <f t="array" ref="A1:A172">Основний!C10:C181</f>
        <v>№ з/п</v>
      </c>
      <c r="B1" s="6" t="str" cm="1">
        <f t="array" ref="B1:B172">CONCATENATE("", Основний!E10:E181)</f>
        <v>188</v>
      </c>
      <c r="C1" s="6" t="str" cm="1">
        <f t="array" ref="C1:C172">CONCATENATE("", TEXT(Основний!I10:I181,"dd.mm.yyyy"))</f>
        <v>Дата народження</v>
      </c>
      <c r="D1" s="7" t="str" cm="1">
        <f t="array" ref="D1:D172">CONCATENATE("", Основний!J10:J181)</f>
        <v>ідентифікаційний код</v>
      </c>
      <c r="E1" s="7" t="s">
        <v>29</v>
      </c>
      <c r="F1" s="7" t="str" cm="1">
        <f t="array" ref="F1:F172">CONCATENATE("", Основний!K10:K181)</f>
        <v>військовий квиток</v>
      </c>
      <c r="G1" s="7" t="s">
        <v>29</v>
      </c>
      <c r="H1" s="7" t="str" cm="1">
        <f t="array" ref="H1:H172">CONCATENATE("", Основний!L10:L181)</f>
        <v>Паспорт,
ким і коли виданий</v>
      </c>
      <c r="I1" s="7" t="s">
        <v>29</v>
      </c>
      <c r="J1" s="8" t="s">
        <v>31</v>
      </c>
      <c r="K1" s="7" t="s">
        <v>32</v>
      </c>
      <c r="L1" s="8" t="s">
        <v>30</v>
      </c>
      <c r="M1" s="7" t="s">
        <v>34</v>
      </c>
      <c r="N1" s="7" t="s">
        <v>35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33</v>
      </c>
      <c r="K2" s="3" t="s">
        <v>33</v>
      </c>
      <c r="L2" s="2" t="s">
        <v>33</v>
      </c>
      <c r="M2" s="3" t="s">
        <v>33</v>
      </c>
      <c r="N2" s="3" t="s">
        <v>33</v>
      </c>
      <c r="O2" t="e">
        <f>DATEVALUE(C2) &lt;&gt; INT(LEFT(D2,5)) +1</f>
        <v>#VALUE!</v>
      </c>
    </row>
    <row r="3" spans="1:16" x14ac:dyDescent="0.25">
      <c r="A3">
        <v>1</v>
      </c>
      <c r="B3" t="str">
        <v>Андрєєв Станіслав Олександрович</v>
      </c>
      <c r="C3" s="10" t="str">
        <v>08.07.1991</v>
      </c>
      <c r="D3" s="1" t="str">
        <v>3342603639</v>
      </c>
      <c r="E3" s="1">
        <f>IF(D3="", "", LEN(D3))</f>
        <v>10</v>
      </c>
      <c r="F3" t="str">
        <v>АГ317026</v>
      </c>
      <c r="G3" s="1">
        <f>IF(F3="", "", LEN(F3))</f>
        <v>8</v>
      </c>
      <c r="H3" t="str">
        <v>001632994
виданий 6311
12.03.2018</v>
      </c>
      <c r="I3" s="1">
        <f t="shared" ref="I3:I34" si="0">IF(H3="", "", LEN(H3))</f>
        <v>33</v>
      </c>
      <c r="J3" t="s">
        <v>40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33427</v>
      </c>
    </row>
    <row r="4" spans="1:16" x14ac:dyDescent="0.25">
      <c r="A4">
        <v>2</v>
      </c>
      <c r="B4" t="str">
        <v>Андрушко Микола Миколайович</v>
      </c>
      <c r="C4" s="9" t="str">
        <v>16.12.1979</v>
      </c>
      <c r="D4" s="1" t="str">
        <v>2920418958</v>
      </c>
      <c r="E4" s="1">
        <f t="shared" ref="E4:E67" si="3">IF(D4="", "", LEN(D4))</f>
        <v>10</v>
      </c>
      <c r="F4" t="str">
        <v>АВ995871</v>
      </c>
      <c r="G4" s="1">
        <f t="shared" ref="G4:G67" si="4">IF(F4="", "", LEN(F4))</f>
        <v>8</v>
      </c>
      <c r="H4" t="str">
        <v>НА122437
Полонським РВ УМВС України в Хмельницькій обл.
17.06.1996</v>
      </c>
      <c r="I4" s="1">
        <f t="shared" si="0"/>
        <v>66</v>
      </c>
      <c r="J4" t="s">
        <v>46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 x14ac:dyDescent="0.25">
      <c r="A5">
        <v>3</v>
      </c>
      <c r="B5" t="str">
        <v>Аністратенко Олександр Сергійович</v>
      </c>
      <c r="C5" s="9" t="str">
        <v>17.06.1986</v>
      </c>
      <c r="D5" s="1" t="str">
        <v>3157914655</v>
      </c>
      <c r="E5" s="1">
        <f t="shared" si="3"/>
        <v>10</v>
      </c>
      <c r="F5" t="str">
        <v>АГ003188</v>
      </c>
      <c r="G5" s="1">
        <f t="shared" si="4"/>
        <v>8</v>
      </c>
      <c r="H5" t="str">
        <v>007379770
виданий 7126
13.01.2022</v>
      </c>
      <c r="I5" s="1">
        <f t="shared" si="0"/>
        <v>33</v>
      </c>
      <c r="J5" t="s">
        <v>50</v>
      </c>
      <c r="K5" t="b">
        <f t="shared" si="1"/>
        <v>0</v>
      </c>
      <c r="M5" t="str">
        <f t="shared" si="2"/>
        <v/>
      </c>
      <c r="N5" t="str">
        <f t="shared" si="5"/>
        <v/>
      </c>
      <c r="O5" t="b">
        <f>DATEVALUE(C5) &lt;&gt; INT(LEFT(D5,5)) +1</f>
        <v>0</v>
      </c>
    </row>
    <row r="6" spans="1:16" x14ac:dyDescent="0.25">
      <c r="A6">
        <v>4</v>
      </c>
      <c r="B6" t="str">
        <v>Антонюк Денис Олександрович</v>
      </c>
      <c r="C6" s="9" t="str">
        <v>24.05.1992</v>
      </c>
      <c r="D6" s="1" t="str">
        <v>3374713597</v>
      </c>
      <c r="E6" s="1">
        <f t="shared" si="3"/>
        <v>10</v>
      </c>
      <c r="F6" t="str">
        <v>АГ617001</v>
      </c>
      <c r="G6" s="1">
        <f t="shared" si="4"/>
        <v>8</v>
      </c>
      <c r="H6" t="str">
        <v>МЕ882639</v>
      </c>
      <c r="I6" s="1">
        <f t="shared" si="0"/>
        <v>8</v>
      </c>
      <c r="J6" t="s">
        <v>78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25">
      <c r="A7">
        <v>5</v>
      </c>
      <c r="B7" t="str">
        <v>Артеменко Микита Андрійович</v>
      </c>
      <c r="C7" s="9" t="str">
        <v>28.09.1998</v>
      </c>
      <c r="D7" s="1" t="str">
        <v>3606501954</v>
      </c>
      <c r="E7" s="1">
        <f t="shared" si="3"/>
        <v>10</v>
      </c>
      <c r="F7" t="str">
        <v>АГ035964</v>
      </c>
      <c r="G7" s="1">
        <f t="shared" si="4"/>
        <v>8</v>
      </c>
      <c r="H7" t="str">
        <v>ЕВ368761
Світловодським РС УДМС України в Кіровоградській обл.
03.10.2014</v>
      </c>
      <c r="I7" s="1">
        <f t="shared" si="0"/>
        <v>73</v>
      </c>
      <c r="J7" t="s">
        <v>43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25">
      <c r="A8">
        <v>6</v>
      </c>
      <c r="B8" t="str">
        <v>Афонін Вадим Павлович</v>
      </c>
      <c r="C8" s="9" t="str">
        <v>20.07.1997</v>
      </c>
      <c r="D8" s="1" t="str">
        <v>3563004133</v>
      </c>
      <c r="E8" s="1">
        <f t="shared" si="3"/>
        <v>10</v>
      </c>
      <c r="F8" t="str">
        <v>АГ095012</v>
      </c>
      <c r="G8" s="1">
        <f t="shared" si="4"/>
        <v>8</v>
      </c>
      <c r="H8" t="str">
        <v>011572628
виданий 8018
13.02.2025</v>
      </c>
      <c r="I8" s="1">
        <f t="shared" si="0"/>
        <v>33</v>
      </c>
      <c r="J8" t="s">
        <v>45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25">
      <c r="A9">
        <v>7</v>
      </c>
      <c r="B9" t="str">
        <v>Бабчук Юрій Леонтійович</v>
      </c>
      <c r="C9" s="9" t="str">
        <v>09.06.1980</v>
      </c>
      <c r="D9" s="1" t="str">
        <v>2938019673</v>
      </c>
      <c r="E9" s="1">
        <f t="shared" si="3"/>
        <v>10</v>
      </c>
      <c r="F9" t="str">
        <v>АГ139647</v>
      </c>
      <c r="G9" s="1">
        <f t="shared" si="4"/>
        <v>8</v>
      </c>
      <c r="H9" t="str">
        <v>АА430723
Вінницьким РВ УМВС України у Вінницькій обл.
06.03.1997</v>
      </c>
      <c r="I9" s="1">
        <f t="shared" si="0"/>
        <v>64</v>
      </c>
      <c r="J9" t="s">
        <v>51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25">
      <c r="A10">
        <v>8</v>
      </c>
      <c r="B10" t="str">
        <v>Бартошек Віталій Олександрович</v>
      </c>
      <c r="C10" s="9" t="str">
        <v>26.10.1987</v>
      </c>
      <c r="D10" s="1" t="str">
        <v>3207512632</v>
      </c>
      <c r="E10" s="1">
        <f t="shared" si="3"/>
        <v>10</v>
      </c>
      <c r="F10" t="str">
        <v>АГ 178936</v>
      </c>
      <c r="G10" s="1">
        <f t="shared" si="4"/>
        <v>9</v>
      </c>
      <c r="H10" t="str">
        <v>003687535</v>
      </c>
      <c r="I10" s="1">
        <f t="shared" si="0"/>
        <v>9</v>
      </c>
      <c r="J10" t="s">
        <v>47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25">
      <c r="A11">
        <v>9</v>
      </c>
      <c r="B11" t="str">
        <v>Батеєнко Тимофій Олександрович</v>
      </c>
      <c r="C11" s="9" t="str">
        <v>19.05.1995</v>
      </c>
      <c r="D11" s="1" t="str">
        <v>3483704757</v>
      </c>
      <c r="E11" s="1">
        <f t="shared" si="3"/>
        <v>10</v>
      </c>
      <c r="F11" t="str">
        <v>АГ181811</v>
      </c>
      <c r="G11" s="1">
        <f t="shared" si="4"/>
        <v>8</v>
      </c>
      <c r="H11" t="str">
        <v>005745244
виданий 8017
16.02.2021</v>
      </c>
      <c r="I11" s="1">
        <f t="shared" si="0"/>
        <v>33</v>
      </c>
      <c r="J11" t="s">
        <v>42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25">
      <c r="A12">
        <v>10</v>
      </c>
      <c r="B12" t="str">
        <v>Беленко Сергій Олексійович</v>
      </c>
      <c r="C12" s="9" t="str">
        <v>03.07.1996</v>
      </c>
      <c r="D12" s="1" t="str">
        <v>3524813037</v>
      </c>
      <c r="E12" s="1">
        <f t="shared" si="3"/>
        <v>10</v>
      </c>
      <c r="F12" t="str">
        <v>АВ 995892</v>
      </c>
      <c r="G12" s="1">
        <f t="shared" si="4"/>
        <v>9</v>
      </c>
      <c r="H12" t="str">
        <v>ВН 567526
Богунським РВ у м. Житомирі УДМС УКР в Житомирській обл
25.08.2012</v>
      </c>
      <c r="I12" s="1">
        <f t="shared" si="0"/>
        <v>76</v>
      </c>
      <c r="J12" t="s">
        <v>49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25">
      <c r="A13">
        <v>11</v>
      </c>
      <c r="B13" t="str">
        <v>Бідненко Сергій Юрійович</v>
      </c>
      <c r="C13" s="9" t="str">
        <v>20.10.1997</v>
      </c>
      <c r="D13" s="1" t="str">
        <v>3572207312</v>
      </c>
      <c r="E13" s="1">
        <f t="shared" si="3"/>
        <v>10</v>
      </c>
      <c r="F13" t="str">
        <v>АВ405972</v>
      </c>
      <c r="G13" s="1">
        <f t="shared" si="4"/>
        <v>8</v>
      </c>
      <c r="H13" t="str">
        <v>008470263
виданий 5330
16.11.2022</v>
      </c>
      <c r="I13" s="1">
        <f t="shared" si="0"/>
        <v>33</v>
      </c>
      <c r="J13" t="s">
        <v>44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25">
      <c r="A14">
        <v>12</v>
      </c>
      <c r="B14" t="str">
        <v>Білик Владислав Олексійович</v>
      </c>
      <c r="C14" s="9" t="str">
        <v>26.12.1999</v>
      </c>
      <c r="D14" s="1" t="str">
        <v>3651902831</v>
      </c>
      <c r="E14" s="1">
        <f t="shared" si="3"/>
        <v>10</v>
      </c>
      <c r="F14" t="str">
        <v>АВ953702</v>
      </c>
      <c r="G14" s="1">
        <f t="shared" si="4"/>
        <v>8</v>
      </c>
      <c r="H14" t="str">
        <v>000116216
виданий 1420
25.07.2016</v>
      </c>
      <c r="I14" s="1">
        <f t="shared" si="0"/>
        <v>33</v>
      </c>
      <c r="J14" t="s">
        <v>41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25">
      <c r="A15">
        <v>13</v>
      </c>
      <c r="B15" t="str">
        <v>Білоус Максим Олегович</v>
      </c>
      <c r="C15" s="9" t="str">
        <v>08.06.1992</v>
      </c>
      <c r="D15" s="1" t="str">
        <v>3376215010</v>
      </c>
      <c r="E15" s="1">
        <f t="shared" si="3"/>
        <v>10</v>
      </c>
      <c r="F15" t="str">
        <v>АГ617032</v>
      </c>
      <c r="G15" s="1">
        <f t="shared" si="4"/>
        <v>8</v>
      </c>
      <c r="H15" t="str">
        <v>МЕ898806</v>
      </c>
      <c r="I15" s="1">
        <f t="shared" si="0"/>
        <v>8</v>
      </c>
      <c r="J15" t="s">
        <v>48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25">
      <c r="A16">
        <v>14</v>
      </c>
      <c r="B16" t="str">
        <v>Близнюк Володимир Сергійович</v>
      </c>
      <c r="C16" s="9" t="str">
        <v>14.12.1995</v>
      </c>
      <c r="D16" s="1" t="str">
        <v>3504603570</v>
      </c>
      <c r="E16" s="1">
        <f t="shared" si="3"/>
        <v>10</v>
      </c>
      <c r="F16" t="str">
        <v>АВ972887</v>
      </c>
      <c r="G16" s="1">
        <f t="shared" si="4"/>
        <v>8</v>
      </c>
      <c r="H16" t="str">
        <v>СТ436761
Ірпінським МВ Управління ДМС України в Київській обл.
15.10.2014</v>
      </c>
      <c r="I16" s="1">
        <f t="shared" si="0"/>
        <v>73</v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25">
      <c r="A17">
        <v>15</v>
      </c>
      <c r="B17" t="str">
        <v>Бовда Єгор Іванович</v>
      </c>
      <c r="C17" s="9" t="str">
        <v>24.04.1985</v>
      </c>
      <c r="D17" s="1" t="str">
        <v>3116021412</v>
      </c>
      <c r="E17" s="1">
        <f t="shared" si="3"/>
        <v>10</v>
      </c>
      <c r="F17" t="str">
        <v>АВ993432</v>
      </c>
      <c r="G17" s="1">
        <f t="shared" si="4"/>
        <v>8</v>
      </c>
      <c r="H17" t="str">
        <v>НК942031</v>
      </c>
      <c r="I17" s="1">
        <f t="shared" si="0"/>
        <v>8</v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25">
      <c r="A18">
        <v>16</v>
      </c>
      <c r="B18" t="str">
        <v>Богданов Філіп Максимович</v>
      </c>
      <c r="C18" s="9" t="str">
        <v>11.05.2000</v>
      </c>
      <c r="D18" s="1" t="str">
        <v>3665602173</v>
      </c>
      <c r="E18" s="1">
        <f t="shared" si="3"/>
        <v>10</v>
      </c>
      <c r="F18" t="str">
        <v>АГ617003</v>
      </c>
      <c r="G18" s="1">
        <f t="shared" si="4"/>
        <v>8</v>
      </c>
      <c r="H18" t="str">
        <v>011824664
виданий 8012
01.05.2025</v>
      </c>
      <c r="I18" s="1">
        <f t="shared" si="0"/>
        <v>33</v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25">
      <c r="A19">
        <v>17</v>
      </c>
      <c r="B19" t="str">
        <v>Богомаз Олександр Миколайович</v>
      </c>
      <c r="C19" s="9" t="str">
        <v>26.03.1984</v>
      </c>
      <c r="D19" s="1" t="str">
        <v>3076618451</v>
      </c>
      <c r="E19" s="1">
        <f t="shared" si="3"/>
        <v>10</v>
      </c>
      <c r="F19" t="str">
        <v>АВ949618</v>
      </c>
      <c r="G19" s="1">
        <f t="shared" si="4"/>
        <v>8</v>
      </c>
      <c r="H19" t="str">
        <v>КО144138
Карлівським РВ УМВС України в Полтавській обл.
24.10.2000</v>
      </c>
      <c r="I19" s="1">
        <f t="shared" si="0"/>
        <v>66</v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25">
      <c r="A20">
        <v>18</v>
      </c>
      <c r="B20" t="str">
        <v>Богун Олександр Сергійович</v>
      </c>
      <c r="C20" s="9" t="str">
        <v>12.04.1997</v>
      </c>
      <c r="D20" s="1" t="str">
        <v>3553108231</v>
      </c>
      <c r="E20" s="1">
        <f t="shared" si="3"/>
        <v>10</v>
      </c>
      <c r="F20" t="str">
        <v>АВ951586</v>
      </c>
      <c r="G20" s="1">
        <f t="shared" si="4"/>
        <v>8</v>
      </c>
      <c r="H20" t="str">
        <v>ТТ168458
Деснянським РВ ГУДМС України в м. Києві
16.05.2013</v>
      </c>
      <c r="I20" s="1">
        <f t="shared" si="0"/>
        <v>59</v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25">
      <c r="A21">
        <v>19</v>
      </c>
      <c r="B21" t="str">
        <v>Болкун Іван Васильович</v>
      </c>
      <c r="C21" s="9" t="str">
        <v>22.08.1996</v>
      </c>
      <c r="D21" s="1" t="str">
        <v>3529800795</v>
      </c>
      <c r="E21" s="1">
        <f t="shared" si="3"/>
        <v>10</v>
      </c>
      <c r="F21" t="str">
        <v>АГ 095013</v>
      </c>
      <c r="G21" s="1">
        <f t="shared" si="4"/>
        <v>9</v>
      </c>
      <c r="H21" t="str">
        <v>006769071
5626
21.09.2021</v>
      </c>
      <c r="I21" s="1">
        <f t="shared" si="0"/>
        <v>25</v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25">
      <c r="A22">
        <v>20</v>
      </c>
      <c r="B22" t="str">
        <v>Братенко Володимир Миколайович</v>
      </c>
      <c r="C22" s="9" t="str">
        <v>17.04.1988</v>
      </c>
      <c r="D22" s="1" t="str">
        <v>3224913318</v>
      </c>
      <c r="E22" s="1">
        <f t="shared" si="3"/>
        <v>10</v>
      </c>
      <c r="F22" t="str">
        <v>АВ777052</v>
      </c>
      <c r="G22" s="1">
        <f t="shared" si="4"/>
        <v>8</v>
      </c>
      <c r="H22" t="str">
        <v>СТ463054
Богуславський РС Управління ДМС України в Киїівській обл.
07.05.2015</v>
      </c>
      <c r="I22" s="1">
        <f t="shared" si="0"/>
        <v>77</v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25">
      <c r="A23">
        <v>21</v>
      </c>
      <c r="B23" t="str">
        <v>Будник Віталій Володимирович</v>
      </c>
      <c r="C23" s="9" t="str">
        <v>29.04.1996</v>
      </c>
      <c r="D23" s="1" t="str">
        <v>3518311072</v>
      </c>
      <c r="E23" s="1">
        <f t="shared" si="3"/>
        <v>10</v>
      </c>
      <c r="F23" t="str">
        <v>АГ138030</v>
      </c>
      <c r="G23" s="1">
        <f t="shared" si="4"/>
        <v>8</v>
      </c>
      <c r="H23" t="str">
        <v>009998061
виданий 0510
04.12.2023</v>
      </c>
      <c r="I23" s="1">
        <f t="shared" si="0"/>
        <v>33</v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25">
      <c r="A24">
        <v>22</v>
      </c>
      <c r="B24" t="str">
        <v>Буймистер Валерій Володимирович</v>
      </c>
      <c r="C24" s="9" t="str">
        <v>24.02.1991</v>
      </c>
      <c r="D24" s="1" t="str">
        <v>3329200432</v>
      </c>
      <c r="E24" s="1">
        <f t="shared" si="3"/>
        <v>10</v>
      </c>
      <c r="F24" t="str">
        <v>СО 527125</v>
      </c>
      <c r="G24" s="1">
        <f t="shared" si="4"/>
        <v>9</v>
      </c>
      <c r="H24" t="str">
        <v>НМ 279717
Ічнянським РВ УМВС УКР в Чернігівській обл
11.04.2007</v>
      </c>
      <c r="I24" s="1">
        <f t="shared" si="0"/>
        <v>63</v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25">
      <c r="A25">
        <v>23</v>
      </c>
      <c r="B25" t="str">
        <v>Варшавський Дмитро Вікторович</v>
      </c>
      <c r="C25" s="9" t="str">
        <v>15.05.1999</v>
      </c>
      <c r="D25" s="1" t="str">
        <v>3629401011</v>
      </c>
      <c r="E25" s="1">
        <f t="shared" si="3"/>
        <v>10</v>
      </c>
      <c r="F25" t="str">
        <v>АВ957102</v>
      </c>
      <c r="G25" s="1">
        <f t="shared" si="4"/>
        <v>8</v>
      </c>
      <c r="H25" t="str">
        <v>ЕЛ011922
Сєвєродонецьким МВ УДМС України у Луганській обл.
08.07.2015</v>
      </c>
      <c r="I25" s="1">
        <f t="shared" si="0"/>
        <v>69</v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25">
      <c r="A26">
        <v>24</v>
      </c>
      <c r="B26" t="str">
        <v>Васько Владислав Романович</v>
      </c>
      <c r="C26" s="9" t="str">
        <v>13.01.1998</v>
      </c>
      <c r="D26" s="1" t="str">
        <v>3580703852</v>
      </c>
      <c r="E26" s="1">
        <f t="shared" si="3"/>
        <v>10</v>
      </c>
      <c r="F26" t="str">
        <v>АВ 953704</v>
      </c>
      <c r="G26" s="1">
        <f t="shared" si="4"/>
        <v>9</v>
      </c>
      <c r="H26" t="str">
        <v>КО 952141
Октябрським РВ у м. Полтаві УДМС УКР в Полтавській обл
07.02.2014</v>
      </c>
      <c r="I26" s="1">
        <f t="shared" si="0"/>
        <v>75</v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25">
      <c r="A27">
        <v>25</v>
      </c>
      <c r="B27" t="str">
        <v>Вовченко Антон Ігорович</v>
      </c>
      <c r="C27" s="9" t="str">
        <v>29.04.1995</v>
      </c>
      <c r="D27" s="1" t="str">
        <v>3481712314</v>
      </c>
      <c r="E27" s="1">
        <f t="shared" si="3"/>
        <v>10</v>
      </c>
      <c r="F27" t="str">
        <v>АВ972746</v>
      </c>
      <c r="G27" s="1">
        <f t="shared" si="4"/>
        <v>8</v>
      </c>
      <c r="H27" t="str">
        <v>006510438
виданий 0511
10.08.2021</v>
      </c>
      <c r="I27" s="1">
        <f t="shared" si="0"/>
        <v>33</v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25">
      <c r="A28">
        <v>26</v>
      </c>
      <c r="B28" t="str">
        <v>Волков Микола Миколайович</v>
      </c>
      <c r="C28" s="9" t="str">
        <v>22.05.1995</v>
      </c>
      <c r="D28" s="1" t="str">
        <v>3484008077</v>
      </c>
      <c r="E28" s="1">
        <f t="shared" si="3"/>
        <v>10</v>
      </c>
      <c r="F28" t="str">
        <v>АВ 953693</v>
      </c>
      <c r="G28" s="1">
        <f t="shared" si="4"/>
        <v>9</v>
      </c>
      <c r="H28" t="str">
        <v>005579694
5310
24.12.2020</v>
      </c>
      <c r="I28" s="1">
        <f t="shared" si="0"/>
        <v>25</v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25">
      <c r="A29">
        <v>27</v>
      </c>
      <c r="B29" t="str">
        <v>Воробйов Олександр Олександрович</v>
      </c>
      <c r="C29" s="9" t="str">
        <v>16.08.1986</v>
      </c>
      <c r="D29" s="1" t="str">
        <v>3163902152</v>
      </c>
      <c r="E29" s="1">
        <f t="shared" si="3"/>
        <v>10</v>
      </c>
      <c r="F29" t="str">
        <v>АВ 956409</v>
      </c>
      <c r="G29" s="1">
        <f t="shared" si="4"/>
        <v>9</v>
      </c>
      <c r="H29" t="str">
        <v>ВК 008152</v>
      </c>
      <c r="I29" s="1">
        <f t="shared" si="0"/>
        <v>9</v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25">
      <c r="A30">
        <v>28</v>
      </c>
      <c r="B30" t="str">
        <v>Гавур Микола Миколайович</v>
      </c>
      <c r="C30" s="9" t="str">
        <v>20.05.1995</v>
      </c>
      <c r="D30" s="1" t="str">
        <v>3483808032</v>
      </c>
      <c r="E30" s="1">
        <f t="shared" si="3"/>
        <v>10</v>
      </c>
      <c r="F30" t="str">
        <v>АГ185098</v>
      </c>
      <c r="G30" s="1">
        <f t="shared" si="4"/>
        <v>8</v>
      </c>
      <c r="H30" t="str">
        <v>008701885
виданий 8040
25.01.2023</v>
      </c>
      <c r="I30" s="1">
        <f t="shared" si="0"/>
        <v>33</v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25">
      <c r="A31">
        <v>29</v>
      </c>
      <c r="B31" t="str">
        <v>Глова Володимир Віталійович</v>
      </c>
      <c r="C31" s="9" t="str">
        <v>12.02.1990</v>
      </c>
      <c r="D31" s="1" t="str">
        <v>3291510270</v>
      </c>
      <c r="E31" s="1">
        <f t="shared" si="3"/>
        <v>10</v>
      </c>
      <c r="F31" t="str">
        <v>АГ607540</v>
      </c>
      <c r="G31" s="1">
        <f t="shared" si="4"/>
        <v>8</v>
      </c>
      <c r="H31" t="str">
        <v>НЕ761526</v>
      </c>
      <c r="I31" s="1">
        <f t="shared" si="0"/>
        <v>8</v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25">
      <c r="A32">
        <v>30</v>
      </c>
      <c r="B32" t="str">
        <v>Голобородько Роман Олегович</v>
      </c>
      <c r="C32" s="9" t="str">
        <v>18.05.1996</v>
      </c>
      <c r="D32" s="1" t="str">
        <v>3520208698</v>
      </c>
      <c r="E32" s="1">
        <f t="shared" si="3"/>
        <v>10</v>
      </c>
      <c r="F32" t="str">
        <v>АВ972744</v>
      </c>
      <c r="G32" s="1">
        <f t="shared" si="4"/>
        <v>8</v>
      </c>
      <c r="H32" t="str">
        <v>006598071
виданий 8032
20.08.2021</v>
      </c>
      <c r="I32" s="1">
        <f t="shared" si="0"/>
        <v>33</v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25">
      <c r="A33">
        <v>31</v>
      </c>
      <c r="B33" t="str">
        <v>Голуб Дмитро Павлович</v>
      </c>
      <c r="C33" s="9" t="str">
        <v>14.06.2000</v>
      </c>
      <c r="D33" s="1" t="str">
        <v>3669013039</v>
      </c>
      <c r="E33" s="1">
        <f t="shared" si="3"/>
        <v>10</v>
      </c>
      <c r="F33" t="str">
        <v>АГ035967</v>
      </c>
      <c r="G33" s="1">
        <f t="shared" si="4"/>
        <v>8</v>
      </c>
      <c r="H33" t="str">
        <v>000109513
виданий 5624
18.07.2016</v>
      </c>
      <c r="I33" s="1">
        <f t="shared" si="0"/>
        <v>33</v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25">
      <c r="A34">
        <v>32</v>
      </c>
      <c r="B34" t="str">
        <v>Горовий Олександр Сергійович</v>
      </c>
      <c r="C34" s="9" t="str">
        <v>15.02.1998</v>
      </c>
      <c r="D34" s="1" t="str">
        <v>3584011096</v>
      </c>
      <c r="E34" s="1">
        <f t="shared" si="3"/>
        <v>10</v>
      </c>
      <c r="F34" t="str">
        <v>АГ181798</v>
      </c>
      <c r="G34" s="1">
        <f t="shared" si="4"/>
        <v>8</v>
      </c>
      <c r="H34" t="str">
        <v>НМ472635</v>
      </c>
      <c r="I34" s="1">
        <f t="shared" si="0"/>
        <v>8</v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25">
      <c r="A35">
        <v>33</v>
      </c>
      <c r="B35" t="str">
        <v>Грабовський Володимир Дмитрович</v>
      </c>
      <c r="C35" s="9" t="str">
        <v>18.05.1990</v>
      </c>
      <c r="D35" s="1" t="str">
        <v>3301014370</v>
      </c>
      <c r="E35" s="1">
        <f t="shared" si="3"/>
        <v>10</v>
      </c>
      <c r="F35" t="str">
        <v>АВ 995888</v>
      </c>
      <c r="G35" s="1">
        <f t="shared" si="4"/>
        <v>9</v>
      </c>
      <c r="H35" t="str">
        <v>ВН 382881
Житомирським МВ УМВС УКР в Житомирській обл
18.04.2007</v>
      </c>
      <c r="I35" s="1">
        <f t="shared" ref="I35:I66" si="6">IF(H35="", "", LEN(H35))</f>
        <v>64</v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25">
      <c r="A36">
        <v>34</v>
      </c>
      <c r="B36" t="str">
        <v>Грабовський Олександр Сергійович</v>
      </c>
      <c r="C36" s="9" t="str">
        <v>17.03.1995</v>
      </c>
      <c r="D36" s="1" t="str">
        <v>3477409875</v>
      </c>
      <c r="E36" s="1">
        <f t="shared" si="3"/>
        <v>10</v>
      </c>
      <c r="F36" t="str">
        <v>АГ613069</v>
      </c>
      <c r="G36" s="1">
        <f t="shared" si="4"/>
        <v>8</v>
      </c>
      <c r="H36" t="str">
        <v>ТТ050900
Дніпровським РУ ГУ МВС України в м. Києві
26.04.2011</v>
      </c>
      <c r="I36" s="1">
        <f t="shared" si="6"/>
        <v>61</v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25">
      <c r="A37">
        <v>35</v>
      </c>
      <c r="B37" t="str">
        <v>Гребенюк Андрій Анатолійович</v>
      </c>
      <c r="C37" s="9" t="str">
        <v>23.04.1983</v>
      </c>
      <c r="D37" s="1" t="str">
        <v>3042819093</v>
      </c>
      <c r="E37" s="1">
        <f t="shared" si="3"/>
        <v>10</v>
      </c>
      <c r="F37" t="str">
        <v>МО 348166</v>
      </c>
      <c r="G37" s="1">
        <f t="shared" si="4"/>
        <v>9</v>
      </c>
      <c r="H37" t="str">
        <v>НК 793906</v>
      </c>
      <c r="I37" s="1">
        <f t="shared" si="6"/>
        <v>9</v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25">
      <c r="A38">
        <v>36</v>
      </c>
      <c r="B38" t="str">
        <v>Григор'єв Артур Олександрович</v>
      </c>
      <c r="C38" s="9" t="str">
        <v>05.02.1988</v>
      </c>
      <c r="D38" s="1" t="str">
        <v>3217720810</v>
      </c>
      <c r="E38" s="1">
        <f t="shared" si="3"/>
        <v>10</v>
      </c>
      <c r="F38" t="str">
        <v>АВ982725</v>
      </c>
      <c r="G38" s="1">
        <f t="shared" si="4"/>
        <v>8</v>
      </c>
      <c r="H38" t="str">
        <v>МЕ487504
Шевченківським РУ ГУ МВС України в місті Києві
27.07.2004</v>
      </c>
      <c r="I38" s="1">
        <f t="shared" si="6"/>
        <v>66</v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25">
      <c r="A39">
        <v>37</v>
      </c>
      <c r="B39" t="str">
        <v>Гриценко Віталій Іванович</v>
      </c>
      <c r="C39" s="9" t="str">
        <v>27.02.1990</v>
      </c>
      <c r="D39" s="1" t="str">
        <v>3293018411</v>
      </c>
      <c r="E39" s="1">
        <f t="shared" si="3"/>
        <v>10</v>
      </c>
      <c r="F39" t="str">
        <v>АГ035962</v>
      </c>
      <c r="G39" s="1">
        <f t="shared" si="4"/>
        <v>8</v>
      </c>
      <c r="H39" t="str">
        <v>МЕ705780
Дніпровським РУ ГУ МВС України в м. Києві
20.06.2006</v>
      </c>
      <c r="I39" s="1">
        <f t="shared" si="6"/>
        <v>61</v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25">
      <c r="A40">
        <v>38</v>
      </c>
      <c r="B40" t="str">
        <v>Гриценко Максим Петрович</v>
      </c>
      <c r="C40" s="9" t="str">
        <v>25.02.1989</v>
      </c>
      <c r="D40" s="1" t="str">
        <v>3256301177</v>
      </c>
      <c r="E40" s="1">
        <f t="shared" si="3"/>
        <v>10</v>
      </c>
      <c r="F40" t="str">
        <v>АГ178970</v>
      </c>
      <c r="G40" s="1">
        <f t="shared" si="4"/>
        <v>8</v>
      </c>
      <c r="H40" t="str">
        <v>НМ211922
Коропським РВ УМВС Українив Чернігівській обл.
22.04.2005</v>
      </c>
      <c r="I40" s="1">
        <f t="shared" si="6"/>
        <v>66</v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25">
      <c r="A41">
        <v>39</v>
      </c>
      <c r="B41" t="str">
        <v>Гузь Сергій Петрович</v>
      </c>
      <c r="C41" s="9" t="str">
        <v>21.11.1989</v>
      </c>
      <c r="D41" s="1" t="str">
        <v>3283213779</v>
      </c>
      <c r="E41" s="1">
        <f t="shared" si="3"/>
        <v>10</v>
      </c>
      <c r="F41" t="str">
        <v>СО494685</v>
      </c>
      <c r="G41" s="1">
        <f t="shared" si="4"/>
        <v>8</v>
      </c>
      <c r="H41" t="str">
        <v>КО632929
Лубенським МРВ УМВС України в Полтавській обл.
23.01.2006</v>
      </c>
      <c r="I41" s="1">
        <f t="shared" si="6"/>
        <v>66</v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25">
      <c r="A42">
        <v>40</v>
      </c>
      <c r="B42" t="str">
        <v>Гуменюк Микола Анатолійович</v>
      </c>
      <c r="C42" s="9" t="str">
        <v>12.11.1982</v>
      </c>
      <c r="D42" s="1" t="str">
        <v>3026618554</v>
      </c>
      <c r="E42" s="1">
        <f t="shared" si="3"/>
        <v>10</v>
      </c>
      <c r="F42" t="str">
        <v>АВ995889</v>
      </c>
      <c r="G42" s="1">
        <f t="shared" si="4"/>
        <v>8</v>
      </c>
      <c r="H42" t="str">
        <v>ВН531180</v>
      </c>
      <c r="I42" s="1">
        <f t="shared" si="6"/>
        <v>8</v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25">
      <c r="A43">
        <v>41</v>
      </c>
      <c r="B43" t="str">
        <v>Давиденко Максим Вячеславович</v>
      </c>
      <c r="C43" s="9" t="str">
        <v>25.01.1981</v>
      </c>
      <c r="D43" s="1" t="str">
        <v>2961014530</v>
      </c>
      <c r="E43" s="1">
        <f t="shared" si="3"/>
        <v>10</v>
      </c>
      <c r="F43" t="str">
        <v>АГ184635</v>
      </c>
      <c r="G43" s="1">
        <f t="shared" si="4"/>
        <v>8</v>
      </c>
      <c r="H43" t="str">
        <v>СТ516609</v>
      </c>
      <c r="I43" s="1">
        <f t="shared" si="6"/>
        <v>8</v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25">
      <c r="A44">
        <v>42</v>
      </c>
      <c r="B44" t="str">
        <v>Демчук Віталій Валентинович</v>
      </c>
      <c r="C44" s="9" t="str">
        <v>22.06.1995</v>
      </c>
      <c r="D44" s="1" t="str">
        <v>3487109332</v>
      </c>
      <c r="E44" s="1">
        <f t="shared" si="3"/>
        <v>10</v>
      </c>
      <c r="F44" t="str">
        <v>АГ 040499</v>
      </c>
      <c r="G44" s="1">
        <f t="shared" si="4"/>
        <v>9</v>
      </c>
      <c r="H44" t="str">
        <v>006836669</v>
      </c>
      <c r="I44" s="1">
        <f t="shared" si="6"/>
        <v>9</v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25">
      <c r="A45">
        <v>43</v>
      </c>
      <c r="B45" t="str">
        <v>Деркач Владислав Валерійович</v>
      </c>
      <c r="C45" s="9" t="str">
        <v>30.06.1995</v>
      </c>
      <c r="D45" s="1" t="str">
        <v>3487900551</v>
      </c>
      <c r="E45" s="1">
        <f t="shared" si="3"/>
        <v>10</v>
      </c>
      <c r="F45" t="str">
        <v>АГ 141702</v>
      </c>
      <c r="G45" s="1">
        <f t="shared" si="4"/>
        <v>9</v>
      </c>
      <c r="H45" t="str">
        <v>АВ 963227</v>
      </c>
      <c r="I45" s="1">
        <f t="shared" si="6"/>
        <v>9</v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25">
      <c r="A46">
        <v>44</v>
      </c>
      <c r="B46" t="str">
        <v>Дзиба Віталій Костянтинович</v>
      </c>
      <c r="C46" s="9" t="str">
        <v>17.12.1990</v>
      </c>
      <c r="D46" s="1" t="str">
        <v>3322312794</v>
      </c>
      <c r="E46" s="1">
        <f t="shared" si="3"/>
        <v>10</v>
      </c>
      <c r="F46" t="str">
        <v>АГ037816</v>
      </c>
      <c r="G46" s="1">
        <f t="shared" si="4"/>
        <v>8</v>
      </c>
      <c r="H46" t="str">
        <v>МЕ818746</v>
      </c>
      <c r="I46" s="1">
        <f t="shared" si="6"/>
        <v>8</v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25">
      <c r="A47">
        <v>45</v>
      </c>
      <c r="B47" t="str">
        <v>Дикий Євген Олександрович</v>
      </c>
      <c r="C47" s="9" t="str">
        <v>30.03.1979</v>
      </c>
      <c r="D47" s="1" t="str">
        <v>2894313436</v>
      </c>
      <c r="E47" s="1">
        <f t="shared" si="3"/>
        <v>10</v>
      </c>
      <c r="F47" t="str">
        <v>АВ948711</v>
      </c>
      <c r="G47" s="1">
        <f t="shared" si="4"/>
        <v>8</v>
      </c>
      <c r="H47" t="str">
        <v>КН017065
Комсомольським МВ УМВС України в Полтавській обл.
21.08.1995</v>
      </c>
      <c r="I47" s="1">
        <f t="shared" si="6"/>
        <v>69</v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25">
      <c r="A48">
        <v>46</v>
      </c>
      <c r="B48" t="str">
        <v>Довгань Пилип Захарович</v>
      </c>
      <c r="C48" s="9" t="str">
        <v>17.05.1991</v>
      </c>
      <c r="D48" s="1" t="str">
        <v>3337408373</v>
      </c>
      <c r="E48" s="1">
        <f t="shared" si="3"/>
        <v>10</v>
      </c>
      <c r="F48" t="str">
        <v>АВ972889</v>
      </c>
      <c r="G48" s="1">
        <f t="shared" si="4"/>
        <v>8</v>
      </c>
      <c r="H48" t="str">
        <v>ЕВ172563
Кіровським ВМ Кіровоградського МВ УМВС України у Кіровоградській обл.
05.07.2007</v>
      </c>
      <c r="I48" s="1">
        <f t="shared" si="6"/>
        <v>89</v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25">
      <c r="A49">
        <v>47</v>
      </c>
      <c r="B49" t="str">
        <v>Дорош Вадим Володимирович</v>
      </c>
      <c r="C49" s="9" t="str">
        <v>12.07.1982</v>
      </c>
      <c r="D49" s="1" t="str">
        <v>3014304992</v>
      </c>
      <c r="E49" s="1">
        <f t="shared" si="3"/>
        <v>10</v>
      </c>
      <c r="F49" t="str">
        <v>АВ995894</v>
      </c>
      <c r="G49" s="1">
        <f t="shared" si="4"/>
        <v>8</v>
      </c>
      <c r="H49" t="str">
        <v>011239929
виданий 1810
01.11.2024</v>
      </c>
      <c r="I49" s="1">
        <f t="shared" si="6"/>
        <v>33</v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25">
      <c r="A50">
        <v>48</v>
      </c>
      <c r="B50" t="str">
        <v>Дубровський Олександр Андрійович</v>
      </c>
      <c r="C50" s="9" t="str">
        <v>04.07.1991</v>
      </c>
      <c r="D50" s="1" t="str">
        <v>3342213979</v>
      </c>
      <c r="E50" s="1">
        <f t="shared" si="3"/>
        <v>10</v>
      </c>
      <c r="F50" t="str">
        <v>АВ948997</v>
      </c>
      <c r="G50" s="1">
        <f t="shared" si="4"/>
        <v>8</v>
      </c>
      <c r="H50" t="str">
        <v>002760824
виданий 5317
27.12.2018</v>
      </c>
      <c r="I50" s="1">
        <f t="shared" si="6"/>
        <v>33</v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25">
      <c r="A51">
        <v>49</v>
      </c>
      <c r="B51" t="str">
        <v>Дяденко Анатолій Володимирович</v>
      </c>
      <c r="C51" s="9" t="str">
        <v>06.04.1999</v>
      </c>
      <c r="D51" s="1" t="str">
        <v>3625508531</v>
      </c>
      <c r="E51" s="1">
        <f t="shared" si="3"/>
        <v>10</v>
      </c>
      <c r="F51" t="str">
        <v>АВ759062</v>
      </c>
      <c r="G51" s="1">
        <f t="shared" si="4"/>
        <v>8</v>
      </c>
      <c r="H51" t="str">
        <v>СТ475337
Рокитнянським РС Управління ДМС України в Київській обл.
31.08.2015</v>
      </c>
      <c r="I51" s="1">
        <f t="shared" si="6"/>
        <v>76</v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25">
      <c r="A52">
        <v>50</v>
      </c>
      <c r="B52" t="str">
        <v>Заболотний Олександр Анатолійович</v>
      </c>
      <c r="C52" s="9" t="str">
        <v>06.12.1999</v>
      </c>
      <c r="D52" s="1" t="str">
        <v>3649906099</v>
      </c>
      <c r="E52" s="1">
        <f t="shared" si="3"/>
        <v>10</v>
      </c>
      <c r="F52" t="str">
        <v>АВ956304</v>
      </c>
      <c r="G52" s="1">
        <f t="shared" si="4"/>
        <v>8</v>
      </c>
      <c r="H52" t="str">
        <v>006673511
виданий 0514
06.09.2021</v>
      </c>
      <c r="I52" s="1">
        <f t="shared" si="6"/>
        <v>33</v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25">
      <c r="A53">
        <v>51</v>
      </c>
      <c r="B53" t="str">
        <v>Задорожний Леонід Леонідович</v>
      </c>
      <c r="C53" s="9" t="str">
        <v>16.10.1988</v>
      </c>
      <c r="D53" s="1" t="str">
        <v>3243111771</v>
      </c>
      <c r="E53" s="1">
        <f t="shared" si="3"/>
        <v>10</v>
      </c>
      <c r="F53" t="str">
        <v>СО490309</v>
      </c>
      <c r="G53" s="1">
        <f t="shared" si="4"/>
        <v>8</v>
      </c>
      <c r="H53" t="str">
        <v>КО598375
Комсомольським МВ УМВС України в Полтавській обл.
16.02.2005</v>
      </c>
      <c r="I53" s="1">
        <f t="shared" si="6"/>
        <v>69</v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25">
      <c r="A54">
        <v>52</v>
      </c>
      <c r="B54" t="str">
        <v>Зубков Сергій Олександрович</v>
      </c>
      <c r="C54" s="9" t="str">
        <v>08.10.1986</v>
      </c>
      <c r="D54" s="1" t="str">
        <v>3169203155</v>
      </c>
      <c r="E54" s="1">
        <f t="shared" si="3"/>
        <v>10</v>
      </c>
      <c r="F54" t="str">
        <v>СО522543</v>
      </c>
      <c r="G54" s="1">
        <f t="shared" si="4"/>
        <v>8</v>
      </c>
      <c r="H54" t="str">
        <v>НМ140176
Ніжинським МРВ УМВС України в Чернігівській обл.
14.05.2003</v>
      </c>
      <c r="I54" s="1">
        <f t="shared" si="6"/>
        <v>68</v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25">
      <c r="A55">
        <v>53</v>
      </c>
      <c r="B55" t="str">
        <v>Іванов Максим Михайлович</v>
      </c>
      <c r="C55" s="9" t="str">
        <v>14.06.2000</v>
      </c>
      <c r="D55" s="1" t="str">
        <v>3669013133</v>
      </c>
      <c r="E55" s="1">
        <f t="shared" si="3"/>
        <v>10</v>
      </c>
      <c r="F55" t="str">
        <v>АГ 626186</v>
      </c>
      <c r="G55" s="1">
        <f t="shared" si="4"/>
        <v>9</v>
      </c>
      <c r="H55" t="str">
        <v>011471223
1819
15.01.2025</v>
      </c>
      <c r="I55" s="1">
        <f t="shared" si="6"/>
        <v>25</v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25">
      <c r="A56">
        <v>54</v>
      </c>
      <c r="B56" t="str">
        <v>Ігнатюк Іван Сергійович</v>
      </c>
      <c r="C56" s="9" t="str">
        <v>05.12.1987</v>
      </c>
      <c r="D56" s="1" t="str">
        <v>3211511676</v>
      </c>
      <c r="E56" s="1">
        <f t="shared" si="3"/>
        <v>10</v>
      </c>
      <c r="F56" t="str">
        <v>АГ 364056</v>
      </c>
      <c r="G56" s="1">
        <f t="shared" si="4"/>
        <v>9</v>
      </c>
      <c r="H56" t="str">
        <v>ВН 609152
Любарським РВ ГУ МВС УКР в Житомирській обл
09.11.2013</v>
      </c>
      <c r="I56" s="1">
        <f t="shared" si="6"/>
        <v>64</v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25">
      <c r="A57">
        <v>55</v>
      </c>
      <c r="B57" t="str">
        <v>Іллюченко Павло Михайлович</v>
      </c>
      <c r="C57" s="9" t="str">
        <v>08.04.1988</v>
      </c>
      <c r="D57" s="1" t="str">
        <v>3224012714</v>
      </c>
      <c r="E57" s="1">
        <f t="shared" si="3"/>
        <v>10</v>
      </c>
      <c r="F57" t="str">
        <v>АВ993436</v>
      </c>
      <c r="G57" s="1">
        <f t="shared" si="4"/>
        <v>8</v>
      </c>
      <c r="H57" t="str">
        <v>НМ257043
Деснянським ВМ УМВС України в Чернігівській обл.
21.03.2006</v>
      </c>
      <c r="I57" s="1">
        <f t="shared" si="6"/>
        <v>68</v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25">
      <c r="A58">
        <v>56</v>
      </c>
      <c r="B58" t="str">
        <v>Йовенко Віктор Миколайович</v>
      </c>
      <c r="C58" s="9" t="str">
        <v>24.05.1985</v>
      </c>
      <c r="D58" s="1" t="str">
        <v>3119014337</v>
      </c>
      <c r="E58" s="1">
        <f t="shared" si="3"/>
        <v>10</v>
      </c>
      <c r="F58" t="str">
        <v>АГ039977</v>
      </c>
      <c r="G58" s="1">
        <f t="shared" si="4"/>
        <v>8</v>
      </c>
      <c r="H58" t="str">
        <v>СО798775
Дарницьким РУ ГУ МВС України в місті Києві
21.02.2002</v>
      </c>
      <c r="I58" s="1">
        <f t="shared" si="6"/>
        <v>62</v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25">
      <c r="A59">
        <v>57</v>
      </c>
      <c r="B59" t="str">
        <v>Канащук Михайло Андрійович</v>
      </c>
      <c r="C59" s="9" t="str">
        <v>01.07.1987</v>
      </c>
      <c r="D59" s="1" t="str">
        <v>3195816636</v>
      </c>
      <c r="E59" s="1">
        <f t="shared" si="3"/>
        <v>10</v>
      </c>
      <c r="F59" t="str">
        <v>АВ995891</v>
      </c>
      <c r="G59" s="1">
        <f t="shared" si="4"/>
        <v>8</v>
      </c>
      <c r="H59" t="str">
        <v>ВН320307
Житомирським МВ УМВС України в Житомирській обл.
16.11.2005</v>
      </c>
      <c r="I59" s="1">
        <f t="shared" si="6"/>
        <v>68</v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25">
      <c r="A60">
        <v>58</v>
      </c>
      <c r="B60" t="str">
        <v>Капустян Сергій Михайлович</v>
      </c>
      <c r="C60" s="9" t="str">
        <v>22.03.1993</v>
      </c>
      <c r="D60" s="1" t="str">
        <v>3404900755</v>
      </c>
      <c r="E60" s="1">
        <f t="shared" si="3"/>
        <v>10</v>
      </c>
      <c r="F60" t="str">
        <v>АГ 141705</v>
      </c>
      <c r="G60" s="1">
        <f t="shared" si="4"/>
        <v>9</v>
      </c>
      <c r="H60" t="str">
        <v>002314582
0521
14.09.2018</v>
      </c>
      <c r="I60" s="1">
        <f t="shared" si="6"/>
        <v>25</v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25">
      <c r="A61">
        <v>59</v>
      </c>
      <c r="B61" t="str">
        <v>Кармазин Тарас Миколайович</v>
      </c>
      <c r="C61" s="9" t="str">
        <v>03.06.1980</v>
      </c>
      <c r="D61" s="1" t="str">
        <v>2937415638</v>
      </c>
      <c r="E61" s="1">
        <f t="shared" si="3"/>
        <v>10</v>
      </c>
      <c r="F61" t="str">
        <v>АВ894301</v>
      </c>
      <c r="G61" s="1">
        <f t="shared" si="4"/>
        <v>8</v>
      </c>
      <c r="H61" t="str">
        <v>СК284761
Кагарлицьким РВ ГУМВС України в Київській обл.
22.10.1996</v>
      </c>
      <c r="I61" s="1">
        <f t="shared" si="6"/>
        <v>66</v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25">
      <c r="A62">
        <v>61</v>
      </c>
      <c r="B62" t="str">
        <v>Кириленко Євген Євгенійович</v>
      </c>
      <c r="C62" s="9" t="str">
        <v>20.09.1994</v>
      </c>
      <c r="D62" s="1" t="str">
        <v>3459609315</v>
      </c>
      <c r="E62" s="1">
        <f t="shared" si="3"/>
        <v>10</v>
      </c>
      <c r="F62" t="str">
        <v>АГ617020</v>
      </c>
      <c r="G62" s="1">
        <f t="shared" si="4"/>
        <v>8</v>
      </c>
      <c r="H62" t="str">
        <v>МВ462855
Путивльським РВУ МВСУ
21.02.2011</v>
      </c>
      <c r="I62" s="1">
        <f t="shared" si="6"/>
        <v>41</v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25">
      <c r="A63">
        <v>62</v>
      </c>
      <c r="B63" t="str">
        <v>Кобенко Артем Русланович</v>
      </c>
      <c r="C63" s="9" t="str">
        <v>10.03.1992</v>
      </c>
      <c r="D63" s="1" t="str">
        <v>3367214737</v>
      </c>
      <c r="E63" s="1">
        <f t="shared" si="3"/>
        <v>10</v>
      </c>
      <c r="F63" t="str">
        <v>АГ 037802</v>
      </c>
      <c r="G63" s="1">
        <f t="shared" si="4"/>
        <v>9</v>
      </c>
      <c r="H63" t="str">
        <v>FL 806280</v>
      </c>
      <c r="I63" s="1">
        <f t="shared" si="6"/>
        <v>9</v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25">
      <c r="A64">
        <v>63</v>
      </c>
      <c r="B64" t="str">
        <v>Коваленко Денис Олександрович</v>
      </c>
      <c r="C64" s="9" t="str">
        <v>04.03.2000</v>
      </c>
      <c r="D64" s="1" t="str">
        <v>3658803250</v>
      </c>
      <c r="E64" s="1">
        <f t="shared" si="3"/>
        <v>10</v>
      </c>
      <c r="F64" t="str">
        <v>АВ972738</v>
      </c>
      <c r="G64" s="1">
        <f t="shared" si="4"/>
        <v>8</v>
      </c>
      <c r="H64" t="str">
        <v>000057714
виданий 3232
20.04.2016</v>
      </c>
      <c r="I64" s="1">
        <f t="shared" si="6"/>
        <v>33</v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25">
      <c r="A65">
        <v>64</v>
      </c>
      <c r="B65" t="str">
        <v>Коваленко Рустам Забітович</v>
      </c>
      <c r="C65" s="9" t="str">
        <v>19.12.1990</v>
      </c>
      <c r="D65" s="1" t="str">
        <v>3322510830</v>
      </c>
      <c r="E65" s="1">
        <f t="shared" si="3"/>
        <v>10</v>
      </c>
      <c r="F65" t="str">
        <v>АГ176944</v>
      </c>
      <c r="G65" s="1">
        <f t="shared" si="4"/>
        <v>8</v>
      </c>
      <c r="H65" t="str">
        <v>011969698
виданий 3238
17.06.2025</v>
      </c>
      <c r="I65" s="1">
        <f t="shared" si="6"/>
        <v>33</v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25">
      <c r="A66">
        <v>65</v>
      </c>
      <c r="B66" t="str">
        <v>Кожемяк Сергій Геннадійович</v>
      </c>
      <c r="C66" s="9" t="str">
        <v>25.08.1992</v>
      </c>
      <c r="D66" s="1" t="str">
        <v>3384014855</v>
      </c>
      <c r="E66" s="1">
        <f t="shared" si="3"/>
        <v>10</v>
      </c>
      <c r="F66" t="str">
        <v>АВ 970842</v>
      </c>
      <c r="G66" s="1">
        <f t="shared" si="4"/>
        <v>9</v>
      </c>
      <c r="H66" t="str">
        <v>СТ 105260
Білоцерківським РВ ГУ МВС УКР в Київській обл
06.02.2009</v>
      </c>
      <c r="I66" s="1">
        <f t="shared" si="6"/>
        <v>66</v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25">
      <c r="A67">
        <v>66</v>
      </c>
      <c r="B67" t="str">
        <v>Колісник Юрій Васильович</v>
      </c>
      <c r="C67" s="9" t="str">
        <v>13.04.1989</v>
      </c>
      <c r="D67" s="1" t="str">
        <v>3261010096</v>
      </c>
      <c r="E67" s="1">
        <f t="shared" si="3"/>
        <v>10</v>
      </c>
      <c r="F67" t="str">
        <v>АГ 291687</v>
      </c>
      <c r="G67" s="1">
        <f t="shared" si="4"/>
        <v>9</v>
      </c>
      <c r="H67" t="str">
        <v>004974581
7129
20.07.2020</v>
      </c>
      <c r="I67" s="1">
        <f t="shared" ref="I67:I98" si="8">IF(H67="", "", LEN(H67))</f>
        <v>25</v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25">
      <c r="A68">
        <v>67</v>
      </c>
      <c r="B68" t="str">
        <v>Комлик Юрій Миколайович</v>
      </c>
      <c r="C68" s="9" t="str">
        <v>03.09.1985</v>
      </c>
      <c r="D68" s="1" t="str">
        <v>3129204430</v>
      </c>
      <c r="E68" s="1">
        <f t="shared" ref="E68:E131" si="11">IF(D68="", "", LEN(D68))</f>
        <v>10</v>
      </c>
      <c r="F68" t="str">
        <v>АГ 024429</v>
      </c>
      <c r="G68" s="1">
        <f t="shared" ref="G68:G131" si="12">IF(F68="", "", LEN(F68))</f>
        <v>9</v>
      </c>
      <c r="H68" t="str">
        <v>МВ 525725
Конотопським МРВ УДМС УКР в Сумській обл
04.07.2013</v>
      </c>
      <c r="I68" s="1">
        <f t="shared" si="8"/>
        <v>61</v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25">
      <c r="A69">
        <v>68</v>
      </c>
      <c r="B69" t="str">
        <v>Корнєєв Євгеній Олегович</v>
      </c>
      <c r="C69" s="9" t="str">
        <v>09.12.1989</v>
      </c>
      <c r="D69" s="1" t="str">
        <v>3285008850</v>
      </c>
      <c r="E69" s="1">
        <f t="shared" si="11"/>
        <v>10</v>
      </c>
      <c r="F69" t="str">
        <v>АВ 953712</v>
      </c>
      <c r="G69" s="1">
        <f t="shared" si="12"/>
        <v>9</v>
      </c>
      <c r="H69" t="str">
        <v>КО 640875
Київським РВ ПМУ УМВС УКР в Полтавській обл
17.01.2006</v>
      </c>
      <c r="I69" s="1">
        <f t="shared" si="8"/>
        <v>64</v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25">
      <c r="A70">
        <v>69</v>
      </c>
      <c r="B70" t="str">
        <v>Корнійченко Анатолій Васильович</v>
      </c>
      <c r="C70" s="9" t="str">
        <v>20.03.1985</v>
      </c>
      <c r="D70" s="1" t="str">
        <v>3112503391</v>
      </c>
      <c r="E70" s="1">
        <f t="shared" si="11"/>
        <v>10</v>
      </c>
      <c r="F70" t="str">
        <v>АГ635402</v>
      </c>
      <c r="G70" s="1">
        <f t="shared" si="12"/>
        <v>8</v>
      </c>
      <c r="H70" t="str">
        <v>НК958490
Козелецьким РВ УМВС України в Чернігівській обл.
05.12.2001</v>
      </c>
      <c r="I70" s="1">
        <f t="shared" si="8"/>
        <v>68</v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25">
      <c r="A71">
        <v>70</v>
      </c>
      <c r="B71" t="str">
        <v>Коруц Вадим Валерійович</v>
      </c>
      <c r="C71" s="9" t="str">
        <v>23.04.1988</v>
      </c>
      <c r="D71" s="1" t="str">
        <v>3225505957</v>
      </c>
      <c r="E71" s="1">
        <f t="shared" si="11"/>
        <v>10</v>
      </c>
      <c r="F71" t="str">
        <v>АГ617028</v>
      </c>
      <c r="G71" s="1">
        <f t="shared" si="12"/>
        <v>8</v>
      </c>
      <c r="H71" t="str">
        <v>АН231385</v>
      </c>
      <c r="I71" s="1">
        <f t="shared" si="8"/>
        <v>8</v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25">
      <c r="A72">
        <v>71</v>
      </c>
      <c r="B72" t="str">
        <v>Кость Олександр Олександрович</v>
      </c>
      <c r="C72" s="9" t="str">
        <v>29.05.1997</v>
      </c>
      <c r="D72" s="1" t="str">
        <v>3557807171</v>
      </c>
      <c r="E72" s="1">
        <f t="shared" si="11"/>
        <v>10</v>
      </c>
      <c r="F72" t="str">
        <v>АВ949345</v>
      </c>
      <c r="G72" s="1">
        <f t="shared" si="12"/>
        <v>8</v>
      </c>
      <c r="H72" t="str">
        <v>009462656
виданий 5325
01.08.2023</v>
      </c>
      <c r="I72" s="1">
        <f t="shared" si="8"/>
        <v>33</v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25">
      <c r="A73">
        <v>72</v>
      </c>
      <c r="B73" t="str">
        <v>Косянчук Владислав Валентинович</v>
      </c>
      <c r="C73" s="9" t="str">
        <v>30.06.1997</v>
      </c>
      <c r="D73" s="1" t="str">
        <v>3561004219</v>
      </c>
      <c r="E73" s="1">
        <f t="shared" si="11"/>
        <v>10</v>
      </c>
      <c r="F73" t="str">
        <v>АГ035965</v>
      </c>
      <c r="G73" s="1">
        <f t="shared" si="12"/>
        <v>8</v>
      </c>
      <c r="H73" t="str">
        <v>НЕ701224
Придніпровським РВ у м. Черкаси УДМС України в Черкаській обл.
13.08.2013</v>
      </c>
      <c r="I73" s="1">
        <f t="shared" si="8"/>
        <v>82</v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25">
      <c r="A74">
        <v>73</v>
      </c>
      <c r="B74" t="str">
        <v>Котенко Євген Миколайович</v>
      </c>
      <c r="C74" s="9" t="str">
        <v>28.06.1990</v>
      </c>
      <c r="D74" s="1" t="str">
        <v>3305113635</v>
      </c>
      <c r="E74" s="1">
        <f t="shared" si="11"/>
        <v>10</v>
      </c>
      <c r="F74" t="str">
        <v>АВ950166</v>
      </c>
      <c r="G74" s="1">
        <f t="shared" si="12"/>
        <v>8</v>
      </c>
      <c r="H74" t="str">
        <v>МВ329159
Ковпаківським ВМСМВ УМВС України в Сумській обл.
22.08.2006</v>
      </c>
      <c r="I74" s="1">
        <f t="shared" si="8"/>
        <v>68</v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25">
      <c r="A75">
        <v>74</v>
      </c>
      <c r="B75" t="str">
        <v>Крикунов Олександр Сергійович</v>
      </c>
      <c r="C75" s="9" t="str">
        <v>18.11.1994</v>
      </c>
      <c r="D75" s="1" t="str">
        <v>3465511271</v>
      </c>
      <c r="E75" s="1">
        <f t="shared" si="11"/>
        <v>10</v>
      </c>
      <c r="F75" t="str">
        <v>СО 712246</v>
      </c>
      <c r="G75" s="1">
        <f t="shared" si="12"/>
        <v>9</v>
      </c>
      <c r="H75" t="str">
        <v>005660436
6831
22.01.2021</v>
      </c>
      <c r="I75" s="1">
        <f t="shared" si="8"/>
        <v>25</v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25">
      <c r="A76">
        <v>75</v>
      </c>
      <c r="B76" t="str">
        <v>Куролєс Андрій Миколайович</v>
      </c>
      <c r="C76" s="9" t="str">
        <v>25.05.1983</v>
      </c>
      <c r="D76" s="1" t="str">
        <v>3046010797</v>
      </c>
      <c r="E76" s="1">
        <f t="shared" si="11"/>
        <v>10</v>
      </c>
      <c r="F76" t="str">
        <v>АГ024678</v>
      </c>
      <c r="G76" s="1">
        <f t="shared" si="12"/>
        <v>8</v>
      </c>
      <c r="H76" t="str">
        <v>МВ444500
Ямпільським РВ ГУМВС України в Сумській обл.
17.07.2010</v>
      </c>
      <c r="I76" s="1">
        <f t="shared" si="8"/>
        <v>64</v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25">
      <c r="A77">
        <v>76</v>
      </c>
      <c r="B77" t="str">
        <v>Лавецький Ярослав Євгенович</v>
      </c>
      <c r="C77" s="9" t="str">
        <v>17.01.1989</v>
      </c>
      <c r="D77" s="1" t="str">
        <v>3252415111</v>
      </c>
      <c r="E77" s="1">
        <f t="shared" si="11"/>
        <v>10</v>
      </c>
      <c r="F77" t="str">
        <v>АВ948995</v>
      </c>
      <c r="G77" s="1">
        <f t="shared" si="12"/>
        <v>8</v>
      </c>
      <c r="H77" t="str">
        <v>КО818245
Крюківським РВ КМУ УМВС України в Полтавській обл.
23.03.2010</v>
      </c>
      <c r="I77" s="1">
        <f t="shared" si="8"/>
        <v>70</v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25">
      <c r="A78">
        <v>77</v>
      </c>
      <c r="B78" t="str">
        <v>Лагутенко Артем Олександрович</v>
      </c>
      <c r="C78" s="9" t="str">
        <v>06.04.1989</v>
      </c>
      <c r="D78" s="1" t="str">
        <v>3260310814</v>
      </c>
      <c r="E78" s="1">
        <f t="shared" si="11"/>
        <v>10</v>
      </c>
      <c r="F78" t="str">
        <v>АВ 984824</v>
      </c>
      <c r="G78" s="1">
        <f t="shared" si="12"/>
        <v>9</v>
      </c>
      <c r="H78" t="str">
        <v>СЮ 280453</v>
      </c>
      <c r="I78" s="1">
        <f t="shared" si="8"/>
        <v>9</v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25">
      <c r="A79">
        <v>78</v>
      </c>
      <c r="B79" t="str">
        <v>Левашов Антон Сергійович</v>
      </c>
      <c r="C79" s="9" t="str">
        <v>19.07.1985</v>
      </c>
      <c r="D79" s="1" t="str">
        <v>3124609977</v>
      </c>
      <c r="E79" s="1">
        <f t="shared" si="11"/>
        <v>10</v>
      </c>
      <c r="F79" t="str">
        <v>АВ 956277</v>
      </c>
      <c r="G79" s="1">
        <f t="shared" si="12"/>
        <v>9</v>
      </c>
      <c r="H79" t="str">
        <v>ВЕ 835118
Сніжинським МВ УМВС УКР в Донецькій обл
26.06.2002</v>
      </c>
      <c r="I79" s="1">
        <f t="shared" si="8"/>
        <v>60</v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25">
      <c r="A80">
        <v>79</v>
      </c>
      <c r="B80" t="str">
        <v>Лекомцев Сергій Олегович</v>
      </c>
      <c r="C80" s="9" t="str">
        <v>04.04.1983</v>
      </c>
      <c r="D80" s="1" t="str">
        <v>3040900198</v>
      </c>
      <c r="E80" s="1">
        <f t="shared" si="11"/>
        <v>10</v>
      </c>
      <c r="F80" t="str">
        <v>МО407625</v>
      </c>
      <c r="G80" s="1">
        <f t="shared" si="12"/>
        <v>8</v>
      </c>
      <c r="H80" t="str">
        <v>СМ232319
Якотинським РВ ГУ МВС України в Київській обл.
28.04.2000</v>
      </c>
      <c r="I80" s="1">
        <f t="shared" si="8"/>
        <v>66</v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25">
      <c r="A81">
        <v>80</v>
      </c>
      <c r="B81" t="str">
        <v>Лєнець Ростислав Ігорович</v>
      </c>
      <c r="C81" s="9" t="str">
        <v>07.01.1990</v>
      </c>
      <c r="D81" s="1" t="str">
        <v>3287915459</v>
      </c>
      <c r="E81" s="1">
        <f t="shared" si="11"/>
        <v>10</v>
      </c>
      <c r="F81" t="str">
        <v>АГ037797</v>
      </c>
      <c r="G81" s="1">
        <f t="shared" si="12"/>
        <v>8</v>
      </c>
      <c r="H81" t="str">
        <v>ТТ298130</v>
      </c>
      <c r="I81" s="1">
        <f t="shared" si="8"/>
        <v>8</v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25">
      <c r="A82">
        <v>81</v>
      </c>
      <c r="B82" t="str">
        <v>Лінкевич Максим Ігорович</v>
      </c>
      <c r="C82" s="9" t="str">
        <v>01.09.1999</v>
      </c>
      <c r="D82" s="1" t="str">
        <v>3640310013</v>
      </c>
      <c r="E82" s="1">
        <f t="shared" si="11"/>
        <v>10</v>
      </c>
      <c r="F82" t="str">
        <v>АГ 002764</v>
      </c>
      <c r="G82" s="1">
        <f t="shared" si="12"/>
        <v>9</v>
      </c>
      <c r="H82" t="str">
        <v>НВ 741851</v>
      </c>
      <c r="I82" s="1">
        <f t="shared" si="8"/>
        <v>9</v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25">
      <c r="A83">
        <v>82</v>
      </c>
      <c r="B83" t="str">
        <v>Маджаров Микола Андрійович</v>
      </c>
      <c r="C83" s="9" t="str">
        <v>07.11.1979</v>
      </c>
      <c r="D83" s="1" t="str">
        <v>2916518579</v>
      </c>
      <c r="E83" s="1">
        <f t="shared" si="11"/>
        <v>10</v>
      </c>
      <c r="F83" t="str">
        <v>АГ023094</v>
      </c>
      <c r="G83" s="1">
        <f t="shared" si="12"/>
        <v>8</v>
      </c>
      <c r="H83" t="str">
        <v>МК286503
ЦВМ Дзержинського РВ ХМУ УМВС України в Харківській обл.
28.08.1996</v>
      </c>
      <c r="I83" s="1">
        <f t="shared" si="8"/>
        <v>76</v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25">
      <c r="A84">
        <v>83</v>
      </c>
      <c r="B84" t="str">
        <v>Малаховський Антон Володимирович</v>
      </c>
      <c r="C84" s="9" t="str">
        <v>24.10.1982</v>
      </c>
      <c r="D84" s="1" t="str">
        <v>3024720437</v>
      </c>
      <c r="E84" s="1">
        <f t="shared" si="11"/>
        <v>10</v>
      </c>
      <c r="F84" t="str">
        <v>АГ617014</v>
      </c>
      <c r="G84" s="1">
        <f t="shared" si="12"/>
        <v>8</v>
      </c>
      <c r="H84" t="str">
        <v>МЕ127868
Святошинським РВ ГУ МВС України в м. Києві
04.07.2002</v>
      </c>
      <c r="I84" s="1">
        <f t="shared" si="8"/>
        <v>62</v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25">
      <c r="A85">
        <v>84</v>
      </c>
      <c r="B85" t="str">
        <v>Мараховка Сергій Станіславович</v>
      </c>
      <c r="C85" s="9" t="str">
        <v>01.03.1990</v>
      </c>
      <c r="D85" s="1" t="str">
        <v>3293212310</v>
      </c>
      <c r="E85" s="1">
        <f t="shared" si="11"/>
        <v>10</v>
      </c>
      <c r="F85" t="str">
        <v>АВ949000</v>
      </c>
      <c r="G85" s="1">
        <f t="shared" si="12"/>
        <v>8</v>
      </c>
      <c r="H85" t="str">
        <v>КО650798
Автозаводським РВ КМУ УМВС України в Полтавській обл.
10.07.2006</v>
      </c>
      <c r="I85" s="1">
        <f t="shared" si="8"/>
        <v>73</v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25">
      <c r="A86">
        <v>85</v>
      </c>
      <c r="B86" t="str">
        <v>Мельниченко Вячеслав Вячеславович</v>
      </c>
      <c r="C86" s="9" t="str">
        <v>12.04.1998</v>
      </c>
      <c r="D86" s="1" t="str">
        <v>3589603431</v>
      </c>
      <c r="E86" s="1">
        <f t="shared" si="11"/>
        <v>10</v>
      </c>
      <c r="F86" t="str">
        <v>АГ617025</v>
      </c>
      <c r="G86" s="1">
        <f t="shared" si="12"/>
        <v>8</v>
      </c>
      <c r="H86" t="str">
        <v>АО190124
Жовтневим РВ у м. Кривий Ріг ГУ ДМС України в Дніпропетровській обл.
08.05.2014</v>
      </c>
      <c r="I86" s="1">
        <f t="shared" si="8"/>
        <v>88</v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25">
      <c r="A87">
        <v>86</v>
      </c>
      <c r="B87" t="str">
        <v>Мельниченко Сергій Леонідович</v>
      </c>
      <c r="C87" s="9" t="str">
        <v>18.10.1987</v>
      </c>
      <c r="D87" s="1" t="str">
        <v>3206709535</v>
      </c>
      <c r="E87" s="1">
        <f t="shared" si="11"/>
        <v>10</v>
      </c>
      <c r="F87" t="str">
        <v>АГ364901</v>
      </c>
      <c r="G87" s="1">
        <f t="shared" si="12"/>
        <v>8</v>
      </c>
      <c r="H87" t="str">
        <v>ВН234781
Коростенським МРВ УМВС України в Житомирській обл.
26.12.2003</v>
      </c>
      <c r="I87" s="1">
        <f t="shared" si="8"/>
        <v>70</v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25">
      <c r="A88">
        <v>87</v>
      </c>
      <c r="B88" t="str">
        <v>Мирошниченко Дмитро Віталійович</v>
      </c>
      <c r="C88" s="9" t="str">
        <v>14.11.1992</v>
      </c>
      <c r="D88" s="1" t="str">
        <v>3392102071</v>
      </c>
      <c r="E88" s="1">
        <f t="shared" si="11"/>
        <v>10</v>
      </c>
      <c r="F88" t="str">
        <v>МО566871</v>
      </c>
      <c r="G88" s="1">
        <f t="shared" si="12"/>
        <v>8</v>
      </c>
      <c r="H88" t="str">
        <v>ВК556307
Слов'янським РВ ГУМВС України в Донецькій обл.
23.12.2008</v>
      </c>
      <c r="I88" s="1">
        <f t="shared" si="8"/>
        <v>66</v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25">
      <c r="A89">
        <v>88</v>
      </c>
      <c r="B89" t="str">
        <v>Мишенін Роман Юрійович</v>
      </c>
      <c r="C89" s="9" t="str">
        <v>28.07.1993</v>
      </c>
      <c r="D89" s="1" t="str">
        <v>3417713294</v>
      </c>
      <c r="E89" s="1">
        <f t="shared" si="11"/>
        <v>10</v>
      </c>
      <c r="F89" t="str">
        <v>АГ 364766</v>
      </c>
      <c r="G89" s="1">
        <f t="shared" si="12"/>
        <v>9</v>
      </c>
      <c r="H89" t="str">
        <v>FT 365398</v>
      </c>
      <c r="I89" s="1">
        <f t="shared" si="8"/>
        <v>9</v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25">
      <c r="A90">
        <v>89</v>
      </c>
      <c r="B90" t="str">
        <v>Міжа Олександр Іванович</v>
      </c>
      <c r="C90" s="9" t="str">
        <v>08.02.1988</v>
      </c>
      <c r="D90" s="1" t="str">
        <v>3218011313</v>
      </c>
      <c r="E90" s="1">
        <f t="shared" si="11"/>
        <v>10</v>
      </c>
      <c r="F90" t="str">
        <v>АГ141708</v>
      </c>
      <c r="G90" s="1">
        <f t="shared" si="12"/>
        <v>8</v>
      </c>
      <c r="H90" t="str">
        <v>АВ653968
Калинівським РВ УМВС України у Вінницькій обл.
24.06.2005</v>
      </c>
      <c r="I90" s="1">
        <f t="shared" si="8"/>
        <v>66</v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25">
      <c r="A91">
        <v>90</v>
      </c>
      <c r="B91" t="str">
        <v>Мінаєв Ігор Миколайович</v>
      </c>
      <c r="C91" s="9" t="str">
        <v>29.06.1983</v>
      </c>
      <c r="D91" s="1" t="str">
        <v>3049508938</v>
      </c>
      <c r="E91" s="1">
        <f t="shared" si="11"/>
        <v>10</v>
      </c>
      <c r="F91" t="str">
        <v>АГ040914</v>
      </c>
      <c r="G91" s="1">
        <f t="shared" si="12"/>
        <v>8</v>
      </c>
      <c r="H91" t="str">
        <v>002472805
виданий 1432
31.10.2018</v>
      </c>
      <c r="I91" s="1">
        <f t="shared" si="8"/>
        <v>33</v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25">
      <c r="A92">
        <v>91</v>
      </c>
      <c r="B92" t="str">
        <v>Міщенко Володимир Юрійович</v>
      </c>
      <c r="C92" s="9" t="str">
        <v>28.03.1989</v>
      </c>
      <c r="D92" s="1" t="str">
        <v>3259417936</v>
      </c>
      <c r="E92" s="1">
        <f t="shared" si="11"/>
        <v>10</v>
      </c>
      <c r="F92" t="str">
        <v>АВ951582</v>
      </c>
      <c r="G92" s="1">
        <f t="shared" si="12"/>
        <v>8</v>
      </c>
      <c r="H92" t="str">
        <v>ЕВ276984
Гайворонським РВ УМВС України в Кіровоградській обл.
02.06.2011</v>
      </c>
      <c r="I92" s="1">
        <f t="shared" si="8"/>
        <v>72</v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25">
      <c r="A93">
        <v>92</v>
      </c>
      <c r="B93" t="str">
        <v>Мойсейченко Олександр Миколайович</v>
      </c>
      <c r="C93" s="9" t="str">
        <v>15.10.1981</v>
      </c>
      <c r="D93" s="1" t="str">
        <v>2987317552</v>
      </c>
      <c r="E93" s="1">
        <f t="shared" si="11"/>
        <v>10</v>
      </c>
      <c r="F93" t="str">
        <v>АГ 001488</v>
      </c>
      <c r="G93" s="1">
        <f t="shared" si="12"/>
        <v>9</v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25">
      <c r="A94">
        <v>93</v>
      </c>
      <c r="B94" t="str">
        <v>Мороз Валентин Валентинович</v>
      </c>
      <c r="C94" s="9" t="str">
        <v>22.08.1980</v>
      </c>
      <c r="D94" s="1" t="str">
        <v>2945415732</v>
      </c>
      <c r="E94" s="1">
        <f t="shared" si="11"/>
        <v>10</v>
      </c>
      <c r="F94" t="str">
        <v>АГ178962</v>
      </c>
      <c r="G94" s="1">
        <f t="shared" si="12"/>
        <v>8</v>
      </c>
      <c r="H94" t="str">
        <v>СЕ357664
Рожняківським РВ УМВС в Івано-Франківській обл.
25.05.2006</v>
      </c>
      <c r="I94" s="1">
        <f t="shared" si="8"/>
        <v>67</v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25">
      <c r="A95">
        <v>94</v>
      </c>
      <c r="B95" t="str">
        <v>Мороз Юрій Анатолійович</v>
      </c>
      <c r="C95" s="9" t="str">
        <v>09.07.1985</v>
      </c>
      <c r="D95" s="1" t="str">
        <v>3123614195</v>
      </c>
      <c r="E95" s="1">
        <f t="shared" si="11"/>
        <v>10</v>
      </c>
      <c r="F95" t="str">
        <v>АВ 993426</v>
      </c>
      <c r="G95" s="1">
        <f t="shared" si="12"/>
        <v>9</v>
      </c>
      <c r="H95" t="str">
        <v>НК 945504
Деснянським ВМ УМВС УКР в Чернігівській обл
20.07.2001</v>
      </c>
      <c r="I95" s="1">
        <f t="shared" si="8"/>
        <v>64</v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25">
      <c r="A96">
        <v>95</v>
      </c>
      <c r="B96" t="str">
        <v>Мосін Олександр Олександрович</v>
      </c>
      <c r="C96" s="9" t="str">
        <v>29.01.1986</v>
      </c>
      <c r="D96" s="1" t="str">
        <v>3144013630</v>
      </c>
      <c r="E96" s="1">
        <f t="shared" si="11"/>
        <v>10</v>
      </c>
      <c r="F96" t="str">
        <v>АВ956350</v>
      </c>
      <c r="G96" s="1">
        <f t="shared" si="12"/>
        <v>8</v>
      </c>
      <c r="H96" t="str">
        <v>КО388023
Лубенським МРВ УМВС України в Полтавській обл.
26.07.2002</v>
      </c>
      <c r="I96" s="1">
        <f t="shared" si="8"/>
        <v>66</v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25">
      <c r="A97">
        <v>96</v>
      </c>
      <c r="B97" t="str">
        <v>Москалюк Олександр Валерійович</v>
      </c>
      <c r="C97" s="9" t="str">
        <v>14.06.1996</v>
      </c>
      <c r="D97" s="1" t="str">
        <v>3522911691</v>
      </c>
      <c r="E97" s="1">
        <f t="shared" si="11"/>
        <v>10</v>
      </c>
      <c r="F97" t="str">
        <v>АВ995886</v>
      </c>
      <c r="G97" s="1">
        <f t="shared" si="12"/>
        <v>8</v>
      </c>
      <c r="H97" t="str">
        <v>ВН576163
Богунським РВ у м. Житомирі УДМС України в Житомирськкій обл.
29.09.2012</v>
      </c>
      <c r="I97" s="1">
        <f t="shared" si="8"/>
        <v>81</v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25">
      <c r="A98">
        <v>97</v>
      </c>
      <c r="B98" t="str">
        <v>Музиваткін Максим Дмитрович</v>
      </c>
      <c r="C98" s="9" t="str">
        <v>10.01.1997</v>
      </c>
      <c r="D98" s="1" t="str">
        <v>3543906657</v>
      </c>
      <c r="E98" s="1">
        <f t="shared" si="11"/>
        <v>10</v>
      </c>
      <c r="F98" t="str">
        <v>АГ029990</v>
      </c>
      <c r="G98" s="1">
        <f t="shared" si="12"/>
        <v>8</v>
      </c>
      <c r="H98" t="str">
        <v>СТ369026
Згурівським РС Управління ДМС України в Київській обл.
30.10.2013</v>
      </c>
      <c r="I98" s="1">
        <f t="shared" si="8"/>
        <v>74</v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25">
      <c r="A99">
        <v>98</v>
      </c>
      <c r="B99" t="str">
        <v>Мусієнко Станіслав Юрійович</v>
      </c>
      <c r="C99" s="9" t="str">
        <v>25.04.1994</v>
      </c>
      <c r="D99" s="1" t="str">
        <v>3444815758</v>
      </c>
      <c r="E99" s="1">
        <f t="shared" si="11"/>
        <v>10</v>
      </c>
      <c r="F99" t="str">
        <v>АГ003197</v>
      </c>
      <c r="G99" s="1">
        <f t="shared" si="12"/>
        <v>8</v>
      </c>
      <c r="H99" t="str">
        <v>005008266
виданий 7130
28.07.2020</v>
      </c>
      <c r="I99" s="1">
        <f t="shared" ref="I99:I130" si="14">IF(H99="", "", LEN(H99))</f>
        <v>33</v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25">
      <c r="A100">
        <v>99</v>
      </c>
      <c r="B100" t="str">
        <v>Назаренко Віталій Вікторович</v>
      </c>
      <c r="C100" s="9" t="str">
        <v>10.06.1986</v>
      </c>
      <c r="D100" s="1" t="str">
        <v>3157212570</v>
      </c>
      <c r="E100" s="1">
        <f t="shared" si="11"/>
        <v>10</v>
      </c>
      <c r="F100" t="str">
        <v>АГ 178939</v>
      </c>
      <c r="G100" s="1">
        <f t="shared" si="12"/>
        <v>9</v>
      </c>
      <c r="H100" t="str">
        <v>АН 155375</v>
      </c>
      <c r="I100" s="1">
        <f t="shared" si="14"/>
        <v>9</v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25">
      <c r="A101">
        <v>100</v>
      </c>
      <c r="B101" t="str">
        <v>Наталуха Юрій Іванович</v>
      </c>
      <c r="C101" s="9" t="str">
        <v>30.03.1987</v>
      </c>
      <c r="D101" s="1" t="str">
        <v>3186510573</v>
      </c>
      <c r="E101" s="1">
        <f t="shared" si="11"/>
        <v>10</v>
      </c>
      <c r="F101" t="str">
        <v>АГ608629</v>
      </c>
      <c r="G101" s="1">
        <f t="shared" si="12"/>
        <v>8</v>
      </c>
      <c r="H101" t="str">
        <v>001313026
виданий 7110
08.12.2017</v>
      </c>
      <c r="I101" s="1">
        <f t="shared" si="14"/>
        <v>33</v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25">
      <c r="A102">
        <v>101</v>
      </c>
      <c r="B102" t="str">
        <v>Науменко Антон Вікторович</v>
      </c>
      <c r="C102" s="9" t="str">
        <v>25.09.1988</v>
      </c>
      <c r="D102" s="1" t="str">
        <v>3241007477</v>
      </c>
      <c r="E102" s="1">
        <f t="shared" si="11"/>
        <v>10</v>
      </c>
      <c r="F102" t="str">
        <v>АВ972734</v>
      </c>
      <c r="G102" s="1">
        <f t="shared" si="12"/>
        <v>8</v>
      </c>
      <c r="H102" t="str">
        <v>-</v>
      </c>
      <c r="I102" s="1">
        <f t="shared" si="14"/>
        <v>1</v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25">
      <c r="A103">
        <v>102</v>
      </c>
      <c r="B103" t="str">
        <v>Нігрецький Олександр Анатолійович</v>
      </c>
      <c r="C103" s="9" t="str">
        <v>09.11.1989</v>
      </c>
      <c r="D103" s="1" t="str">
        <v>3282013118</v>
      </c>
      <c r="E103" s="1">
        <f t="shared" si="11"/>
        <v>10</v>
      </c>
      <c r="F103" t="str">
        <v>АГ 492127</v>
      </c>
      <c r="G103" s="1">
        <f t="shared" si="12"/>
        <v>9</v>
      </c>
      <c r="H103" t="str">
        <v>003760867
Чорноморський міський відділ ГУ ДМС УКР в Одеській обл
14.08.2019</v>
      </c>
      <c r="I103" s="1">
        <f t="shared" si="14"/>
        <v>75</v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25">
      <c r="A104">
        <v>103</v>
      </c>
      <c r="B104" t="str">
        <v>Орламенко В'ячеслав Володимирович</v>
      </c>
      <c r="C104" s="9" t="str">
        <v>10.02.1987</v>
      </c>
      <c r="D104" s="1" t="str">
        <v>3181724079</v>
      </c>
      <c r="E104" s="1">
        <f t="shared" si="11"/>
        <v>10</v>
      </c>
      <c r="F104" t="str">
        <v>СО 638437</v>
      </c>
      <c r="G104" s="1">
        <f t="shared" si="12"/>
        <v>9</v>
      </c>
      <c r="H104" t="str">
        <v>КО 516514
В. Багачанським РВ УМВС УКР в Полтавській обл
28.07.2003</v>
      </c>
      <c r="I104" s="1">
        <f t="shared" si="14"/>
        <v>66</v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25">
      <c r="A105">
        <v>104</v>
      </c>
      <c r="B105" t="str">
        <v>Осадчук Андрій Сергійович</v>
      </c>
      <c r="C105" s="9" t="str">
        <v>03.08.1999</v>
      </c>
      <c r="D105" s="1" t="str">
        <v>3637400351</v>
      </c>
      <c r="E105" s="1">
        <f t="shared" si="11"/>
        <v>10</v>
      </c>
      <c r="F105" t="str">
        <v>АВ 995883</v>
      </c>
      <c r="G105" s="1">
        <f t="shared" si="12"/>
        <v>9</v>
      </c>
      <c r="H105" t="str">
        <v>ВН 667218
Богунським РВ у м. Житомирі 
28.08.2015</v>
      </c>
      <c r="I105" s="1">
        <f t="shared" si="14"/>
        <v>49</v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25">
      <c r="A106">
        <v>105</v>
      </c>
      <c r="B106" t="str">
        <v>Осипенко Дмитро Андрійович</v>
      </c>
      <c r="C106" s="9" t="str">
        <v>06.08.1999</v>
      </c>
      <c r="D106" s="1" t="str">
        <v>3637705393</v>
      </c>
      <c r="E106" s="1">
        <f t="shared" si="11"/>
        <v>10</v>
      </c>
      <c r="F106" t="str">
        <v>АГ181800</v>
      </c>
      <c r="G106" s="1">
        <f t="shared" si="12"/>
        <v>8</v>
      </c>
      <c r="H106" t="str">
        <v>ТТ307145</v>
      </c>
      <c r="I106" s="1">
        <f t="shared" si="14"/>
        <v>8</v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25">
      <c r="A107">
        <v>106</v>
      </c>
      <c r="B107" t="str">
        <v>Ошурко Сергій Сергійович</v>
      </c>
      <c r="C107" s="9" t="str">
        <v>18.03.1994</v>
      </c>
      <c r="D107" s="1" t="str">
        <v>3441003633</v>
      </c>
      <c r="E107" s="1">
        <f t="shared" si="11"/>
        <v>10</v>
      </c>
      <c r="F107" t="str">
        <v>АВ995887</v>
      </c>
      <c r="G107" s="1">
        <f t="shared" si="12"/>
        <v>8</v>
      </c>
      <c r="H107" t="str">
        <v>009215881
виданий 4623
01.06.2023</v>
      </c>
      <c r="I107" s="1">
        <f t="shared" si="14"/>
        <v>33</v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25">
      <c r="A108">
        <v>107</v>
      </c>
      <c r="B108" t="str">
        <v>Пархоменко Олексій Борисович</v>
      </c>
      <c r="C108" s="9" t="str">
        <v>25.07.1994</v>
      </c>
      <c r="D108" s="1" t="str">
        <v>3453900396</v>
      </c>
      <c r="E108" s="1">
        <f t="shared" si="11"/>
        <v>10</v>
      </c>
      <c r="F108" t="str">
        <v>АВ972743</v>
      </c>
      <c r="G108" s="1">
        <f t="shared" si="12"/>
        <v>8</v>
      </c>
      <c r="H108" t="str">
        <v>004314208
виданий 3229
09.12.2019</v>
      </c>
      <c r="I108" s="1">
        <f t="shared" si="14"/>
        <v>33</v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25">
      <c r="A109">
        <v>108</v>
      </c>
      <c r="B109" t="str">
        <v>Пасічний Сергій Сергійович</v>
      </c>
      <c r="C109" s="9" t="str">
        <v>20.11.1987</v>
      </c>
      <c r="D109" s="1" t="str">
        <v>3210019999</v>
      </c>
      <c r="E109" s="1">
        <f t="shared" si="11"/>
        <v>10</v>
      </c>
      <c r="F109" t="str">
        <v>АГ640990</v>
      </c>
      <c r="G109" s="1">
        <f t="shared" si="12"/>
        <v>8</v>
      </c>
      <c r="H109" t="str">
        <v>СМ614898
Броварським РВ ГУ МВС України в Київській обл.
11.03.2004</v>
      </c>
      <c r="I109" s="1">
        <f t="shared" si="14"/>
        <v>66</v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25">
      <c r="A110">
        <v>109</v>
      </c>
      <c r="B110" t="str">
        <v>Пашко Дмитро Олегович</v>
      </c>
      <c r="C110" s="9" t="str">
        <v>13.10.1994</v>
      </c>
      <c r="D110" s="1" t="str">
        <v>3461912390</v>
      </c>
      <c r="E110" s="1">
        <f t="shared" si="11"/>
        <v>10</v>
      </c>
      <c r="F110" t="str">
        <v>АГ037817</v>
      </c>
      <c r="G110" s="1">
        <f t="shared" si="12"/>
        <v>8</v>
      </c>
      <c r="H110" t="str">
        <v>004850891
виданий 8027
16.06.2020</v>
      </c>
      <c r="I110" s="1">
        <f t="shared" si="14"/>
        <v>33</v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25">
      <c r="A111">
        <v>110</v>
      </c>
      <c r="B111" t="str">
        <v>Перебиковський Євгеній Вікторович</v>
      </c>
      <c r="C111" s="9" t="str">
        <v>19.08.1996</v>
      </c>
      <c r="D111" s="1" t="str">
        <v>3529510192</v>
      </c>
      <c r="E111" s="1">
        <f t="shared" si="11"/>
        <v>10</v>
      </c>
      <c r="F111" t="str">
        <v>АВ 456387</v>
      </c>
      <c r="G111" s="1">
        <f t="shared" si="12"/>
        <v>9</v>
      </c>
      <c r="H111" t="str">
        <v>КТ 093064
Шевченківським РВ УМВС УКР в Чернівецький обл
28.11.2012</v>
      </c>
      <c r="I111" s="1">
        <f t="shared" si="14"/>
        <v>66</v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25">
      <c r="A112">
        <v>111</v>
      </c>
      <c r="B112" t="str">
        <v>Петренко Дмитро Миколайович</v>
      </c>
      <c r="C112" s="9" t="str">
        <v>23.12.1985</v>
      </c>
      <c r="D112" s="1" t="str">
        <v>3140312393</v>
      </c>
      <c r="E112" s="1">
        <f t="shared" si="11"/>
        <v>10</v>
      </c>
      <c r="F112" t="str">
        <v>АВ972876</v>
      </c>
      <c r="G112" s="1">
        <f t="shared" si="12"/>
        <v>8</v>
      </c>
      <c r="H112" t="str">
        <v>СМ611952
Києво-Святошинським РВ ГУ МВС України в Київській обл.
12.03.2004</v>
      </c>
      <c r="I112" s="1">
        <f t="shared" si="14"/>
        <v>74</v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25">
      <c r="A113">
        <v>112</v>
      </c>
      <c r="B113" t="str">
        <v>Пількевич Руслан Григорович</v>
      </c>
      <c r="C113" s="9" t="str">
        <v>08.09.1982</v>
      </c>
      <c r="D113" s="1" t="str">
        <v>3020116091</v>
      </c>
      <c r="E113" s="1">
        <f t="shared" si="11"/>
        <v>10</v>
      </c>
      <c r="F113" t="str">
        <v>АГ139645</v>
      </c>
      <c r="G113" s="1">
        <f t="shared" si="12"/>
        <v>8</v>
      </c>
      <c r="H113" t="str">
        <v>АА901534
Козятинським РВ УМВС України в Вінницькій обл.
01.12.1998</v>
      </c>
      <c r="I113" s="1">
        <f t="shared" si="14"/>
        <v>66</v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25">
      <c r="A114">
        <v>113</v>
      </c>
      <c r="B114" t="str">
        <v>Плющенко Андрій Вікторович</v>
      </c>
      <c r="C114" s="9" t="str">
        <v>02.10.1987</v>
      </c>
      <c r="D114" s="1" t="str">
        <v>3205114359</v>
      </c>
      <c r="E114" s="1">
        <f t="shared" si="11"/>
        <v>10</v>
      </c>
      <c r="F114" t="str">
        <v>СО498207</v>
      </c>
      <c r="G114" s="1">
        <f t="shared" si="12"/>
        <v>8</v>
      </c>
      <c r="H114" t="str">
        <v>КО846947
Кременчуцьким РВ УМВС України в Полтавській обл.
25.01.2011</v>
      </c>
      <c r="I114" s="1">
        <f t="shared" si="14"/>
        <v>68</v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25">
      <c r="A115">
        <v>114</v>
      </c>
      <c r="B115" t="str">
        <v>Погребной Станіслав Юрійович</v>
      </c>
      <c r="C115" s="9" t="str">
        <v>20.06.1991</v>
      </c>
      <c r="D115" s="1" t="str">
        <v>3340804697</v>
      </c>
      <c r="E115" s="1">
        <f t="shared" si="11"/>
        <v>10</v>
      </c>
      <c r="F115" t="str">
        <v>АВ972848</v>
      </c>
      <c r="G115" s="1">
        <f t="shared" si="12"/>
        <v>8</v>
      </c>
      <c r="H115" t="str">
        <v>ВТ008318
Костянтинівським МВ ГУДМС України в Донецькій обл.
14.06.2013</v>
      </c>
      <c r="I115" s="1">
        <f t="shared" si="14"/>
        <v>70</v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25">
      <c r="A116">
        <v>115</v>
      </c>
      <c r="B116" t="str">
        <v>Понайотов Артем Сергійович</v>
      </c>
      <c r="C116" s="9" t="str">
        <v>11.11.1992</v>
      </c>
      <c r="D116" s="1" t="str">
        <v>3391801818</v>
      </c>
      <c r="E116" s="1">
        <f t="shared" si="11"/>
        <v>10</v>
      </c>
      <c r="F116" t="str">
        <v>АГ141043</v>
      </c>
      <c r="G116" s="1">
        <f t="shared" si="12"/>
        <v>8</v>
      </c>
      <c r="H116" t="str">
        <v>008519161
виданий 6833
30.11.2022</v>
      </c>
      <c r="I116" s="1">
        <f t="shared" si="14"/>
        <v>33</v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25">
      <c r="A117">
        <v>116</v>
      </c>
      <c r="B117" t="str">
        <v>Попенко Віктор Миколайович</v>
      </c>
      <c r="C117" s="9" t="str">
        <v>18.03.1988</v>
      </c>
      <c r="D117" s="1" t="str">
        <v>3221902110</v>
      </c>
      <c r="E117" s="1">
        <f t="shared" si="11"/>
        <v>10</v>
      </c>
      <c r="F117" t="str">
        <v>АВ 213201</v>
      </c>
      <c r="G117" s="1">
        <f t="shared" si="12"/>
        <v>9</v>
      </c>
      <c r="H117" t="str">
        <v>НМ 176992
Ічнянським РВ УМВС УКР в Чернігівській обл
21.04.2004</v>
      </c>
      <c r="I117" s="1">
        <f t="shared" si="14"/>
        <v>63</v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25">
      <c r="A118">
        <v>117</v>
      </c>
      <c r="B118" t="str">
        <v>Потапенко Віталій Віталійович</v>
      </c>
      <c r="C118" s="9" t="str">
        <v>28.05.1986</v>
      </c>
      <c r="D118" s="1" t="str">
        <v>3155907439</v>
      </c>
      <c r="E118" s="1">
        <f t="shared" si="11"/>
        <v>10</v>
      </c>
      <c r="F118" t="str">
        <v>АВ 993428</v>
      </c>
      <c r="G118" s="1">
        <f t="shared" si="12"/>
        <v>9</v>
      </c>
      <c r="H118" t="str">
        <v>НМ 146027
Чернігівським РВ УМВС УКР в Чернігівській обл
10.06.2003</v>
      </c>
      <c r="I118" s="1">
        <f t="shared" si="14"/>
        <v>66</v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25">
      <c r="A119">
        <v>118</v>
      </c>
      <c r="B119" t="str">
        <v>Похиталюк Дмитро Вікторович</v>
      </c>
      <c r="C119" s="9" t="str">
        <v>04.04.2000</v>
      </c>
      <c r="D119" s="1" t="str">
        <v>3661905215</v>
      </c>
      <c r="E119" s="1">
        <f t="shared" si="11"/>
        <v>10</v>
      </c>
      <c r="F119" t="str">
        <v>АВ972745</v>
      </c>
      <c r="G119" s="1">
        <f t="shared" si="12"/>
        <v>8</v>
      </c>
      <c r="H119" t="str">
        <v>000076996
виданий 3232
26.05.2016</v>
      </c>
      <c r="I119" s="1">
        <f t="shared" si="14"/>
        <v>33</v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25">
      <c r="A120">
        <v>119</v>
      </c>
      <c r="B120" t="str">
        <v>Пуголовка Сергій Миколайович</v>
      </c>
      <c r="C120" s="9" t="str">
        <v>10.10.1978</v>
      </c>
      <c r="D120" s="1" t="str">
        <v>2877215197</v>
      </c>
      <c r="E120" s="1">
        <f t="shared" si="11"/>
        <v>10</v>
      </c>
      <c r="F120" t="str">
        <v>МО522335</v>
      </c>
      <c r="G120" s="1">
        <f t="shared" si="12"/>
        <v>8</v>
      </c>
      <c r="H120" t="str">
        <v>КН230255
Октябрським РВ ПМУ УМВС України в Полтавській обл.
21.08.1996</v>
      </c>
      <c r="I120" s="1">
        <f t="shared" si="14"/>
        <v>70</v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25">
      <c r="A121">
        <v>120</v>
      </c>
      <c r="B121" t="str">
        <v>Раченко Євген Володимирович</v>
      </c>
      <c r="C121" s="9" t="str">
        <v>27.10.1984</v>
      </c>
      <c r="D121" s="1" t="str">
        <v>3098120677</v>
      </c>
      <c r="E121" s="1">
        <f t="shared" si="11"/>
        <v>10</v>
      </c>
      <c r="F121" t="str">
        <v>АВ 948996</v>
      </c>
      <c r="G121" s="1">
        <f t="shared" si="12"/>
        <v>9</v>
      </c>
      <c r="H121" t="str">
        <v>КО 906113</v>
      </c>
      <c r="I121" s="1">
        <f t="shared" si="14"/>
        <v>9</v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25">
      <c r="A122">
        <v>121</v>
      </c>
      <c r="B122" t="str">
        <v>Роговий Олександр Володимирович</v>
      </c>
      <c r="C122" s="9" t="str">
        <v>19.03.1997</v>
      </c>
      <c r="D122" s="1" t="str">
        <v>3550714590</v>
      </c>
      <c r="E122" s="1">
        <f t="shared" si="11"/>
        <v>10</v>
      </c>
      <c r="F122" t="str">
        <v>АВ448735</v>
      </c>
      <c r="G122" s="1">
        <f t="shared" si="12"/>
        <v>8</v>
      </c>
      <c r="H122" t="str">
        <v>НМ452413
Менським РС УДМС України в Чернігівскій обл.
03.05.2013</v>
      </c>
      <c r="I122" s="1">
        <f t="shared" si="14"/>
        <v>64</v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25">
      <c r="A123">
        <v>122</v>
      </c>
      <c r="B123" t="str">
        <v>Родак Юрій Вікторович</v>
      </c>
      <c r="C123" s="9" t="str">
        <v>12.09.1999</v>
      </c>
      <c r="D123" s="1" t="str">
        <v>3641406973</v>
      </c>
      <c r="E123" s="1">
        <f t="shared" si="11"/>
        <v>10</v>
      </c>
      <c r="F123" t="str">
        <v>АГ037793</v>
      </c>
      <c r="G123" s="1">
        <f t="shared" si="12"/>
        <v>8</v>
      </c>
      <c r="H123" t="str">
        <v>000191237
Деснянський відділ ЦМУ ДМС у м. Києві та Київській обл.
28.10.2016</v>
      </c>
      <c r="I123" s="1">
        <f t="shared" si="14"/>
        <v>76</v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25">
      <c r="A124">
        <v>123</v>
      </c>
      <c r="B124" t="str">
        <v>Родзановський Євгеній Віталійович</v>
      </c>
      <c r="C124" s="9" t="str">
        <v>11.01.1994</v>
      </c>
      <c r="D124" s="1" t="str">
        <v>3434407913</v>
      </c>
      <c r="E124" s="1">
        <f t="shared" si="11"/>
        <v>10</v>
      </c>
      <c r="F124" t="str">
        <v>СО 104833</v>
      </c>
      <c r="G124" s="1">
        <f t="shared" si="12"/>
        <v>9</v>
      </c>
      <c r="H124" t="str">
        <v>КО 815056
Автозаводським РВ КМУ УМВС УКР в Потавській обл
10.02.2010</v>
      </c>
      <c r="I124" s="1">
        <f t="shared" si="14"/>
        <v>68</v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25">
      <c r="A125">
        <v>124</v>
      </c>
      <c r="B125" t="str">
        <v>Рудик Віктор Юрійович</v>
      </c>
      <c r="C125" s="9" t="str">
        <v>16.05.1984</v>
      </c>
      <c r="D125" s="1" t="str">
        <v>3081721194</v>
      </c>
      <c r="E125" s="1">
        <f t="shared" si="11"/>
        <v>10</v>
      </c>
      <c r="F125" t="str">
        <v>АГ 492125</v>
      </c>
      <c r="G125" s="1">
        <f t="shared" si="12"/>
        <v>9</v>
      </c>
      <c r="H125" t="str">
        <v>КК 919982
Любашівським РВ УМВС УКР в Одеській обл
09.07.2002</v>
      </c>
      <c r="I125" s="1">
        <f t="shared" si="14"/>
        <v>60</v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25">
      <c r="A126">
        <v>125</v>
      </c>
      <c r="B126" t="str">
        <v>Рулімов Вадим Петрович</v>
      </c>
      <c r="C126" s="9" t="str">
        <v>09.09.1999</v>
      </c>
      <c r="D126" s="1" t="str">
        <v>3641104974</v>
      </c>
      <c r="E126" s="1">
        <f t="shared" si="11"/>
        <v>10</v>
      </c>
      <c r="F126" t="str">
        <v>АГ613052</v>
      </c>
      <c r="G126" s="1">
        <f t="shared" si="12"/>
        <v>8</v>
      </c>
      <c r="H126" t="str">
        <v>002609105
виданий 8025
27.11.2018</v>
      </c>
      <c r="I126" s="1">
        <f t="shared" si="14"/>
        <v>33</v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25">
      <c r="A127">
        <v>126</v>
      </c>
      <c r="B127" t="str">
        <v>Савченко Максим Іванович</v>
      </c>
      <c r="C127" s="9" t="str">
        <v>09.04.1992</v>
      </c>
      <c r="D127" s="1" t="str">
        <v>3370211318</v>
      </c>
      <c r="E127" s="1">
        <f t="shared" si="11"/>
        <v>10</v>
      </c>
      <c r="F127" t="str">
        <v>АГ004099</v>
      </c>
      <c r="G127" s="1">
        <f t="shared" si="12"/>
        <v>8</v>
      </c>
      <c r="H127" t="str">
        <v>007928058
виданий 7129
19.07.2022</v>
      </c>
      <c r="I127" s="1">
        <f t="shared" si="14"/>
        <v>33</v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25">
      <c r="A128">
        <v>127</v>
      </c>
      <c r="B128" t="str">
        <v>Саргсян Арсен Вачаганович</v>
      </c>
      <c r="C128" s="9" t="str">
        <v>24.04.1996</v>
      </c>
      <c r="D128" s="1" t="str">
        <v>3517815618</v>
      </c>
      <c r="E128" s="1">
        <f t="shared" si="11"/>
        <v>10</v>
      </c>
      <c r="F128" t="str">
        <v>АГ338814</v>
      </c>
      <c r="G128" s="1">
        <f t="shared" si="12"/>
        <v>8</v>
      </c>
      <c r="H128" t="str">
        <v>008651621
виданий 7422
10.01.2023</v>
      </c>
      <c r="I128" s="1">
        <f t="shared" si="14"/>
        <v>33</v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25">
      <c r="A129">
        <v>128</v>
      </c>
      <c r="B129" t="str">
        <v>Свистунов Віктор Анатолійович</v>
      </c>
      <c r="C129" s="9" t="str">
        <v>01.08.1977</v>
      </c>
      <c r="D129" s="1" t="str">
        <v>2833707318</v>
      </c>
      <c r="E129" s="1">
        <f t="shared" si="11"/>
        <v>10</v>
      </c>
      <c r="F129" t="str">
        <v>АВ972892</v>
      </c>
      <c r="G129" s="1">
        <f t="shared" si="12"/>
        <v>8</v>
      </c>
      <c r="H129" t="str">
        <v>НС025984
Соснівським РВ УМВС України в Черкаській обл.
16.03.1996</v>
      </c>
      <c r="I129" s="1">
        <f t="shared" si="14"/>
        <v>65</v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25">
      <c r="A130">
        <v>129</v>
      </c>
      <c r="B130" t="str">
        <v>Сергієнко Дмитро Олександрович</v>
      </c>
      <c r="C130" s="9" t="str">
        <v>28.02.1984</v>
      </c>
      <c r="D130" s="1" t="str">
        <v>3073916191</v>
      </c>
      <c r="E130" s="1">
        <f t="shared" si="11"/>
        <v>10</v>
      </c>
      <c r="F130" t="str">
        <v>АГ037787</v>
      </c>
      <c r="G130" s="1">
        <f t="shared" si="12"/>
        <v>8</v>
      </c>
      <c r="H130" t="str">
        <v>СО381141</v>
      </c>
      <c r="I130" s="1">
        <f t="shared" si="14"/>
        <v>8</v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25">
      <c r="A131">
        <v>130</v>
      </c>
      <c r="B131" t="str">
        <v>Сєряков Олександр Костянтинович</v>
      </c>
      <c r="C131" s="9" t="str">
        <v>27.09.1983</v>
      </c>
      <c r="D131" s="1" t="str">
        <v>3058516394</v>
      </c>
      <c r="E131" s="1">
        <f t="shared" si="11"/>
        <v>10</v>
      </c>
      <c r="F131" t="str">
        <v>АВ 953711</v>
      </c>
      <c r="G131" s="1">
        <f t="shared" si="12"/>
        <v>9</v>
      </c>
      <c r="H131" t="str">
        <v>КО 085280</v>
      </c>
      <c r="I131" s="1">
        <f t="shared" ref="I131:I162" si="16">IF(H131="", "", LEN(H131))</f>
        <v>9</v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25">
      <c r="A132">
        <v>131</v>
      </c>
      <c r="B132" t="str">
        <v>Сидоренко Микола Миколайович</v>
      </c>
      <c r="C132" s="9" t="str">
        <v>19.03.1989</v>
      </c>
      <c r="D132" s="1" t="str">
        <v>3258520290</v>
      </c>
      <c r="E132" s="1">
        <f t="shared" ref="E132:E195" si="19">IF(D132="", "", LEN(D132))</f>
        <v>10</v>
      </c>
      <c r="F132" t="str">
        <v>АГ 617002</v>
      </c>
      <c r="G132" s="1">
        <f t="shared" ref="G132:G195" si="20">IF(F132="", "", LEN(F132))</f>
        <v>9</v>
      </c>
      <c r="H132" t="str">
        <v>СМ 816719
Бориспільсьим МРВ ГУ МВС УКР в Київській обл
15.04.2006</v>
      </c>
      <c r="I132" s="1">
        <f t="shared" si="16"/>
        <v>65</v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25">
      <c r="A133">
        <v>132</v>
      </c>
      <c r="B133" t="str">
        <v>Сидоренко Сергій Олександрович</v>
      </c>
      <c r="C133" s="9" t="str">
        <v>29.01.1994</v>
      </c>
      <c r="D133" s="1" t="str">
        <v>3436201111</v>
      </c>
      <c r="E133" s="1">
        <f t="shared" si="19"/>
        <v>10</v>
      </c>
      <c r="F133" t="str">
        <v>АВ972886</v>
      </c>
      <c r="G133" s="1">
        <f t="shared" si="20"/>
        <v>8</v>
      </c>
      <c r="H133" t="str">
        <v>007734554
виданий 3512
04.06.2022</v>
      </c>
      <c r="I133" s="1">
        <f t="shared" si="16"/>
        <v>33</v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25">
      <c r="A134">
        <v>133</v>
      </c>
      <c r="B134" t="str">
        <v>Симоненко Євгеній Борисович</v>
      </c>
      <c r="C134" s="9" t="str">
        <v>17.04.1990</v>
      </c>
      <c r="D134" s="1" t="str">
        <v>3297904157</v>
      </c>
      <c r="E134" s="1">
        <f t="shared" si="19"/>
        <v>10</v>
      </c>
      <c r="F134" t="str">
        <v>АВ984833</v>
      </c>
      <c r="G134" s="1">
        <f t="shared" si="20"/>
        <v>8</v>
      </c>
      <c r="H134" t="str">
        <v>МВ334697
Конотопським МРВ УМВС України в Сумській обл.
16.11.2006</v>
      </c>
      <c r="I134" s="1">
        <f t="shared" si="16"/>
        <v>65</v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25">
      <c r="A135">
        <v>134</v>
      </c>
      <c r="B135" t="str">
        <v>Сириця Віктор Олександрович</v>
      </c>
      <c r="C135" s="9" t="str">
        <v>18.01.1986</v>
      </c>
      <c r="D135" s="1" t="str">
        <v>3142914413</v>
      </c>
      <c r="E135" s="1">
        <f t="shared" si="19"/>
        <v>10</v>
      </c>
      <c r="F135" t="str">
        <v>МО739813</v>
      </c>
      <c r="G135" s="1">
        <f t="shared" si="20"/>
        <v>8</v>
      </c>
      <c r="H135" t="str">
        <v>КО347750
Карлівським РВ УМВС України в Полтавській обл.
23.01.2002</v>
      </c>
      <c r="I135" s="1">
        <f t="shared" si="16"/>
        <v>66</v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25">
      <c r="A136">
        <v>135</v>
      </c>
      <c r="B136" t="str">
        <v>Сідорук Леонід Іванович</v>
      </c>
      <c r="C136" s="9" t="str">
        <v>19.06.1986</v>
      </c>
      <c r="D136" s="1" t="str">
        <v>3158123135</v>
      </c>
      <c r="E136" s="1">
        <f t="shared" si="19"/>
        <v>10</v>
      </c>
      <c r="F136" t="str">
        <v>АГ 613060</v>
      </c>
      <c r="G136" s="1">
        <f t="shared" si="20"/>
        <v>9</v>
      </c>
      <c r="H136" t="str">
        <v>НВ 557973</v>
      </c>
      <c r="I136" s="1">
        <f t="shared" si="16"/>
        <v>9</v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25">
      <c r="A137">
        <v>136</v>
      </c>
      <c r="B137" t="str">
        <v>Скрипка Сергій Сергійович</v>
      </c>
      <c r="C137" s="9" t="str">
        <v>28.10.1997</v>
      </c>
      <c r="D137" s="1" t="str">
        <v>3573001752</v>
      </c>
      <c r="E137" s="1">
        <f t="shared" si="19"/>
        <v>10</v>
      </c>
      <c r="F137" t="str">
        <v>АГ040920</v>
      </c>
      <c r="G137" s="1">
        <f t="shared" si="20"/>
        <v>8</v>
      </c>
      <c r="H137" t="str">
        <v>НМ457305
Корюківським РС УДМС України в Чернігівській обл.
19.12.2018</v>
      </c>
      <c r="I137" s="1">
        <f t="shared" si="16"/>
        <v>69</v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25">
      <c r="A138">
        <v>137</v>
      </c>
      <c r="B138" t="str">
        <v>Сліпченко Станіслав Сергійович</v>
      </c>
      <c r="C138" s="9" t="str">
        <v>20.07.1993</v>
      </c>
      <c r="D138" s="1" t="str">
        <v>3416915935</v>
      </c>
      <c r="E138" s="1">
        <f t="shared" si="19"/>
        <v>10</v>
      </c>
      <c r="F138" t="str">
        <v>АГ035954</v>
      </c>
      <c r="G138" s="1">
        <f t="shared" si="20"/>
        <v>8</v>
      </c>
      <c r="H138" t="str">
        <v>ВК632774
ірницьким РВ Макіївського МУ ГУМВС України в Донецькій обл.
15.08.2009</v>
      </c>
      <c r="I138" s="1">
        <f t="shared" si="16"/>
        <v>79</v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25">
      <c r="A139">
        <v>138</v>
      </c>
      <c r="B139" t="str">
        <v>Смолій Сергій Анатолійович</v>
      </c>
      <c r="C139" s="9" t="str">
        <v>21.08.1993</v>
      </c>
      <c r="D139" s="1" t="str">
        <v>3420112971</v>
      </c>
      <c r="E139" s="1">
        <f t="shared" si="19"/>
        <v>10</v>
      </c>
      <c r="F139" t="str">
        <v>АГ003412</v>
      </c>
      <c r="G139" s="1">
        <f t="shared" si="20"/>
        <v>8</v>
      </c>
      <c r="H139" t="str">
        <v>МТ065365
Валківським РВ ГУМВС України в Харківській обл.
24.09.2009</v>
      </c>
      <c r="I139" s="1">
        <f t="shared" si="16"/>
        <v>67</v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25">
      <c r="A140">
        <v>139</v>
      </c>
      <c r="B140" t="str">
        <v>Сокол Олег Вікторович</v>
      </c>
      <c r="C140" s="9" t="str">
        <v>11.02.1984</v>
      </c>
      <c r="D140" s="1" t="str">
        <v>3072206075</v>
      </c>
      <c r="E140" s="1">
        <f t="shared" si="19"/>
        <v>10</v>
      </c>
      <c r="F140" t="str">
        <v>АГ 139681</v>
      </c>
      <c r="G140" s="1">
        <f t="shared" si="20"/>
        <v>9</v>
      </c>
      <c r="H140" t="str">
        <v>АВ 202999</v>
      </c>
      <c r="I140" s="1">
        <f t="shared" si="16"/>
        <v>9</v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25">
      <c r="A141">
        <v>140</v>
      </c>
      <c r="B141" t="str">
        <v>Сокур Микола Юрійович</v>
      </c>
      <c r="C141" s="9" t="str">
        <v>22.05.1999</v>
      </c>
      <c r="D141" s="1" t="str">
        <v>3630110770</v>
      </c>
      <c r="E141" s="1">
        <f t="shared" si="19"/>
        <v>10</v>
      </c>
      <c r="F141" t="str">
        <v>АГ288096</v>
      </c>
      <c r="G141" s="1">
        <f t="shared" si="20"/>
        <v>8</v>
      </c>
      <c r="H141" t="str">
        <v>000279450
виданий 7125
10.01.2017</v>
      </c>
      <c r="I141" s="1">
        <f t="shared" si="16"/>
        <v>33</v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25">
      <c r="A142">
        <v>141</v>
      </c>
      <c r="B142" t="str">
        <v>Солдатенко Григорій Олександрович</v>
      </c>
      <c r="C142" s="9" t="str">
        <v>20.09.1989</v>
      </c>
      <c r="D142" s="1" t="str">
        <v>3277009918</v>
      </c>
      <c r="E142" s="1">
        <f t="shared" si="19"/>
        <v>10</v>
      </c>
      <c r="F142" t="str">
        <v>АГ037808</v>
      </c>
      <c r="G142" s="1">
        <f t="shared" si="20"/>
        <v>8</v>
      </c>
      <c r="H142" t="str">
        <v>МЕ703568
Деснянським РУ ГУ МВС України в місті Києві
06.10.2005</v>
      </c>
      <c r="I142" s="1">
        <f t="shared" si="16"/>
        <v>63</v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25">
      <c r="A143">
        <v>142</v>
      </c>
      <c r="B143" t="str">
        <v>Солошенко Олександр Олексійович</v>
      </c>
      <c r="C143" s="9" t="str">
        <v>23.02.1990</v>
      </c>
      <c r="D143" s="1" t="str">
        <v>3292610177</v>
      </c>
      <c r="E143" s="1">
        <f t="shared" si="19"/>
        <v>10</v>
      </c>
      <c r="F143" t="str">
        <v>АВ972736</v>
      </c>
      <c r="G143" s="1">
        <f t="shared" si="20"/>
        <v>8</v>
      </c>
      <c r="H143" t="str">
        <v>006191517
виданий 3232
07.06.2021</v>
      </c>
      <c r="I143" s="1">
        <f t="shared" si="16"/>
        <v>33</v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25">
      <c r="A144">
        <v>143</v>
      </c>
      <c r="B144" t="str">
        <v>Стасенко Євгеній Володимирович</v>
      </c>
      <c r="C144" s="9" t="str">
        <v>20.10.1977</v>
      </c>
      <c r="D144" s="1" t="str">
        <v>2841712598</v>
      </c>
      <c r="E144" s="1">
        <f t="shared" si="19"/>
        <v>10</v>
      </c>
      <c r="F144" t="str">
        <v>НК №6143593</v>
      </c>
      <c r="G144" s="1">
        <f t="shared" si="20"/>
        <v>11</v>
      </c>
      <c r="H144" t="str">
        <v>АТ 146416
Калинівським РС УДМС УКР в Вінницькій обл
11.11.2015</v>
      </c>
      <c r="I144" s="1">
        <f t="shared" si="16"/>
        <v>62</v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25">
      <c r="A145">
        <v>144</v>
      </c>
      <c r="B145" t="str">
        <v>Стельмащук Леонід Леонідович</v>
      </c>
      <c r="C145" s="9" t="str">
        <v>09.06.1986</v>
      </c>
      <c r="D145" s="1" t="str">
        <v>3157124031</v>
      </c>
      <c r="E145" s="1">
        <f t="shared" si="19"/>
        <v>10</v>
      </c>
      <c r="F145" t="str">
        <v>АГ039996</v>
      </c>
      <c r="G145" s="1">
        <f t="shared" si="20"/>
        <v>8</v>
      </c>
      <c r="H145" t="str">
        <v>008354752
виданий 8017
19.10.2022</v>
      </c>
      <c r="I145" s="1">
        <f t="shared" si="16"/>
        <v>33</v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25">
      <c r="A146">
        <v>145</v>
      </c>
      <c r="B146" t="str">
        <v>Степанський Максим Костянтинович</v>
      </c>
      <c r="C146" s="9" t="str">
        <v>20.02.1996</v>
      </c>
      <c r="D146" s="1" t="str">
        <v>3511408218</v>
      </c>
      <c r="E146" s="1">
        <f t="shared" si="19"/>
        <v>10</v>
      </c>
      <c r="F146" t="str">
        <v>АГ184630</v>
      </c>
      <c r="G146" s="1">
        <f t="shared" si="20"/>
        <v>8</v>
      </c>
      <c r="H146" t="str">
        <v>005995601
виданий 3238
20.04.2021</v>
      </c>
      <c r="I146" s="1">
        <f t="shared" si="16"/>
        <v>33</v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25">
      <c r="A147">
        <v>146</v>
      </c>
      <c r="B147" t="str">
        <v>Телюк Нікіта Сергійович</v>
      </c>
      <c r="C147" s="9" t="str">
        <v>05.06.2000</v>
      </c>
      <c r="D147" s="1" t="str">
        <v>3668111551</v>
      </c>
      <c r="E147" s="1">
        <f t="shared" si="19"/>
        <v>10</v>
      </c>
      <c r="F147" t="str">
        <v>АВ 951580</v>
      </c>
      <c r="G147" s="1">
        <f t="shared" si="20"/>
        <v>9</v>
      </c>
      <c r="H147" t="str">
        <v>008456232
Оболонським ЦМУ ДМС УКР в м. Києві
14.11.2022</v>
      </c>
      <c r="I147" s="1">
        <f t="shared" si="16"/>
        <v>55</v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25">
      <c r="A148">
        <v>147</v>
      </c>
      <c r="B148" t="str">
        <v>Тимчик Олександр Васильович</v>
      </c>
      <c r="C148" s="9" t="str">
        <v>10.08.1985</v>
      </c>
      <c r="D148" s="1" t="str">
        <v>3126809116</v>
      </c>
      <c r="E148" s="1">
        <f t="shared" si="19"/>
        <v>10</v>
      </c>
      <c r="F148" t="str">
        <v>МО541152</v>
      </c>
      <c r="G148" s="1">
        <f t="shared" si="20"/>
        <v>8</v>
      </c>
      <c r="H148" t="str">
        <v>СМ440494
Білоцерківським РВ ГУ МВС України в Київській обл.
22.01.2002</v>
      </c>
      <c r="I148" s="1">
        <f t="shared" si="16"/>
        <v>70</v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25">
      <c r="A149">
        <v>148</v>
      </c>
      <c r="B149" t="str">
        <v>Ткачук Юрій Юрійович</v>
      </c>
      <c r="C149" s="9" t="str">
        <v>09.11.1987</v>
      </c>
      <c r="D149" s="1" t="str">
        <v>3208916631</v>
      </c>
      <c r="E149" s="1">
        <f t="shared" si="19"/>
        <v>10</v>
      </c>
      <c r="F149" t="str">
        <v>СО049214</v>
      </c>
      <c r="G149" s="1">
        <f t="shared" si="20"/>
        <v>8</v>
      </c>
      <c r="H149" t="str">
        <v>ВН260066</v>
      </c>
      <c r="I149" s="1">
        <f t="shared" si="16"/>
        <v>8</v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25">
      <c r="A150">
        <v>149</v>
      </c>
      <c r="B150" t="str">
        <v>Тодорашко Валентин Васильович</v>
      </c>
      <c r="C150" s="9" t="str">
        <v>22.08.1986</v>
      </c>
      <c r="D150" s="1" t="str">
        <v>3164512034</v>
      </c>
      <c r="E150" s="1">
        <f t="shared" si="19"/>
        <v>10</v>
      </c>
      <c r="F150" t="str">
        <v>АГ617030</v>
      </c>
      <c r="G150" s="1">
        <f t="shared" si="20"/>
        <v>8</v>
      </c>
      <c r="H150" t="str">
        <v>МЕ168997
Дарницьким РУ ГУ МВС України
11.09.2002</v>
      </c>
      <c r="I150" s="1">
        <f t="shared" si="16"/>
        <v>48</v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25">
      <c r="A151">
        <v>150</v>
      </c>
      <c r="B151" t="str">
        <v>Трейтяк Сергій Павлович</v>
      </c>
      <c r="C151" s="9" t="str">
        <v>26.01.1993</v>
      </c>
      <c r="D151" s="1" t="str">
        <v>3399404277</v>
      </c>
      <c r="E151" s="1">
        <f t="shared" si="19"/>
        <v>10</v>
      </c>
      <c r="F151" t="str">
        <v>АГ039969</v>
      </c>
      <c r="G151" s="1">
        <f t="shared" si="20"/>
        <v>8</v>
      </c>
      <c r="H151" t="str">
        <v>НО024090</v>
      </c>
      <c r="I151" s="1">
        <f t="shared" si="16"/>
        <v>8</v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25">
      <c r="A152">
        <v>151</v>
      </c>
      <c r="B152" t="str">
        <v>Тринадцятко Віталій Дмитрович</v>
      </c>
      <c r="C152" s="9" t="str">
        <v>30.01.1990</v>
      </c>
      <c r="D152" s="1" t="str">
        <v>3290215159</v>
      </c>
      <c r="E152" s="1">
        <f t="shared" si="19"/>
        <v>10</v>
      </c>
      <c r="F152" t="str">
        <v>АГ608375</v>
      </c>
      <c r="G152" s="1">
        <f t="shared" si="20"/>
        <v>8</v>
      </c>
      <c r="H152" t="str">
        <v>НЕ474903
Уманським МВ УМВС України в Черкаській обл.
31.10.2006</v>
      </c>
      <c r="I152" s="1">
        <f t="shared" si="16"/>
        <v>63</v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25">
      <c r="A153">
        <v>152</v>
      </c>
      <c r="B153" t="str">
        <v>Труш Олександр Володимирович</v>
      </c>
      <c r="C153" s="9" t="str">
        <v>16.09.1981</v>
      </c>
      <c r="D153" s="1" t="str">
        <v>2984421797</v>
      </c>
      <c r="E153" s="1">
        <f t="shared" si="19"/>
        <v>10</v>
      </c>
      <c r="F153" t="str">
        <v>АВ 995893</v>
      </c>
      <c r="G153" s="1">
        <f t="shared" si="20"/>
        <v>9</v>
      </c>
      <c r="H153" t="str">
        <v>ВМ 546881</v>
      </c>
      <c r="I153" s="1">
        <f t="shared" si="16"/>
        <v>9</v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25">
      <c r="A154">
        <v>153</v>
      </c>
      <c r="B154" t="str">
        <v>Уманчик Роман Русланович</v>
      </c>
      <c r="C154" s="9" t="str">
        <v>30.03.1991</v>
      </c>
      <c r="D154" s="1" t="str">
        <v>3332601131</v>
      </c>
      <c r="E154" s="1">
        <f t="shared" si="19"/>
        <v>10</v>
      </c>
      <c r="F154" t="str">
        <v>АВ763978</v>
      </c>
      <c r="G154" s="1">
        <f t="shared" si="20"/>
        <v>8</v>
      </c>
      <c r="H154" t="str">
        <v>СМ939614
Білоцерківським МВМ N2 ГУ МВС України в Київській обл.
07.06.2007</v>
      </c>
      <c r="I154" s="1">
        <f t="shared" si="16"/>
        <v>74</v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25">
      <c r="A155">
        <v>154</v>
      </c>
      <c r="B155" t="str">
        <v>Усов Ігор Васильович</v>
      </c>
      <c r="C155" s="9" t="str">
        <v>07.01.1999</v>
      </c>
      <c r="D155" s="1" t="str">
        <v>3616601837</v>
      </c>
      <c r="E155" s="1">
        <f t="shared" si="19"/>
        <v>10</v>
      </c>
      <c r="F155" t="str">
        <v>АГ 613062</v>
      </c>
      <c r="G155" s="1">
        <f t="shared" si="20"/>
        <v>9</v>
      </c>
      <c r="H155" t="str">
        <v>СЮ 418545
Гуляйпільським РС УДМС УКР в Запорізькій обл
07.04.2016</v>
      </c>
      <c r="I155" s="1">
        <f t="shared" si="16"/>
        <v>65</v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25">
      <c r="A156">
        <v>155</v>
      </c>
      <c r="B156" t="str">
        <v>Уханов Дмитро Володимирович</v>
      </c>
      <c r="C156" s="9" t="str">
        <v>22.03.1998</v>
      </c>
      <c r="D156" s="1" t="str">
        <v>3587509939</v>
      </c>
      <c r="E156" s="1">
        <f t="shared" si="19"/>
        <v>10</v>
      </c>
      <c r="F156" t="str">
        <v>АВ 995884</v>
      </c>
      <c r="G156" s="1">
        <f t="shared" si="20"/>
        <v>9</v>
      </c>
      <c r="H156" t="str">
        <v>ВН 636267</v>
      </c>
      <c r="I156" s="1">
        <f t="shared" si="16"/>
        <v>9</v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25">
      <c r="A157">
        <v>156</v>
      </c>
      <c r="B157" t="str">
        <v>Федченко Володимир Юрійович</v>
      </c>
      <c r="C157" s="9" t="str">
        <v>28.01.1978</v>
      </c>
      <c r="D157" s="1" t="str">
        <v>2851719657</v>
      </c>
      <c r="E157" s="1">
        <f t="shared" si="19"/>
        <v>10</v>
      </c>
      <c r="F157" t="str">
        <v>УН №0941661</v>
      </c>
      <c r="G157" s="1">
        <f t="shared" si="20"/>
        <v>11</v>
      </c>
      <c r="H157" t="str">
        <v>011465144
8018
14.01.2025</v>
      </c>
      <c r="I157" s="1">
        <f t="shared" si="16"/>
        <v>25</v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25">
      <c r="A158">
        <v>157</v>
      </c>
      <c r="B158" t="str">
        <v>Харкавенко Василь Михайлович</v>
      </c>
      <c r="C158" s="9" t="str">
        <v>29.12.1997</v>
      </c>
      <c r="D158" s="1" t="str">
        <v>3579204077</v>
      </c>
      <c r="E158" s="1">
        <f t="shared" si="19"/>
        <v>10</v>
      </c>
      <c r="F158" t="str">
        <v>АВ970849</v>
      </c>
      <c r="G158" s="1">
        <f t="shared" si="20"/>
        <v>8</v>
      </c>
      <c r="H158" t="str">
        <v>005990158
виданий 8034
19.04.2021</v>
      </c>
      <c r="I158" s="1">
        <f t="shared" si="16"/>
        <v>33</v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25">
      <c r="A159">
        <v>158</v>
      </c>
      <c r="B159" t="str">
        <v>Хімич Григорій Станіславович</v>
      </c>
      <c r="C159" s="9" t="str">
        <v>12.06.1995</v>
      </c>
      <c r="D159" s="1" t="str">
        <v>3486100273</v>
      </c>
      <c r="E159" s="1">
        <f t="shared" si="19"/>
        <v>10</v>
      </c>
      <c r="F159" t="str">
        <v>АГ 039999</v>
      </c>
      <c r="G159" s="1">
        <f t="shared" si="20"/>
        <v>9</v>
      </c>
      <c r="H159" t="str">
        <v>005752627</v>
      </c>
      <c r="I159" s="1">
        <f t="shared" si="16"/>
        <v>9</v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25">
      <c r="A160">
        <v>159</v>
      </c>
      <c r="B160" t="str">
        <v>Худяков Олександр Олегович</v>
      </c>
      <c r="C160" s="9" t="str">
        <v>25.08.1991</v>
      </c>
      <c r="D160" s="1" t="str">
        <v>3347401856</v>
      </c>
      <c r="E160" s="1">
        <f t="shared" si="19"/>
        <v>10</v>
      </c>
      <c r="F160" t="str">
        <v>АГ 141703</v>
      </c>
      <c r="G160" s="1">
        <f t="shared" si="20"/>
        <v>9</v>
      </c>
      <c r="H160" t="str">
        <v>АЮ 071602
Калинівським РВ УМВС УКР в Вінницькій обл
10.03.2008</v>
      </c>
      <c r="I160" s="1">
        <f t="shared" si="16"/>
        <v>62</v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25">
      <c r="A161">
        <v>160</v>
      </c>
      <c r="B161" t="str">
        <v>Цідило Степан Володимирович</v>
      </c>
      <c r="C161" s="9" t="str">
        <v>21.01.1993</v>
      </c>
      <c r="D161" s="1" t="str">
        <v>3398909775</v>
      </c>
      <c r="E161" s="1">
        <f t="shared" si="19"/>
        <v>10</v>
      </c>
      <c r="F161" t="str">
        <v>АГ178815</v>
      </c>
      <c r="G161" s="1">
        <f t="shared" si="20"/>
        <v>8</v>
      </c>
      <c r="H161" t="str">
        <v>НЮ188390
Тернопільським РВ УМВС Українив Тернопільській обл.
02.04.2009</v>
      </c>
      <c r="I161" s="1">
        <f t="shared" si="16"/>
        <v>71</v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25">
      <c r="A162">
        <v>161</v>
      </c>
      <c r="B162" t="str">
        <v>Цілина Сергій Павлович</v>
      </c>
      <c r="C162" s="9" t="str">
        <v>07.03.1984</v>
      </c>
      <c r="D162" s="1" t="str">
        <v>3074719517</v>
      </c>
      <c r="E162" s="1">
        <f t="shared" si="19"/>
        <v>10</v>
      </c>
      <c r="F162" t="str">
        <v>АВ993434</v>
      </c>
      <c r="G162" s="1">
        <f t="shared" si="20"/>
        <v>8</v>
      </c>
      <c r="H162" t="str">
        <v>НК893337
Бахмацьким РВ УМВС України в Чернігівськіій обл.
17.02.2001</v>
      </c>
      <c r="I162" s="1">
        <f t="shared" si="16"/>
        <v>68</v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25">
      <c r="A163">
        <v>162</v>
      </c>
      <c r="B163" t="str">
        <v>Чабров Дмитро Андрійович</v>
      </c>
      <c r="C163" s="9" t="str">
        <v>13.07.1996</v>
      </c>
      <c r="D163" s="1" t="str">
        <v>3525809912</v>
      </c>
      <c r="E163" s="1">
        <f t="shared" si="19"/>
        <v>10</v>
      </c>
      <c r="F163" t="str">
        <v>АГ037811</v>
      </c>
      <c r="G163" s="1">
        <f t="shared" si="20"/>
        <v>8</v>
      </c>
      <c r="H163" t="str">
        <v>МТ235333</v>
      </c>
      <c r="I163" s="1">
        <f t="shared" ref="I163:I194" si="22">IF(H163="", "", LEN(H163))</f>
        <v>8</v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25">
      <c r="A164">
        <v>163</v>
      </c>
      <c r="B164" t="str">
        <v>Чаленко Микола Петрович</v>
      </c>
      <c r="C164" s="9" t="str">
        <v>13.02.1991</v>
      </c>
      <c r="D164" s="1" t="str">
        <v>3328101978</v>
      </c>
      <c r="E164" s="1">
        <f t="shared" si="19"/>
        <v>10</v>
      </c>
      <c r="F164" t="str">
        <v>АГ040955</v>
      </c>
      <c r="G164" s="1">
        <f t="shared" si="20"/>
        <v>8</v>
      </c>
      <c r="H164" t="str">
        <v>НМ289128</v>
      </c>
      <c r="I164" s="1">
        <f t="shared" si="22"/>
        <v>8</v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25">
      <c r="A165">
        <v>164</v>
      </c>
      <c r="B165" t="str">
        <v>Чебикін Микола Миколайович</v>
      </c>
      <c r="C165" s="9" t="str">
        <v>11.01.1990</v>
      </c>
      <c r="D165" s="1" t="str">
        <v>3288304170</v>
      </c>
      <c r="E165" s="1">
        <f t="shared" si="19"/>
        <v>10</v>
      </c>
      <c r="F165" t="str">
        <v>АВ 996890</v>
      </c>
      <c r="G165" s="1">
        <f t="shared" si="20"/>
        <v>9</v>
      </c>
      <c r="H165" t="str">
        <v>ВН 382713
Житомирським МВ УМВС УКР в Житомирській обл
07.04.2007</v>
      </c>
      <c r="I165" s="1">
        <f t="shared" si="22"/>
        <v>64</v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25">
      <c r="A166">
        <v>165</v>
      </c>
      <c r="B166" t="str">
        <v>Ченчик Роман Васильович</v>
      </c>
      <c r="C166" s="9" t="str">
        <v>08.10.1988</v>
      </c>
      <c r="D166" s="1" t="str">
        <v>3242311513</v>
      </c>
      <c r="E166" s="1">
        <f t="shared" si="19"/>
        <v>10</v>
      </c>
      <c r="F166" t="str">
        <v>АВ972732</v>
      </c>
      <c r="G166" s="1">
        <f t="shared" si="20"/>
        <v>8</v>
      </c>
      <c r="H166" t="str">
        <v>МЕ642300
Савранським РВ УМВС України в Одеській обл.
07.12.2004</v>
      </c>
      <c r="I166" s="1">
        <f t="shared" si="22"/>
        <v>63</v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25">
      <c r="A167">
        <v>166</v>
      </c>
      <c r="B167" t="str">
        <v>Чернега Данило Миколайович</v>
      </c>
      <c r="C167" s="9" t="str">
        <v>22.10.1985</v>
      </c>
      <c r="D167" s="1" t="str">
        <v>3134116611</v>
      </c>
      <c r="E167" s="1">
        <f t="shared" si="19"/>
        <v>10</v>
      </c>
      <c r="F167" t="str">
        <v>АВ951575</v>
      </c>
      <c r="G167" s="1">
        <f t="shared" si="20"/>
        <v>8</v>
      </c>
      <c r="H167" t="str">
        <v>СО796343
Дарницьким РУГУ МВС України в м. Києві
29.01.2002</v>
      </c>
      <c r="I167" s="1">
        <f t="shared" si="22"/>
        <v>58</v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25">
      <c r="A168">
        <v>167</v>
      </c>
      <c r="B168" t="str">
        <v>Чернець Вадим Олександрович</v>
      </c>
      <c r="C168" s="9" t="str">
        <v>07.03.1995</v>
      </c>
      <c r="D168" s="1" t="str">
        <v>3476410039</v>
      </c>
      <c r="E168" s="1">
        <f t="shared" si="19"/>
        <v>10</v>
      </c>
      <c r="F168" t="str">
        <v>АГ 040919</v>
      </c>
      <c r="G168" s="1">
        <f t="shared" si="20"/>
        <v>9</v>
      </c>
      <c r="H168" t="str">
        <v>КО 856553</v>
      </c>
      <c r="I168" s="1">
        <f t="shared" si="22"/>
        <v>9</v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25">
      <c r="A169">
        <v>168</v>
      </c>
      <c r="B169" t="str">
        <v>Чернець Дмитро Олександрович</v>
      </c>
      <c r="C169" s="9" t="str">
        <v>21.01.1993</v>
      </c>
      <c r="D169" s="1" t="str">
        <v>3398908930</v>
      </c>
      <c r="E169" s="1">
        <f t="shared" si="19"/>
        <v>10</v>
      </c>
      <c r="F169" t="str">
        <v>СО637782</v>
      </c>
      <c r="G169" s="1">
        <f t="shared" si="20"/>
        <v>8</v>
      </c>
      <c r="H169" t="str">
        <v>КО782577
Гадяцьким РВ ГУМВС України в Полтавській обл.
09.06.2009</v>
      </c>
      <c r="I169" s="1">
        <f t="shared" si="22"/>
        <v>65</v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25">
      <c r="A170">
        <v>169</v>
      </c>
      <c r="B170" t="str">
        <v>Чернявський Олександр Сергійович</v>
      </c>
      <c r="C170" s="9" t="str">
        <v>22.02.1985</v>
      </c>
      <c r="D170" s="1" t="str">
        <v>3109920296</v>
      </c>
      <c r="E170" s="1">
        <f t="shared" si="19"/>
        <v>10</v>
      </c>
      <c r="F170" t="str">
        <v>АВ 966015</v>
      </c>
      <c r="G170" s="1">
        <f t="shared" si="20"/>
        <v>9</v>
      </c>
      <c r="H170" t="str">
        <v>НЕ 609619</v>
      </c>
      <c r="I170" s="1">
        <f t="shared" si="22"/>
        <v>9</v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25">
      <c r="A171">
        <v>170</v>
      </c>
      <c r="B171" t="str">
        <v>Черняков Олексій В'ячеславович</v>
      </c>
      <c r="C171" s="9" t="str">
        <v>22.07.1988</v>
      </c>
      <c r="D171" s="1" t="str">
        <v>3234518537</v>
      </c>
      <c r="E171" s="1">
        <f t="shared" si="19"/>
        <v>10</v>
      </c>
      <c r="F171" t="str">
        <v>АГ 039993</v>
      </c>
      <c r="G171" s="1">
        <f t="shared" si="20"/>
        <v>9</v>
      </c>
      <c r="H171" t="str">
        <v>МЕ 583178
Дарницьким РУ ГУ МВС УКР в м. Києві
12.11.</v>
      </c>
      <c r="I171" s="1">
        <f t="shared" si="22"/>
        <v>52</v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25">
      <c r="A172">
        <v>171</v>
      </c>
      <c r="B172" t="str">
        <v>Чирко Богдан Сергійович</v>
      </c>
      <c r="C172" s="9" t="str">
        <v>29.06.1996</v>
      </c>
      <c r="D172" s="1" t="str">
        <v>3524409779</v>
      </c>
      <c r="E172" s="1">
        <f t="shared" si="19"/>
        <v>10</v>
      </c>
      <c r="F172" t="str">
        <v>АВ 995882</v>
      </c>
      <c r="G172" s="1">
        <f t="shared" si="20"/>
        <v>9</v>
      </c>
      <c r="H172" t="str">
        <v>ВН 565238</v>
      </c>
      <c r="I172" s="1">
        <f t="shared" si="22"/>
        <v>9</v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25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25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25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25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25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25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25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25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25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25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25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25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25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25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25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25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25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25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25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25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25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25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25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25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25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25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25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25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25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25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5">
      <c r="K203" t="str">
        <f t="shared" si="25"/>
        <v/>
      </c>
      <c r="M203"/>
      <c r="N203"/>
    </row>
    <row r="204" spans="3:14" x14ac:dyDescent="0.25">
      <c r="K204" t="str">
        <f t="shared" si="25"/>
        <v/>
      </c>
      <c r="M204"/>
      <c r="N204"/>
    </row>
    <row r="205" spans="3:14" x14ac:dyDescent="0.25">
      <c r="K205" t="str">
        <f t="shared" si="25"/>
        <v/>
      </c>
      <c r="M205"/>
      <c r="N205"/>
    </row>
    <row r="206" spans="3:14" x14ac:dyDescent="0.25">
      <c r="K206" t="str">
        <f t="shared" si="25"/>
        <v/>
      </c>
      <c r="M206"/>
      <c r="N206"/>
    </row>
    <row r="207" spans="3:14" x14ac:dyDescent="0.25">
      <c r="K207" t="str">
        <f t="shared" si="25"/>
        <v/>
      </c>
      <c r="M207"/>
      <c r="N207"/>
    </row>
    <row r="208" spans="3:14" x14ac:dyDescent="0.25">
      <c r="K208" t="str">
        <f t="shared" si="25"/>
        <v/>
      </c>
      <c r="M208"/>
      <c r="N208"/>
    </row>
    <row r="209" spans="11:14" x14ac:dyDescent="0.25">
      <c r="K209" t="str">
        <f t="shared" si="25"/>
        <v/>
      </c>
      <c r="M209"/>
      <c r="N209"/>
    </row>
    <row r="210" spans="11:14" x14ac:dyDescent="0.25">
      <c r="K210" t="str">
        <f t="shared" si="25"/>
        <v/>
      </c>
      <c r="M210"/>
      <c r="N210"/>
    </row>
    <row r="211" spans="11:14" x14ac:dyDescent="0.25">
      <c r="K211" t="str">
        <f t="shared" si="25"/>
        <v/>
      </c>
      <c r="M211"/>
      <c r="N211"/>
    </row>
    <row r="212" spans="11:14" x14ac:dyDescent="0.25">
      <c r="K212" t="str">
        <f t="shared" si="25"/>
        <v/>
      </c>
      <c r="M212"/>
      <c r="N212"/>
    </row>
    <row r="213" spans="11:14" x14ac:dyDescent="0.25">
      <c r="K213" t="str">
        <f t="shared" si="25"/>
        <v/>
      </c>
      <c r="M213"/>
      <c r="N213"/>
    </row>
    <row r="214" spans="11:14" x14ac:dyDescent="0.25">
      <c r="K214" t="str">
        <f t="shared" si="25"/>
        <v/>
      </c>
      <c r="M214"/>
      <c r="N214"/>
    </row>
    <row r="215" spans="11:14" x14ac:dyDescent="0.25">
      <c r="K215" t="str">
        <f t="shared" si="25"/>
        <v/>
      </c>
      <c r="M215"/>
      <c r="N215"/>
    </row>
    <row r="216" spans="11:14" x14ac:dyDescent="0.25">
      <c r="K216" t="str">
        <f t="shared" si="25"/>
        <v/>
      </c>
      <c r="M216"/>
      <c r="N216"/>
    </row>
    <row r="217" spans="11:14" x14ac:dyDescent="0.25">
      <c r="K217" t="str">
        <f t="shared" si="25"/>
        <v/>
      </c>
      <c r="M217"/>
      <c r="N217"/>
    </row>
    <row r="218" spans="11:14" x14ac:dyDescent="0.25">
      <c r="K218" t="str">
        <f t="shared" si="25"/>
        <v/>
      </c>
      <c r="M218"/>
      <c r="N218"/>
    </row>
    <row r="219" spans="11:14" x14ac:dyDescent="0.25">
      <c r="K219" t="str">
        <f t="shared" si="25"/>
        <v/>
      </c>
      <c r="M219"/>
      <c r="N219"/>
    </row>
    <row r="220" spans="11:14" x14ac:dyDescent="0.25">
      <c r="K220" t="str">
        <f t="shared" si="25"/>
        <v/>
      </c>
      <c r="M220"/>
      <c r="N220"/>
    </row>
    <row r="221" spans="11:14" x14ac:dyDescent="0.25">
      <c r="K221" t="str">
        <f t="shared" si="25"/>
        <v/>
      </c>
      <c r="M221"/>
      <c r="N221"/>
    </row>
    <row r="222" spans="11:14" x14ac:dyDescent="0.25">
      <c r="K222" t="str">
        <f t="shared" si="25"/>
        <v/>
      </c>
      <c r="M222"/>
      <c r="N222"/>
    </row>
    <row r="223" spans="11:14" x14ac:dyDescent="0.25">
      <c r="K223" t="str">
        <f t="shared" si="25"/>
        <v/>
      </c>
      <c r="M223"/>
      <c r="N223"/>
    </row>
    <row r="224" spans="11:14" x14ac:dyDescent="0.25">
      <c r="K224" t="str">
        <f t="shared" si="25"/>
        <v/>
      </c>
      <c r="M224"/>
      <c r="N224"/>
    </row>
    <row r="225" spans="11:14" x14ac:dyDescent="0.25">
      <c r="K225" t="str">
        <f t="shared" si="25"/>
        <v/>
      </c>
      <c r="M225"/>
      <c r="N225"/>
    </row>
    <row r="226" spans="11:14" x14ac:dyDescent="0.25">
      <c r="K226" t="str">
        <f t="shared" si="25"/>
        <v/>
      </c>
      <c r="M226"/>
      <c r="N226"/>
    </row>
    <row r="227" spans="11:14" x14ac:dyDescent="0.25">
      <c r="K227" t="str">
        <f t="shared" si="25"/>
        <v/>
      </c>
      <c r="M227"/>
      <c r="N227"/>
    </row>
    <row r="228" spans="11:14" x14ac:dyDescent="0.25">
      <c r="K228" t="str">
        <f t="shared" si="25"/>
        <v/>
      </c>
      <c r="M228"/>
      <c r="N228"/>
    </row>
    <row r="229" spans="11:14" x14ac:dyDescent="0.25">
      <c r="K229" t="str">
        <f t="shared" si="25"/>
        <v/>
      </c>
      <c r="M229"/>
      <c r="N229"/>
    </row>
    <row r="230" spans="11:14" x14ac:dyDescent="0.25">
      <c r="K230" t="str">
        <f t="shared" si="25"/>
        <v/>
      </c>
      <c r="M230"/>
      <c r="N230"/>
    </row>
    <row r="231" spans="11:14" x14ac:dyDescent="0.25">
      <c r="K231" t="str">
        <f t="shared" si="25"/>
        <v/>
      </c>
      <c r="M231"/>
      <c r="N231"/>
    </row>
    <row r="232" spans="11:14" x14ac:dyDescent="0.25">
      <c r="K232" t="str">
        <f t="shared" si="25"/>
        <v/>
      </c>
      <c r="M232"/>
      <c r="N232"/>
    </row>
    <row r="233" spans="11:14" x14ac:dyDescent="0.25">
      <c r="K233" t="str">
        <f t="shared" si="25"/>
        <v/>
      </c>
      <c r="M233"/>
      <c r="N233"/>
    </row>
    <row r="234" spans="11:14" x14ac:dyDescent="0.25">
      <c r="K234" t="str">
        <f t="shared" si="25"/>
        <v/>
      </c>
      <c r="M234"/>
      <c r="N234"/>
    </row>
    <row r="235" spans="11:14" x14ac:dyDescent="0.25">
      <c r="K235" t="str">
        <f t="shared" si="25"/>
        <v/>
      </c>
      <c r="M235"/>
      <c r="N235"/>
    </row>
    <row r="236" spans="11:14" x14ac:dyDescent="0.25">
      <c r="K236" t="str">
        <f t="shared" si="25"/>
        <v/>
      </c>
      <c r="M236"/>
      <c r="N236"/>
    </row>
    <row r="237" spans="11:14" x14ac:dyDescent="0.25">
      <c r="K237" t="str">
        <f t="shared" si="25"/>
        <v/>
      </c>
      <c r="M237"/>
      <c r="N237"/>
    </row>
    <row r="238" spans="11:14" x14ac:dyDescent="0.25">
      <c r="K238" t="str">
        <f t="shared" si="25"/>
        <v/>
      </c>
      <c r="M238"/>
      <c r="N238"/>
    </row>
    <row r="239" spans="11:14" x14ac:dyDescent="0.25">
      <c r="K239" t="str">
        <f t="shared" si="25"/>
        <v/>
      </c>
      <c r="M239"/>
      <c r="N239"/>
    </row>
    <row r="240" spans="11:14" x14ac:dyDescent="0.25">
      <c r="K240" t="str">
        <f t="shared" si="25"/>
        <v/>
      </c>
      <c r="M240"/>
      <c r="N240"/>
    </row>
    <row r="241" spans="11:14" x14ac:dyDescent="0.25">
      <c r="K241" t="str">
        <f t="shared" si="25"/>
        <v/>
      </c>
      <c r="M241"/>
      <c r="N241"/>
    </row>
    <row r="242" spans="11:14" x14ac:dyDescent="0.25">
      <c r="K242" t="str">
        <f t="shared" si="25"/>
        <v/>
      </c>
      <c r="M242"/>
      <c r="N242"/>
    </row>
    <row r="243" spans="11:14" x14ac:dyDescent="0.25">
      <c r="K243" t="str">
        <f t="shared" si="25"/>
        <v/>
      </c>
      <c r="M243"/>
      <c r="N243"/>
    </row>
    <row r="244" spans="11:14" x14ac:dyDescent="0.25">
      <c r="K244" t="str">
        <f t="shared" si="25"/>
        <v/>
      </c>
      <c r="M244"/>
      <c r="N244"/>
    </row>
    <row r="245" spans="11:14" x14ac:dyDescent="0.25">
      <c r="K245" t="str">
        <f t="shared" si="25"/>
        <v/>
      </c>
      <c r="M245"/>
      <c r="N245"/>
    </row>
    <row r="246" spans="11:14" x14ac:dyDescent="0.25">
      <c r="K246" t="str">
        <f t="shared" si="25"/>
        <v/>
      </c>
      <c r="M246"/>
      <c r="N246"/>
    </row>
    <row r="247" spans="11:14" x14ac:dyDescent="0.25">
      <c r="K247" t="str">
        <f t="shared" si="25"/>
        <v/>
      </c>
      <c r="M247"/>
      <c r="N247"/>
    </row>
    <row r="248" spans="11:14" x14ac:dyDescent="0.25">
      <c r="K248" t="str">
        <f t="shared" si="25"/>
        <v/>
      </c>
      <c r="M248"/>
      <c r="N248"/>
    </row>
    <row r="249" spans="11:14" x14ac:dyDescent="0.25">
      <c r="K249" t="str">
        <f t="shared" si="25"/>
        <v/>
      </c>
      <c r="M249"/>
      <c r="N249"/>
    </row>
    <row r="250" spans="11:14" x14ac:dyDescent="0.25">
      <c r="K250" t="str">
        <f t="shared" si="25"/>
        <v/>
      </c>
      <c r="M250"/>
      <c r="N250"/>
    </row>
    <row r="251" spans="11:14" x14ac:dyDescent="0.25">
      <c r="K251" t="str">
        <f t="shared" si="25"/>
        <v/>
      </c>
      <c r="M251"/>
      <c r="N251"/>
    </row>
    <row r="252" spans="11:14" x14ac:dyDescent="0.25">
      <c r="K252" t="str">
        <f t="shared" si="25"/>
        <v/>
      </c>
      <c r="M252"/>
      <c r="N252"/>
    </row>
    <row r="253" spans="11:14" x14ac:dyDescent="0.25">
      <c r="K253" t="str">
        <f t="shared" si="25"/>
        <v/>
      </c>
      <c r="M253"/>
      <c r="N253"/>
    </row>
    <row r="254" spans="11:14" x14ac:dyDescent="0.25">
      <c r="K254" t="str">
        <f t="shared" si="25"/>
        <v/>
      </c>
      <c r="M254"/>
      <c r="N254"/>
    </row>
    <row r="255" spans="11:14" x14ac:dyDescent="0.25">
      <c r="K255" t="str">
        <f t="shared" si="25"/>
        <v/>
      </c>
      <c r="M255"/>
      <c r="N255"/>
    </row>
    <row r="256" spans="11:14" x14ac:dyDescent="0.25">
      <c r="K256" t="str">
        <f t="shared" si="25"/>
        <v/>
      </c>
      <c r="M256"/>
      <c r="N256"/>
    </row>
    <row r="257" spans="11:14" x14ac:dyDescent="0.25">
      <c r="K257" t="str">
        <f t="shared" si="25"/>
        <v/>
      </c>
      <c r="M257"/>
      <c r="N257"/>
    </row>
    <row r="258" spans="11:14" x14ac:dyDescent="0.25">
      <c r="K258" t="str">
        <f t="shared" si="25"/>
        <v/>
      </c>
      <c r="M258"/>
      <c r="N258"/>
    </row>
    <row r="259" spans="11:14" x14ac:dyDescent="0.25">
      <c r="K259" t="str">
        <f t="shared" ref="K259:K322" si="30">IF(J259="", "", B259=J259)</f>
        <v/>
      </c>
      <c r="M259"/>
      <c r="N259"/>
    </row>
    <row r="260" spans="11:14" x14ac:dyDescent="0.25">
      <c r="K260" t="str">
        <f t="shared" si="30"/>
        <v/>
      </c>
      <c r="M260"/>
      <c r="N260"/>
    </row>
    <row r="261" spans="11:14" x14ac:dyDescent="0.25">
      <c r="K261" t="str">
        <f t="shared" si="30"/>
        <v/>
      </c>
      <c r="M261"/>
      <c r="N261"/>
    </row>
    <row r="262" spans="11:14" x14ac:dyDescent="0.25">
      <c r="K262" t="str">
        <f t="shared" si="30"/>
        <v/>
      </c>
      <c r="M262"/>
      <c r="N262"/>
    </row>
    <row r="263" spans="11:14" x14ac:dyDescent="0.25">
      <c r="K263" t="str">
        <f t="shared" si="30"/>
        <v/>
      </c>
      <c r="M263"/>
      <c r="N263"/>
    </row>
    <row r="264" spans="11:14" x14ac:dyDescent="0.25">
      <c r="K264" t="str">
        <f t="shared" si="30"/>
        <v/>
      </c>
      <c r="M264"/>
      <c r="N264"/>
    </row>
    <row r="265" spans="11:14" x14ac:dyDescent="0.25">
      <c r="K265" t="str">
        <f t="shared" si="30"/>
        <v/>
      </c>
      <c r="M265"/>
      <c r="N265"/>
    </row>
    <row r="266" spans="11:14" x14ac:dyDescent="0.25">
      <c r="K266" t="str">
        <f t="shared" si="30"/>
        <v/>
      </c>
      <c r="M266"/>
      <c r="N266"/>
    </row>
    <row r="267" spans="11:14" x14ac:dyDescent="0.25">
      <c r="K267" t="str">
        <f t="shared" si="30"/>
        <v/>
      </c>
      <c r="M267"/>
      <c r="N267"/>
    </row>
    <row r="268" spans="11:14" x14ac:dyDescent="0.25">
      <c r="K268" t="str">
        <f t="shared" si="30"/>
        <v/>
      </c>
      <c r="M268"/>
      <c r="N268"/>
    </row>
    <row r="269" spans="11:14" x14ac:dyDescent="0.25">
      <c r="K269" t="str">
        <f t="shared" si="30"/>
        <v/>
      </c>
      <c r="M269"/>
      <c r="N269"/>
    </row>
    <row r="270" spans="11:14" x14ac:dyDescent="0.25">
      <c r="K270" t="str">
        <f t="shared" si="30"/>
        <v/>
      </c>
      <c r="M270"/>
      <c r="N270"/>
    </row>
    <row r="271" spans="11:14" x14ac:dyDescent="0.25">
      <c r="K271" t="str">
        <f t="shared" si="30"/>
        <v/>
      </c>
      <c r="M271"/>
      <c r="N271"/>
    </row>
    <row r="272" spans="11:14" x14ac:dyDescent="0.25">
      <c r="K272" t="str">
        <f t="shared" si="30"/>
        <v/>
      </c>
      <c r="M272"/>
      <c r="N272"/>
    </row>
    <row r="273" spans="11:14" x14ac:dyDescent="0.25">
      <c r="K273" t="str">
        <f t="shared" si="30"/>
        <v/>
      </c>
      <c r="M273"/>
      <c r="N273"/>
    </row>
    <row r="274" spans="11:14" x14ac:dyDescent="0.25">
      <c r="K274" t="str">
        <f t="shared" si="30"/>
        <v/>
      </c>
      <c r="M274"/>
      <c r="N274"/>
    </row>
    <row r="275" spans="11:14" x14ac:dyDescent="0.25">
      <c r="K275" t="str">
        <f t="shared" si="30"/>
        <v/>
      </c>
      <c r="M275"/>
      <c r="N275"/>
    </row>
    <row r="276" spans="11:14" x14ac:dyDescent="0.25">
      <c r="K276" t="str">
        <f t="shared" si="30"/>
        <v/>
      </c>
      <c r="M276"/>
      <c r="N276"/>
    </row>
    <row r="277" spans="11:14" x14ac:dyDescent="0.25">
      <c r="K277" t="str">
        <f t="shared" si="30"/>
        <v/>
      </c>
      <c r="M277"/>
      <c r="N277"/>
    </row>
    <row r="278" spans="11:14" x14ac:dyDescent="0.25">
      <c r="K278" t="str">
        <f t="shared" si="30"/>
        <v/>
      </c>
      <c r="M278"/>
      <c r="N278"/>
    </row>
    <row r="279" spans="11:14" x14ac:dyDescent="0.25">
      <c r="K279" t="str">
        <f t="shared" si="30"/>
        <v/>
      </c>
      <c r="M279"/>
      <c r="N279"/>
    </row>
    <row r="280" spans="11:14" x14ac:dyDescent="0.25">
      <c r="K280" t="str">
        <f t="shared" si="30"/>
        <v/>
      </c>
      <c r="M280"/>
      <c r="N280"/>
    </row>
    <row r="281" spans="11:14" x14ac:dyDescent="0.25">
      <c r="K281" t="str">
        <f t="shared" si="30"/>
        <v/>
      </c>
      <c r="M281"/>
      <c r="N281"/>
    </row>
    <row r="282" spans="11:14" x14ac:dyDescent="0.25">
      <c r="K282" t="str">
        <f t="shared" si="30"/>
        <v/>
      </c>
      <c r="M282"/>
      <c r="N282"/>
    </row>
    <row r="283" spans="11:14" x14ac:dyDescent="0.25">
      <c r="K283" t="str">
        <f t="shared" si="30"/>
        <v/>
      </c>
      <c r="M283"/>
      <c r="N283"/>
    </row>
    <row r="284" spans="11:14" x14ac:dyDescent="0.25">
      <c r="K284" t="str">
        <f t="shared" si="30"/>
        <v/>
      </c>
      <c r="M284"/>
      <c r="N284"/>
    </row>
    <row r="285" spans="11:14" x14ac:dyDescent="0.25">
      <c r="K285" t="str">
        <f t="shared" si="30"/>
        <v/>
      </c>
      <c r="M285"/>
      <c r="N285"/>
    </row>
    <row r="286" spans="11:14" x14ac:dyDescent="0.25">
      <c r="K286" t="str">
        <f t="shared" si="30"/>
        <v/>
      </c>
      <c r="M286"/>
      <c r="N286"/>
    </row>
    <row r="287" spans="11:14" x14ac:dyDescent="0.25">
      <c r="K287" t="str">
        <f t="shared" si="30"/>
        <v/>
      </c>
      <c r="M287"/>
      <c r="N287"/>
    </row>
    <row r="288" spans="11:14" x14ac:dyDescent="0.25">
      <c r="K288" t="str">
        <f t="shared" si="30"/>
        <v/>
      </c>
      <c r="M288"/>
      <c r="N288"/>
    </row>
    <row r="289" spans="11:14" x14ac:dyDescent="0.25">
      <c r="K289" t="str">
        <f t="shared" si="30"/>
        <v/>
      </c>
      <c r="M289"/>
      <c r="N289"/>
    </row>
    <row r="290" spans="11:14" x14ac:dyDescent="0.25">
      <c r="K290" t="str">
        <f t="shared" si="30"/>
        <v/>
      </c>
      <c r="M290"/>
      <c r="N290"/>
    </row>
    <row r="291" spans="11:14" x14ac:dyDescent="0.25">
      <c r="K291" t="str">
        <f t="shared" si="30"/>
        <v/>
      </c>
      <c r="M291"/>
      <c r="N291"/>
    </row>
    <row r="292" spans="11:14" x14ac:dyDescent="0.25">
      <c r="K292" t="str">
        <f t="shared" si="30"/>
        <v/>
      </c>
      <c r="M292"/>
      <c r="N292"/>
    </row>
    <row r="293" spans="11:14" x14ac:dyDescent="0.25">
      <c r="K293" t="str">
        <f t="shared" si="30"/>
        <v/>
      </c>
      <c r="M293"/>
      <c r="N293"/>
    </row>
    <row r="294" spans="11:14" x14ac:dyDescent="0.25">
      <c r="K294" t="str">
        <f t="shared" si="30"/>
        <v/>
      </c>
      <c r="M294"/>
      <c r="N294"/>
    </row>
    <row r="295" spans="11:14" x14ac:dyDescent="0.25">
      <c r="K295" t="str">
        <f t="shared" si="30"/>
        <v/>
      </c>
      <c r="M295"/>
      <c r="N295"/>
    </row>
    <row r="296" spans="11:14" x14ac:dyDescent="0.25">
      <c r="K296" t="str">
        <f t="shared" si="30"/>
        <v/>
      </c>
      <c r="M296"/>
      <c r="N296"/>
    </row>
    <row r="297" spans="11:14" x14ac:dyDescent="0.25">
      <c r="K297" t="str">
        <f t="shared" si="30"/>
        <v/>
      </c>
      <c r="M297"/>
      <c r="N297"/>
    </row>
    <row r="298" spans="11:14" x14ac:dyDescent="0.25">
      <c r="K298" t="str">
        <f t="shared" si="30"/>
        <v/>
      </c>
      <c r="M298"/>
      <c r="N298"/>
    </row>
    <row r="299" spans="11:14" x14ac:dyDescent="0.25">
      <c r="K299" t="str">
        <f t="shared" si="30"/>
        <v/>
      </c>
      <c r="M299"/>
      <c r="N299"/>
    </row>
    <row r="300" spans="11:14" x14ac:dyDescent="0.25">
      <c r="K300" t="str">
        <f t="shared" si="30"/>
        <v/>
      </c>
      <c r="M300"/>
      <c r="N300"/>
    </row>
    <row r="301" spans="11:14" x14ac:dyDescent="0.25">
      <c r="K301" t="str">
        <f t="shared" si="30"/>
        <v/>
      </c>
      <c r="M301"/>
      <c r="N301"/>
    </row>
    <row r="302" spans="11:14" x14ac:dyDescent="0.25">
      <c r="K302" t="str">
        <f t="shared" si="30"/>
        <v/>
      </c>
      <c r="M302"/>
      <c r="N302"/>
    </row>
    <row r="303" spans="11:14" x14ac:dyDescent="0.25">
      <c r="K303" t="str">
        <f t="shared" si="30"/>
        <v/>
      </c>
      <c r="M303"/>
      <c r="N303"/>
    </row>
    <row r="304" spans="11:14" x14ac:dyDescent="0.25">
      <c r="K304" t="str">
        <f t="shared" si="30"/>
        <v/>
      </c>
      <c r="M304"/>
      <c r="N304"/>
    </row>
    <row r="305" spans="11:14" x14ac:dyDescent="0.25">
      <c r="K305" t="str">
        <f t="shared" si="30"/>
        <v/>
      </c>
      <c r="M305"/>
      <c r="N305"/>
    </row>
    <row r="306" spans="11:14" x14ac:dyDescent="0.25">
      <c r="K306" t="str">
        <f t="shared" si="30"/>
        <v/>
      </c>
      <c r="M306"/>
      <c r="N306"/>
    </row>
    <row r="307" spans="11:14" x14ac:dyDescent="0.25">
      <c r="K307" t="str">
        <f t="shared" si="30"/>
        <v/>
      </c>
      <c r="M307"/>
      <c r="N307"/>
    </row>
    <row r="308" spans="11:14" x14ac:dyDescent="0.25">
      <c r="K308" t="str">
        <f t="shared" si="30"/>
        <v/>
      </c>
      <c r="M308"/>
      <c r="N308"/>
    </row>
    <row r="309" spans="11:14" x14ac:dyDescent="0.25">
      <c r="K309" t="str">
        <f t="shared" si="30"/>
        <v/>
      </c>
      <c r="M309"/>
      <c r="N309"/>
    </row>
    <row r="310" spans="11:14" x14ac:dyDescent="0.25">
      <c r="K310" t="str">
        <f t="shared" si="30"/>
        <v/>
      </c>
      <c r="M310"/>
      <c r="N310"/>
    </row>
    <row r="311" spans="11:14" x14ac:dyDescent="0.25">
      <c r="K311" t="str">
        <f t="shared" si="30"/>
        <v/>
      </c>
      <c r="M311"/>
      <c r="N311"/>
    </row>
    <row r="312" spans="11:14" x14ac:dyDescent="0.25">
      <c r="K312" t="str">
        <f t="shared" si="30"/>
        <v/>
      </c>
      <c r="M312"/>
      <c r="N312"/>
    </row>
    <row r="313" spans="11:14" x14ac:dyDescent="0.25">
      <c r="K313" t="str">
        <f t="shared" si="30"/>
        <v/>
      </c>
      <c r="M313"/>
      <c r="N313"/>
    </row>
    <row r="314" spans="11:14" x14ac:dyDescent="0.25">
      <c r="K314" t="str">
        <f t="shared" si="30"/>
        <v/>
      </c>
      <c r="M314"/>
      <c r="N314"/>
    </row>
    <row r="315" spans="11:14" x14ac:dyDescent="0.25">
      <c r="K315" t="str">
        <f t="shared" si="30"/>
        <v/>
      </c>
      <c r="M315"/>
      <c r="N315"/>
    </row>
    <row r="316" spans="11:14" x14ac:dyDescent="0.25">
      <c r="K316" t="str">
        <f t="shared" si="30"/>
        <v/>
      </c>
      <c r="M316"/>
      <c r="N316"/>
    </row>
    <row r="317" spans="11:14" x14ac:dyDescent="0.25">
      <c r="K317" t="str">
        <f t="shared" si="30"/>
        <v/>
      </c>
      <c r="M317"/>
      <c r="N317"/>
    </row>
    <row r="318" spans="11:14" x14ac:dyDescent="0.25">
      <c r="K318" t="str">
        <f t="shared" si="30"/>
        <v/>
      </c>
      <c r="M318"/>
      <c r="N318"/>
    </row>
    <row r="319" spans="11:14" x14ac:dyDescent="0.25">
      <c r="K319" t="str">
        <f t="shared" si="30"/>
        <v/>
      </c>
      <c r="M319"/>
      <c r="N319"/>
    </row>
    <row r="320" spans="11:14" x14ac:dyDescent="0.25">
      <c r="K320" t="str">
        <f t="shared" si="30"/>
        <v/>
      </c>
      <c r="M320"/>
      <c r="N320"/>
    </row>
    <row r="321" spans="11:14" x14ac:dyDescent="0.25">
      <c r="K321" t="str">
        <f t="shared" si="30"/>
        <v/>
      </c>
      <c r="M321"/>
      <c r="N321"/>
    </row>
    <row r="322" spans="11:14" x14ac:dyDescent="0.25">
      <c r="K322" t="str">
        <f t="shared" si="30"/>
        <v/>
      </c>
      <c r="M322"/>
      <c r="N322"/>
    </row>
    <row r="323" spans="11:14" x14ac:dyDescent="0.25">
      <c r="K323" t="str">
        <f t="shared" ref="K323:K386" si="31">IF(J323="", "", B323=J323)</f>
        <v/>
      </c>
      <c r="M323"/>
      <c r="N323"/>
    </row>
    <row r="324" spans="11:14" x14ac:dyDescent="0.25">
      <c r="K324" t="str">
        <f t="shared" si="31"/>
        <v/>
      </c>
      <c r="M324"/>
      <c r="N324"/>
    </row>
    <row r="325" spans="11:14" x14ac:dyDescent="0.25">
      <c r="K325" t="str">
        <f t="shared" si="31"/>
        <v/>
      </c>
      <c r="M325"/>
      <c r="N325"/>
    </row>
    <row r="326" spans="11:14" x14ac:dyDescent="0.25">
      <c r="K326" t="str">
        <f t="shared" si="31"/>
        <v/>
      </c>
      <c r="M326"/>
      <c r="N326"/>
    </row>
    <row r="327" spans="11:14" x14ac:dyDescent="0.25">
      <c r="K327" t="str">
        <f t="shared" si="31"/>
        <v/>
      </c>
      <c r="M327"/>
      <c r="N327"/>
    </row>
    <row r="328" spans="11:14" x14ac:dyDescent="0.25">
      <c r="K328" t="str">
        <f t="shared" si="31"/>
        <v/>
      </c>
      <c r="M328"/>
      <c r="N328"/>
    </row>
    <row r="329" spans="11:14" x14ac:dyDescent="0.25">
      <c r="K329" t="str">
        <f t="shared" si="31"/>
        <v/>
      </c>
      <c r="M329"/>
      <c r="N329"/>
    </row>
    <row r="330" spans="11:14" x14ac:dyDescent="0.25">
      <c r="K330" t="str">
        <f t="shared" si="31"/>
        <v/>
      </c>
      <c r="M330"/>
      <c r="N330"/>
    </row>
    <row r="331" spans="11:14" x14ac:dyDescent="0.25">
      <c r="K331" t="str">
        <f t="shared" si="31"/>
        <v/>
      </c>
      <c r="M331"/>
      <c r="N331"/>
    </row>
    <row r="332" spans="11:14" x14ac:dyDescent="0.25">
      <c r="K332" t="str">
        <f t="shared" si="31"/>
        <v/>
      </c>
      <c r="M332"/>
      <c r="N332"/>
    </row>
    <row r="333" spans="11:14" x14ac:dyDescent="0.25">
      <c r="K333" t="str">
        <f t="shared" si="31"/>
        <v/>
      </c>
      <c r="M333"/>
      <c r="N333"/>
    </row>
    <row r="334" spans="11:14" x14ac:dyDescent="0.25">
      <c r="K334" t="str">
        <f t="shared" si="31"/>
        <v/>
      </c>
      <c r="M334"/>
      <c r="N334"/>
    </row>
    <row r="335" spans="11:14" x14ac:dyDescent="0.25">
      <c r="K335" t="str">
        <f t="shared" si="31"/>
        <v/>
      </c>
      <c r="M335"/>
      <c r="N335"/>
    </row>
    <row r="336" spans="11:14" x14ac:dyDescent="0.25">
      <c r="K336" t="str">
        <f t="shared" si="31"/>
        <v/>
      </c>
      <c r="M336"/>
      <c r="N336"/>
    </row>
    <row r="337" spans="11:14" x14ac:dyDescent="0.25">
      <c r="K337" t="str">
        <f t="shared" si="31"/>
        <v/>
      </c>
      <c r="M337"/>
      <c r="N337"/>
    </row>
    <row r="338" spans="11:14" x14ac:dyDescent="0.25">
      <c r="K338" t="str">
        <f t="shared" si="31"/>
        <v/>
      </c>
      <c r="M338"/>
      <c r="N338"/>
    </row>
    <row r="339" spans="11:14" x14ac:dyDescent="0.25">
      <c r="K339" t="str">
        <f t="shared" si="31"/>
        <v/>
      </c>
      <c r="M339"/>
      <c r="N339"/>
    </row>
    <row r="340" spans="11:14" x14ac:dyDescent="0.25">
      <c r="K340" t="str">
        <f t="shared" si="31"/>
        <v/>
      </c>
      <c r="M340"/>
      <c r="N340"/>
    </row>
    <row r="341" spans="11:14" x14ac:dyDescent="0.25">
      <c r="K341" t="str">
        <f t="shared" si="31"/>
        <v/>
      </c>
      <c r="M341"/>
      <c r="N341"/>
    </row>
    <row r="342" spans="11:14" x14ac:dyDescent="0.25">
      <c r="K342" t="str">
        <f t="shared" si="31"/>
        <v/>
      </c>
      <c r="M342"/>
      <c r="N342"/>
    </row>
    <row r="343" spans="11:14" x14ac:dyDescent="0.25">
      <c r="K343" t="str">
        <f t="shared" si="31"/>
        <v/>
      </c>
      <c r="M343"/>
      <c r="N343"/>
    </row>
    <row r="344" spans="11:14" x14ac:dyDescent="0.25">
      <c r="K344" t="str">
        <f t="shared" si="31"/>
        <v/>
      </c>
      <c r="M344"/>
      <c r="N344"/>
    </row>
    <row r="345" spans="11:14" x14ac:dyDescent="0.25">
      <c r="K345" t="str">
        <f t="shared" si="31"/>
        <v/>
      </c>
      <c r="M345"/>
      <c r="N345"/>
    </row>
    <row r="346" spans="11:14" x14ac:dyDescent="0.25">
      <c r="K346" t="str">
        <f t="shared" si="31"/>
        <v/>
      </c>
      <c r="M346"/>
      <c r="N346"/>
    </row>
    <row r="347" spans="11:14" x14ac:dyDescent="0.25">
      <c r="K347" t="str">
        <f t="shared" si="31"/>
        <v/>
      </c>
      <c r="M347"/>
      <c r="N347"/>
    </row>
    <row r="348" spans="11:14" x14ac:dyDescent="0.25">
      <c r="K348" t="str">
        <f t="shared" si="31"/>
        <v/>
      </c>
      <c r="M348"/>
      <c r="N348"/>
    </row>
    <row r="349" spans="11:14" x14ac:dyDescent="0.25">
      <c r="K349" t="str">
        <f t="shared" si="31"/>
        <v/>
      </c>
      <c r="M349"/>
      <c r="N349"/>
    </row>
    <row r="350" spans="11:14" x14ac:dyDescent="0.25">
      <c r="K350" t="str">
        <f t="shared" si="31"/>
        <v/>
      </c>
      <c r="M350"/>
      <c r="N350"/>
    </row>
    <row r="351" spans="11:14" x14ac:dyDescent="0.25">
      <c r="K351" t="str">
        <f t="shared" si="31"/>
        <v/>
      </c>
      <c r="M351"/>
      <c r="N351"/>
    </row>
    <row r="352" spans="11:14" x14ac:dyDescent="0.25">
      <c r="K352" t="str">
        <f t="shared" si="31"/>
        <v/>
      </c>
      <c r="M352"/>
      <c r="N352"/>
    </row>
    <row r="353" spans="11:14" x14ac:dyDescent="0.25">
      <c r="K353" t="str">
        <f t="shared" si="31"/>
        <v/>
      </c>
      <c r="M353"/>
      <c r="N353"/>
    </row>
    <row r="354" spans="11:14" x14ac:dyDescent="0.25">
      <c r="K354" t="str">
        <f t="shared" si="31"/>
        <v/>
      </c>
      <c r="M354"/>
      <c r="N354"/>
    </row>
    <row r="355" spans="11:14" x14ac:dyDescent="0.25">
      <c r="K355" t="str">
        <f t="shared" si="31"/>
        <v/>
      </c>
      <c r="M355"/>
      <c r="N355"/>
    </row>
    <row r="356" spans="11:14" x14ac:dyDescent="0.25">
      <c r="K356" t="str">
        <f t="shared" si="31"/>
        <v/>
      </c>
      <c r="M356"/>
      <c r="N356"/>
    </row>
    <row r="357" spans="11:14" x14ac:dyDescent="0.25">
      <c r="K357" t="str">
        <f t="shared" si="31"/>
        <v/>
      </c>
      <c r="M357"/>
      <c r="N357"/>
    </row>
    <row r="358" spans="11:14" x14ac:dyDescent="0.25">
      <c r="K358" t="str">
        <f t="shared" si="31"/>
        <v/>
      </c>
      <c r="M358"/>
      <c r="N358"/>
    </row>
    <row r="359" spans="11:14" x14ac:dyDescent="0.25">
      <c r="K359" t="str">
        <f t="shared" si="31"/>
        <v/>
      </c>
      <c r="M359"/>
      <c r="N359"/>
    </row>
    <row r="360" spans="11:14" x14ac:dyDescent="0.25">
      <c r="K360" t="str">
        <f t="shared" si="31"/>
        <v/>
      </c>
      <c r="M360"/>
      <c r="N360"/>
    </row>
    <row r="361" spans="11:14" x14ac:dyDescent="0.25">
      <c r="K361" t="str">
        <f t="shared" si="31"/>
        <v/>
      </c>
      <c r="M361"/>
      <c r="N361"/>
    </row>
    <row r="362" spans="11:14" x14ac:dyDescent="0.25">
      <c r="K362" t="str">
        <f t="shared" si="31"/>
        <v/>
      </c>
      <c r="M362"/>
      <c r="N362"/>
    </row>
    <row r="363" spans="11:14" x14ac:dyDescent="0.25">
      <c r="K363" t="str">
        <f t="shared" si="31"/>
        <v/>
      </c>
      <c r="M363"/>
      <c r="N363"/>
    </row>
    <row r="364" spans="11:14" x14ac:dyDescent="0.25">
      <c r="K364" t="str">
        <f t="shared" si="31"/>
        <v/>
      </c>
      <c r="M364"/>
      <c r="N364"/>
    </row>
    <row r="365" spans="11:14" x14ac:dyDescent="0.25">
      <c r="K365" t="str">
        <f t="shared" si="31"/>
        <v/>
      </c>
      <c r="M365"/>
      <c r="N365"/>
    </row>
    <row r="366" spans="11:14" x14ac:dyDescent="0.25">
      <c r="K366" t="str">
        <f t="shared" si="31"/>
        <v/>
      </c>
      <c r="M366"/>
      <c r="N366"/>
    </row>
    <row r="367" spans="11:14" x14ac:dyDescent="0.25">
      <c r="K367" t="str">
        <f t="shared" si="31"/>
        <v/>
      </c>
      <c r="M367"/>
      <c r="N367"/>
    </row>
    <row r="368" spans="11:14" x14ac:dyDescent="0.25">
      <c r="K368" t="str">
        <f t="shared" si="31"/>
        <v/>
      </c>
      <c r="M368"/>
      <c r="N368"/>
    </row>
    <row r="369" spans="11:14" x14ac:dyDescent="0.25">
      <c r="K369" t="str">
        <f t="shared" si="31"/>
        <v/>
      </c>
      <c r="M369"/>
      <c r="N369"/>
    </row>
    <row r="370" spans="11:14" x14ac:dyDescent="0.25">
      <c r="K370" t="str">
        <f t="shared" si="31"/>
        <v/>
      </c>
      <c r="M370"/>
      <c r="N370"/>
    </row>
    <row r="371" spans="11:14" x14ac:dyDescent="0.25">
      <c r="K371" t="str">
        <f t="shared" si="31"/>
        <v/>
      </c>
      <c r="M371"/>
      <c r="N371"/>
    </row>
    <row r="372" spans="11:14" x14ac:dyDescent="0.25">
      <c r="K372" t="str">
        <f t="shared" si="31"/>
        <v/>
      </c>
      <c r="M372"/>
      <c r="N372"/>
    </row>
    <row r="373" spans="11:14" x14ac:dyDescent="0.25">
      <c r="K373" t="str">
        <f t="shared" si="31"/>
        <v/>
      </c>
      <c r="M373"/>
      <c r="N373"/>
    </row>
    <row r="374" spans="11:14" x14ac:dyDescent="0.25">
      <c r="K374" t="str">
        <f t="shared" si="31"/>
        <v/>
      </c>
      <c r="M374"/>
      <c r="N374"/>
    </row>
    <row r="375" spans="11:14" x14ac:dyDescent="0.25">
      <c r="K375" t="str">
        <f t="shared" si="31"/>
        <v/>
      </c>
      <c r="M375"/>
      <c r="N375"/>
    </row>
    <row r="376" spans="11:14" x14ac:dyDescent="0.25">
      <c r="K376" t="str">
        <f t="shared" si="31"/>
        <v/>
      </c>
      <c r="M376"/>
      <c r="N376"/>
    </row>
    <row r="377" spans="11:14" x14ac:dyDescent="0.25">
      <c r="K377" t="str">
        <f t="shared" si="31"/>
        <v/>
      </c>
      <c r="M377"/>
      <c r="N377"/>
    </row>
    <row r="378" spans="11:14" x14ac:dyDescent="0.25">
      <c r="K378" t="str">
        <f t="shared" si="31"/>
        <v/>
      </c>
      <c r="M378"/>
      <c r="N378"/>
    </row>
    <row r="379" spans="11:14" x14ac:dyDescent="0.25">
      <c r="K379" t="str">
        <f t="shared" si="31"/>
        <v/>
      </c>
      <c r="M379"/>
      <c r="N379"/>
    </row>
    <row r="380" spans="11:14" x14ac:dyDescent="0.25">
      <c r="K380" t="str">
        <f t="shared" si="31"/>
        <v/>
      </c>
      <c r="M380"/>
      <c r="N380"/>
    </row>
    <row r="381" spans="11:14" x14ac:dyDescent="0.25">
      <c r="K381" t="str">
        <f t="shared" si="31"/>
        <v/>
      </c>
      <c r="M381"/>
      <c r="N381"/>
    </row>
    <row r="382" spans="11:14" x14ac:dyDescent="0.25">
      <c r="K382" t="str">
        <f t="shared" si="31"/>
        <v/>
      </c>
      <c r="M382"/>
      <c r="N382"/>
    </row>
    <row r="383" spans="11:14" x14ac:dyDescent="0.25">
      <c r="K383" t="str">
        <f t="shared" si="31"/>
        <v/>
      </c>
      <c r="M383"/>
      <c r="N383"/>
    </row>
    <row r="384" spans="11:14" x14ac:dyDescent="0.25">
      <c r="K384" t="str">
        <f t="shared" si="31"/>
        <v/>
      </c>
      <c r="M384"/>
      <c r="N384"/>
    </row>
    <row r="385" spans="11:14" x14ac:dyDescent="0.25">
      <c r="K385" t="str">
        <f t="shared" si="31"/>
        <v/>
      </c>
      <c r="M385"/>
      <c r="N385"/>
    </row>
    <row r="386" spans="11:14" x14ac:dyDescent="0.25">
      <c r="K386" t="str">
        <f t="shared" si="31"/>
        <v/>
      </c>
      <c r="M386"/>
      <c r="N386"/>
    </row>
    <row r="387" spans="11:14" x14ac:dyDescent="0.25">
      <c r="K387" t="str">
        <f t="shared" ref="K387:K450" si="32">IF(J387="", "", B387=J387)</f>
        <v/>
      </c>
      <c r="M387"/>
      <c r="N387"/>
    </row>
    <row r="388" spans="11:14" x14ac:dyDescent="0.25">
      <c r="K388" t="str">
        <f t="shared" si="32"/>
        <v/>
      </c>
      <c r="M388"/>
      <c r="N388"/>
    </row>
    <row r="389" spans="11:14" x14ac:dyDescent="0.25">
      <c r="K389" t="str">
        <f t="shared" si="32"/>
        <v/>
      </c>
      <c r="M389"/>
      <c r="N389"/>
    </row>
    <row r="390" spans="11:14" x14ac:dyDescent="0.25">
      <c r="K390" t="str">
        <f t="shared" si="32"/>
        <v/>
      </c>
      <c r="M390"/>
      <c r="N390"/>
    </row>
    <row r="391" spans="11:14" x14ac:dyDescent="0.25">
      <c r="K391" t="str">
        <f t="shared" si="32"/>
        <v/>
      </c>
      <c r="M391"/>
      <c r="N391"/>
    </row>
    <row r="392" spans="11:14" x14ac:dyDescent="0.25">
      <c r="K392" t="str">
        <f t="shared" si="32"/>
        <v/>
      </c>
      <c r="M392"/>
      <c r="N392"/>
    </row>
    <row r="393" spans="11:14" x14ac:dyDescent="0.25">
      <c r="K393" t="str">
        <f t="shared" si="32"/>
        <v/>
      </c>
      <c r="M393"/>
      <c r="N393"/>
    </row>
    <row r="394" spans="11:14" x14ac:dyDescent="0.25">
      <c r="K394" t="str">
        <f t="shared" si="32"/>
        <v/>
      </c>
      <c r="M394"/>
      <c r="N394"/>
    </row>
    <row r="395" spans="11:14" x14ac:dyDescent="0.25">
      <c r="K395" t="str">
        <f t="shared" si="32"/>
        <v/>
      </c>
      <c r="M395"/>
      <c r="N395"/>
    </row>
    <row r="396" spans="11:14" x14ac:dyDescent="0.25">
      <c r="K396" t="str">
        <f t="shared" si="32"/>
        <v/>
      </c>
      <c r="M396"/>
      <c r="N396"/>
    </row>
    <row r="397" spans="11:14" x14ac:dyDescent="0.25">
      <c r="K397" t="str">
        <f t="shared" si="32"/>
        <v/>
      </c>
      <c r="M397"/>
      <c r="N397"/>
    </row>
    <row r="398" spans="11:14" x14ac:dyDescent="0.25">
      <c r="K398" t="str">
        <f t="shared" si="32"/>
        <v/>
      </c>
      <c r="M398"/>
      <c r="N398"/>
    </row>
    <row r="399" spans="11:14" x14ac:dyDescent="0.25">
      <c r="K399" t="str">
        <f t="shared" si="32"/>
        <v/>
      </c>
      <c r="M399"/>
      <c r="N399"/>
    </row>
    <row r="400" spans="11:14" x14ac:dyDescent="0.25">
      <c r="K400" t="str">
        <f t="shared" si="32"/>
        <v/>
      </c>
      <c r="M400"/>
      <c r="N400"/>
    </row>
    <row r="401" spans="11:14" x14ac:dyDescent="0.25">
      <c r="K401" t="str">
        <f t="shared" si="32"/>
        <v/>
      </c>
      <c r="M401"/>
      <c r="N401"/>
    </row>
    <row r="402" spans="11:14" x14ac:dyDescent="0.25">
      <c r="K402" t="str">
        <f t="shared" si="32"/>
        <v/>
      </c>
      <c r="M402"/>
      <c r="N402"/>
    </row>
    <row r="403" spans="11:14" x14ac:dyDescent="0.25">
      <c r="K403" t="str">
        <f t="shared" si="32"/>
        <v/>
      </c>
      <c r="M403"/>
      <c r="N403"/>
    </row>
    <row r="404" spans="11:14" x14ac:dyDescent="0.25">
      <c r="K404" t="str">
        <f t="shared" si="32"/>
        <v/>
      </c>
      <c r="M404"/>
      <c r="N404"/>
    </row>
    <row r="405" spans="11:14" x14ac:dyDescent="0.25">
      <c r="K405" t="str">
        <f t="shared" si="32"/>
        <v/>
      </c>
      <c r="M405"/>
      <c r="N405"/>
    </row>
    <row r="406" spans="11:14" x14ac:dyDescent="0.25">
      <c r="K406" t="str">
        <f t="shared" si="32"/>
        <v/>
      </c>
      <c r="M406"/>
      <c r="N406"/>
    </row>
    <row r="407" spans="11:14" x14ac:dyDescent="0.25">
      <c r="K407" t="str">
        <f t="shared" si="32"/>
        <v/>
      </c>
      <c r="M407"/>
      <c r="N407"/>
    </row>
    <row r="408" spans="11:14" x14ac:dyDescent="0.25">
      <c r="K408" t="str">
        <f t="shared" si="32"/>
        <v/>
      </c>
      <c r="M408"/>
      <c r="N408"/>
    </row>
    <row r="409" spans="11:14" x14ac:dyDescent="0.25">
      <c r="K409" t="str">
        <f t="shared" si="32"/>
        <v/>
      </c>
      <c r="M409"/>
      <c r="N409"/>
    </row>
    <row r="410" spans="11:14" x14ac:dyDescent="0.25">
      <c r="K410" t="str">
        <f t="shared" si="32"/>
        <v/>
      </c>
      <c r="M410"/>
      <c r="N410"/>
    </row>
    <row r="411" spans="11:14" x14ac:dyDescent="0.25">
      <c r="K411" t="str">
        <f t="shared" si="32"/>
        <v/>
      </c>
      <c r="M411"/>
      <c r="N411"/>
    </row>
    <row r="412" spans="11:14" x14ac:dyDescent="0.25">
      <c r="K412" t="str">
        <f t="shared" si="32"/>
        <v/>
      </c>
      <c r="M412"/>
      <c r="N412"/>
    </row>
    <row r="413" spans="11:14" x14ac:dyDescent="0.25">
      <c r="K413" t="str">
        <f t="shared" si="32"/>
        <v/>
      </c>
      <c r="M413"/>
      <c r="N413"/>
    </row>
    <row r="414" spans="11:14" x14ac:dyDescent="0.25">
      <c r="K414" t="str">
        <f t="shared" si="32"/>
        <v/>
      </c>
      <c r="M414"/>
      <c r="N414"/>
    </row>
    <row r="415" spans="11:14" x14ac:dyDescent="0.25">
      <c r="K415" t="str">
        <f t="shared" si="32"/>
        <v/>
      </c>
      <c r="M415"/>
      <c r="N415"/>
    </row>
    <row r="416" spans="11:14" x14ac:dyDescent="0.25">
      <c r="K416" t="str">
        <f t="shared" si="32"/>
        <v/>
      </c>
      <c r="M416"/>
      <c r="N416"/>
    </row>
    <row r="417" spans="11:14" x14ac:dyDescent="0.25">
      <c r="K417" t="str">
        <f t="shared" si="32"/>
        <v/>
      </c>
      <c r="M417"/>
      <c r="N417"/>
    </row>
    <row r="418" spans="11:14" x14ac:dyDescent="0.25">
      <c r="K418" t="str">
        <f t="shared" si="32"/>
        <v/>
      </c>
      <c r="M418"/>
      <c r="N418"/>
    </row>
    <row r="419" spans="11:14" x14ac:dyDescent="0.25">
      <c r="K419" t="str">
        <f t="shared" si="32"/>
        <v/>
      </c>
      <c r="M419"/>
      <c r="N419"/>
    </row>
    <row r="420" spans="11:14" x14ac:dyDescent="0.25">
      <c r="K420" t="str">
        <f t="shared" si="32"/>
        <v/>
      </c>
      <c r="M420"/>
      <c r="N420"/>
    </row>
    <row r="421" spans="11:14" x14ac:dyDescent="0.25">
      <c r="K421" t="str">
        <f t="shared" si="32"/>
        <v/>
      </c>
      <c r="M421"/>
      <c r="N421"/>
    </row>
    <row r="422" spans="11:14" x14ac:dyDescent="0.25">
      <c r="K422" t="str">
        <f t="shared" si="32"/>
        <v/>
      </c>
      <c r="M422"/>
      <c r="N422"/>
    </row>
    <row r="423" spans="11:14" x14ac:dyDescent="0.25">
      <c r="K423" t="str">
        <f t="shared" si="32"/>
        <v/>
      </c>
      <c r="M423"/>
      <c r="N423"/>
    </row>
    <row r="424" spans="11:14" x14ac:dyDescent="0.25">
      <c r="K424" t="str">
        <f t="shared" si="32"/>
        <v/>
      </c>
      <c r="M424"/>
      <c r="N424"/>
    </row>
    <row r="425" spans="11:14" x14ac:dyDescent="0.25">
      <c r="K425" t="str">
        <f t="shared" si="32"/>
        <v/>
      </c>
      <c r="M425"/>
      <c r="N425"/>
    </row>
    <row r="426" spans="11:14" x14ac:dyDescent="0.25">
      <c r="K426" t="str">
        <f t="shared" si="32"/>
        <v/>
      </c>
      <c r="M426"/>
      <c r="N426"/>
    </row>
    <row r="427" spans="11:14" x14ac:dyDescent="0.25">
      <c r="K427" t="str">
        <f t="shared" si="32"/>
        <v/>
      </c>
      <c r="M427"/>
      <c r="N427"/>
    </row>
    <row r="428" spans="11:14" x14ac:dyDescent="0.25">
      <c r="K428" t="str">
        <f t="shared" si="32"/>
        <v/>
      </c>
      <c r="M428"/>
      <c r="N428"/>
    </row>
    <row r="429" spans="11:14" x14ac:dyDescent="0.25">
      <c r="K429" t="str">
        <f t="shared" si="32"/>
        <v/>
      </c>
      <c r="M429"/>
      <c r="N429"/>
    </row>
    <row r="430" spans="11:14" x14ac:dyDescent="0.25">
      <c r="K430" t="str">
        <f t="shared" si="32"/>
        <v/>
      </c>
      <c r="M430"/>
      <c r="N430"/>
    </row>
    <row r="431" spans="11:14" x14ac:dyDescent="0.25">
      <c r="K431" t="str">
        <f t="shared" si="32"/>
        <v/>
      </c>
      <c r="M431"/>
      <c r="N431"/>
    </row>
    <row r="432" spans="11:14" x14ac:dyDescent="0.25">
      <c r="K432" t="str">
        <f t="shared" si="32"/>
        <v/>
      </c>
      <c r="M432"/>
      <c r="N432"/>
    </row>
    <row r="433" spans="11:14" x14ac:dyDescent="0.25">
      <c r="K433" t="str">
        <f t="shared" si="32"/>
        <v/>
      </c>
      <c r="M433"/>
      <c r="N433"/>
    </row>
    <row r="434" spans="11:14" x14ac:dyDescent="0.25">
      <c r="K434" t="str">
        <f t="shared" si="32"/>
        <v/>
      </c>
      <c r="M434"/>
      <c r="N434"/>
    </row>
    <row r="435" spans="11:14" x14ac:dyDescent="0.25">
      <c r="K435" t="str">
        <f t="shared" si="32"/>
        <v/>
      </c>
      <c r="M435"/>
      <c r="N435"/>
    </row>
    <row r="436" spans="11:14" x14ac:dyDescent="0.25">
      <c r="K436" t="str">
        <f t="shared" si="32"/>
        <v/>
      </c>
      <c r="M436"/>
      <c r="N436"/>
    </row>
    <row r="437" spans="11:14" x14ac:dyDescent="0.25">
      <c r="K437" t="str">
        <f t="shared" si="32"/>
        <v/>
      </c>
      <c r="M437"/>
      <c r="N437"/>
    </row>
    <row r="438" spans="11:14" x14ac:dyDescent="0.25">
      <c r="K438" t="str">
        <f t="shared" si="32"/>
        <v/>
      </c>
      <c r="M438"/>
      <c r="N438"/>
    </row>
    <row r="439" spans="11:14" x14ac:dyDescent="0.25">
      <c r="K439" t="str">
        <f t="shared" si="32"/>
        <v/>
      </c>
      <c r="M439"/>
      <c r="N439"/>
    </row>
    <row r="440" spans="11:14" x14ac:dyDescent="0.25">
      <c r="K440" t="str">
        <f t="shared" si="32"/>
        <v/>
      </c>
      <c r="M440"/>
      <c r="N440"/>
    </row>
    <row r="441" spans="11:14" x14ac:dyDescent="0.25">
      <c r="K441" t="str">
        <f t="shared" si="32"/>
        <v/>
      </c>
      <c r="M441"/>
      <c r="N441"/>
    </row>
    <row r="442" spans="11:14" x14ac:dyDescent="0.25">
      <c r="K442" t="str">
        <f t="shared" si="32"/>
        <v/>
      </c>
      <c r="M442"/>
      <c r="N442"/>
    </row>
    <row r="443" spans="11:14" x14ac:dyDescent="0.25">
      <c r="K443" t="str">
        <f t="shared" si="32"/>
        <v/>
      </c>
      <c r="M443"/>
      <c r="N443"/>
    </row>
    <row r="444" spans="11:14" x14ac:dyDescent="0.25">
      <c r="K444" t="str">
        <f t="shared" si="32"/>
        <v/>
      </c>
      <c r="M444"/>
      <c r="N444"/>
    </row>
    <row r="445" spans="11:14" x14ac:dyDescent="0.25">
      <c r="K445" t="str">
        <f t="shared" si="32"/>
        <v/>
      </c>
      <c r="M445"/>
      <c r="N445"/>
    </row>
    <row r="446" spans="11:14" x14ac:dyDescent="0.25">
      <c r="K446" t="str">
        <f t="shared" si="32"/>
        <v/>
      </c>
      <c r="M446"/>
      <c r="N446"/>
    </row>
    <row r="447" spans="11:14" x14ac:dyDescent="0.25">
      <c r="K447" t="str">
        <f t="shared" si="32"/>
        <v/>
      </c>
      <c r="M447"/>
      <c r="N447"/>
    </row>
    <row r="448" spans="11:14" x14ac:dyDescent="0.25">
      <c r="K448" t="str">
        <f t="shared" si="32"/>
        <v/>
      </c>
      <c r="M448"/>
      <c r="N448"/>
    </row>
    <row r="449" spans="11:14" x14ac:dyDescent="0.25">
      <c r="K449" t="str">
        <f t="shared" si="32"/>
        <v/>
      </c>
      <c r="M449"/>
      <c r="N449"/>
    </row>
    <row r="450" spans="11:14" x14ac:dyDescent="0.25">
      <c r="K450" t="str">
        <f t="shared" si="32"/>
        <v/>
      </c>
      <c r="M450"/>
      <c r="N450"/>
    </row>
    <row r="451" spans="11:14" x14ac:dyDescent="0.25">
      <c r="K451" t="str">
        <f t="shared" ref="K451:K514" si="33">IF(J451="", "", B451=J451)</f>
        <v/>
      </c>
      <c r="M451"/>
      <c r="N451"/>
    </row>
    <row r="452" spans="11:14" x14ac:dyDescent="0.25">
      <c r="K452" t="str">
        <f t="shared" si="33"/>
        <v/>
      </c>
      <c r="M452"/>
      <c r="N452"/>
    </row>
    <row r="453" spans="11:14" x14ac:dyDescent="0.25">
      <c r="K453" t="str">
        <f t="shared" si="33"/>
        <v/>
      </c>
      <c r="M453"/>
      <c r="N453"/>
    </row>
    <row r="454" spans="11:14" x14ac:dyDescent="0.25">
      <c r="K454" t="str">
        <f t="shared" si="33"/>
        <v/>
      </c>
      <c r="M454"/>
      <c r="N454"/>
    </row>
    <row r="455" spans="11:14" x14ac:dyDescent="0.25">
      <c r="K455" t="str">
        <f t="shared" si="33"/>
        <v/>
      </c>
      <c r="M455"/>
      <c r="N455"/>
    </row>
    <row r="456" spans="11:14" x14ac:dyDescent="0.25">
      <c r="K456" t="str">
        <f t="shared" si="33"/>
        <v/>
      </c>
      <c r="M456"/>
      <c r="N456"/>
    </row>
    <row r="457" spans="11:14" x14ac:dyDescent="0.25">
      <c r="K457" t="str">
        <f t="shared" si="33"/>
        <v/>
      </c>
      <c r="M457"/>
      <c r="N457"/>
    </row>
    <row r="458" spans="11:14" x14ac:dyDescent="0.25">
      <c r="K458" t="str">
        <f t="shared" si="33"/>
        <v/>
      </c>
      <c r="M458"/>
      <c r="N458"/>
    </row>
    <row r="459" spans="11:14" x14ac:dyDescent="0.25">
      <c r="K459" t="str">
        <f t="shared" si="33"/>
        <v/>
      </c>
      <c r="M459"/>
      <c r="N459"/>
    </row>
    <row r="460" spans="11:14" x14ac:dyDescent="0.25">
      <c r="K460" t="str">
        <f t="shared" si="33"/>
        <v/>
      </c>
      <c r="M460"/>
      <c r="N460"/>
    </row>
    <row r="461" spans="11:14" x14ac:dyDescent="0.25">
      <c r="K461" t="str">
        <f t="shared" si="33"/>
        <v/>
      </c>
      <c r="M461"/>
      <c r="N461"/>
    </row>
    <row r="462" spans="11:14" x14ac:dyDescent="0.25">
      <c r="K462" t="str">
        <f t="shared" si="33"/>
        <v/>
      </c>
      <c r="M462"/>
      <c r="N462"/>
    </row>
    <row r="463" spans="11:14" x14ac:dyDescent="0.25">
      <c r="K463" t="str">
        <f t="shared" si="33"/>
        <v/>
      </c>
      <c r="M463"/>
      <c r="N463"/>
    </row>
    <row r="464" spans="11:14" x14ac:dyDescent="0.25">
      <c r="K464" t="str">
        <f t="shared" si="33"/>
        <v/>
      </c>
      <c r="M464"/>
      <c r="N464"/>
    </row>
    <row r="465" spans="11:14" x14ac:dyDescent="0.25">
      <c r="K465" t="str">
        <f t="shared" si="33"/>
        <v/>
      </c>
      <c r="M465"/>
      <c r="N465"/>
    </row>
    <row r="466" spans="11:14" x14ac:dyDescent="0.25">
      <c r="K466" t="str">
        <f t="shared" si="33"/>
        <v/>
      </c>
      <c r="M466"/>
      <c r="N466"/>
    </row>
    <row r="467" spans="11:14" x14ac:dyDescent="0.25">
      <c r="K467" t="str">
        <f t="shared" si="33"/>
        <v/>
      </c>
      <c r="M467"/>
      <c r="N467"/>
    </row>
    <row r="468" spans="11:14" x14ac:dyDescent="0.25">
      <c r="K468" t="str">
        <f t="shared" si="33"/>
        <v/>
      </c>
      <c r="M468"/>
      <c r="N468"/>
    </row>
    <row r="469" spans="11:14" x14ac:dyDescent="0.25">
      <c r="K469" t="str">
        <f t="shared" si="33"/>
        <v/>
      </c>
      <c r="M469"/>
      <c r="N469"/>
    </row>
    <row r="470" spans="11:14" x14ac:dyDescent="0.25">
      <c r="K470" t="str">
        <f t="shared" si="33"/>
        <v/>
      </c>
      <c r="M470"/>
      <c r="N470"/>
    </row>
    <row r="471" spans="11:14" x14ac:dyDescent="0.25">
      <c r="K471" t="str">
        <f t="shared" si="33"/>
        <v/>
      </c>
      <c r="M471"/>
      <c r="N471"/>
    </row>
    <row r="472" spans="11:14" x14ac:dyDescent="0.25">
      <c r="K472" t="str">
        <f t="shared" si="33"/>
        <v/>
      </c>
      <c r="M472"/>
      <c r="N472"/>
    </row>
    <row r="473" spans="11:14" x14ac:dyDescent="0.25">
      <c r="K473" t="str">
        <f t="shared" si="33"/>
        <v/>
      </c>
      <c r="M473"/>
      <c r="N473"/>
    </row>
    <row r="474" spans="11:14" x14ac:dyDescent="0.25">
      <c r="K474" t="str">
        <f t="shared" si="33"/>
        <v/>
      </c>
      <c r="M474"/>
      <c r="N474"/>
    </row>
    <row r="475" spans="11:14" x14ac:dyDescent="0.25">
      <c r="K475" t="str">
        <f t="shared" si="33"/>
        <v/>
      </c>
      <c r="M475"/>
      <c r="N475"/>
    </row>
    <row r="476" spans="11:14" x14ac:dyDescent="0.25">
      <c r="K476" t="str">
        <f t="shared" si="33"/>
        <v/>
      </c>
      <c r="M476"/>
      <c r="N476"/>
    </row>
    <row r="477" spans="11:14" x14ac:dyDescent="0.25">
      <c r="K477" t="str">
        <f t="shared" si="33"/>
        <v/>
      </c>
      <c r="M477"/>
      <c r="N477"/>
    </row>
    <row r="478" spans="11:14" x14ac:dyDescent="0.25">
      <c r="K478" t="str">
        <f t="shared" si="33"/>
        <v/>
      </c>
      <c r="M478"/>
      <c r="N478"/>
    </row>
    <row r="479" spans="11:14" x14ac:dyDescent="0.25">
      <c r="K479" t="str">
        <f t="shared" si="33"/>
        <v/>
      </c>
      <c r="M479"/>
      <c r="N479"/>
    </row>
    <row r="480" spans="11:14" x14ac:dyDescent="0.25">
      <c r="K480" t="str">
        <f t="shared" si="33"/>
        <v/>
      </c>
      <c r="M480"/>
      <c r="N480"/>
    </row>
    <row r="481" spans="11:14" x14ac:dyDescent="0.25">
      <c r="K481" t="str">
        <f t="shared" si="33"/>
        <v/>
      </c>
      <c r="M481"/>
      <c r="N481"/>
    </row>
    <row r="482" spans="11:14" x14ac:dyDescent="0.25">
      <c r="K482" t="str">
        <f t="shared" si="33"/>
        <v/>
      </c>
      <c r="M482"/>
      <c r="N482"/>
    </row>
    <row r="483" spans="11:14" x14ac:dyDescent="0.25">
      <c r="K483" t="str">
        <f t="shared" si="33"/>
        <v/>
      </c>
      <c r="M483"/>
      <c r="N483"/>
    </row>
    <row r="484" spans="11:14" x14ac:dyDescent="0.25">
      <c r="K484" t="str">
        <f t="shared" si="33"/>
        <v/>
      </c>
      <c r="M484"/>
      <c r="N484"/>
    </row>
    <row r="485" spans="11:14" x14ac:dyDescent="0.25">
      <c r="K485" t="str">
        <f t="shared" si="33"/>
        <v/>
      </c>
      <c r="M485"/>
      <c r="N485"/>
    </row>
    <row r="486" spans="11:14" x14ac:dyDescent="0.25">
      <c r="K486" t="str">
        <f t="shared" si="33"/>
        <v/>
      </c>
      <c r="M486"/>
      <c r="N486"/>
    </row>
    <row r="487" spans="11:14" x14ac:dyDescent="0.25">
      <c r="K487" t="str">
        <f t="shared" si="33"/>
        <v/>
      </c>
      <c r="M487"/>
      <c r="N487"/>
    </row>
    <row r="488" spans="11:14" x14ac:dyDescent="0.25">
      <c r="K488" t="str">
        <f t="shared" si="33"/>
        <v/>
      </c>
      <c r="M488"/>
      <c r="N488"/>
    </row>
    <row r="489" spans="11:14" x14ac:dyDescent="0.25">
      <c r="K489" t="str">
        <f t="shared" si="33"/>
        <v/>
      </c>
      <c r="M489"/>
      <c r="N489"/>
    </row>
    <row r="490" spans="11:14" x14ac:dyDescent="0.25">
      <c r="K490" t="str">
        <f t="shared" si="33"/>
        <v/>
      </c>
      <c r="M490"/>
      <c r="N490"/>
    </row>
    <row r="491" spans="11:14" x14ac:dyDescent="0.25">
      <c r="K491" t="str">
        <f t="shared" si="33"/>
        <v/>
      </c>
      <c r="M491"/>
      <c r="N491"/>
    </row>
    <row r="492" spans="11:14" x14ac:dyDescent="0.25">
      <c r="K492" t="str">
        <f t="shared" si="33"/>
        <v/>
      </c>
      <c r="M492"/>
      <c r="N492"/>
    </row>
    <row r="493" spans="11:14" x14ac:dyDescent="0.25">
      <c r="K493" t="str">
        <f t="shared" si="33"/>
        <v/>
      </c>
      <c r="M493"/>
      <c r="N493"/>
    </row>
    <row r="494" spans="11:14" x14ac:dyDescent="0.25">
      <c r="K494" t="str">
        <f t="shared" si="33"/>
        <v/>
      </c>
      <c r="M494"/>
      <c r="N494"/>
    </row>
    <row r="495" spans="11:14" x14ac:dyDescent="0.25">
      <c r="K495" t="str">
        <f t="shared" si="33"/>
        <v/>
      </c>
      <c r="M495"/>
      <c r="N495"/>
    </row>
    <row r="496" spans="11:14" x14ac:dyDescent="0.25">
      <c r="K496" t="str">
        <f t="shared" si="33"/>
        <v/>
      </c>
      <c r="M496"/>
      <c r="N496"/>
    </row>
    <row r="497" spans="11:14" x14ac:dyDescent="0.25">
      <c r="K497" t="str">
        <f t="shared" si="33"/>
        <v/>
      </c>
      <c r="M497"/>
      <c r="N497"/>
    </row>
    <row r="498" spans="11:14" x14ac:dyDescent="0.25">
      <c r="K498" t="str">
        <f t="shared" si="33"/>
        <v/>
      </c>
      <c r="M498"/>
      <c r="N498"/>
    </row>
    <row r="499" spans="11:14" x14ac:dyDescent="0.25">
      <c r="K499" t="str">
        <f t="shared" si="33"/>
        <v/>
      </c>
      <c r="M499"/>
      <c r="N499"/>
    </row>
    <row r="500" spans="11:14" x14ac:dyDescent="0.25">
      <c r="K500" t="str">
        <f t="shared" si="33"/>
        <v/>
      </c>
      <c r="M500"/>
      <c r="N500"/>
    </row>
    <row r="501" spans="11:14" x14ac:dyDescent="0.25">
      <c r="K501" t="str">
        <f t="shared" si="33"/>
        <v/>
      </c>
      <c r="M501"/>
      <c r="N501"/>
    </row>
    <row r="502" spans="11:14" x14ac:dyDescent="0.25">
      <c r="K502" t="str">
        <f t="shared" si="33"/>
        <v/>
      </c>
      <c r="M502"/>
      <c r="N502"/>
    </row>
    <row r="503" spans="11:14" x14ac:dyDescent="0.25">
      <c r="K503" t="str">
        <f t="shared" si="33"/>
        <v/>
      </c>
      <c r="M503"/>
      <c r="N503"/>
    </row>
    <row r="504" spans="11:14" x14ac:dyDescent="0.25">
      <c r="K504" t="str">
        <f t="shared" si="33"/>
        <v/>
      </c>
      <c r="M504"/>
      <c r="N504"/>
    </row>
    <row r="505" spans="11:14" x14ac:dyDescent="0.25">
      <c r="K505" t="str">
        <f t="shared" si="33"/>
        <v/>
      </c>
      <c r="M505"/>
      <c r="N505"/>
    </row>
    <row r="506" spans="11:14" x14ac:dyDescent="0.25">
      <c r="K506" t="str">
        <f t="shared" si="33"/>
        <v/>
      </c>
      <c r="M506"/>
      <c r="N506"/>
    </row>
    <row r="507" spans="11:14" x14ac:dyDescent="0.25">
      <c r="K507" t="str">
        <f t="shared" si="33"/>
        <v/>
      </c>
      <c r="M507"/>
      <c r="N507"/>
    </row>
    <row r="508" spans="11:14" x14ac:dyDescent="0.25">
      <c r="K508" t="str">
        <f t="shared" si="33"/>
        <v/>
      </c>
      <c r="M508"/>
      <c r="N508"/>
    </row>
    <row r="509" spans="11:14" x14ac:dyDescent="0.25">
      <c r="K509" t="str">
        <f t="shared" si="33"/>
        <v/>
      </c>
      <c r="M509"/>
      <c r="N509"/>
    </row>
    <row r="510" spans="11:14" x14ac:dyDescent="0.25">
      <c r="K510" t="str">
        <f t="shared" si="33"/>
        <v/>
      </c>
      <c r="M510"/>
      <c r="N510"/>
    </row>
    <row r="511" spans="11:14" x14ac:dyDescent="0.25">
      <c r="K511" t="str">
        <f t="shared" si="33"/>
        <v/>
      </c>
      <c r="M511"/>
      <c r="N511"/>
    </row>
    <row r="512" spans="11:14" x14ac:dyDescent="0.25">
      <c r="K512" t="str">
        <f t="shared" si="33"/>
        <v/>
      </c>
      <c r="M512"/>
      <c r="N512"/>
    </row>
    <row r="513" spans="11:14" x14ac:dyDescent="0.25">
      <c r="K513" t="str">
        <f t="shared" si="33"/>
        <v/>
      </c>
      <c r="M513"/>
      <c r="N513"/>
    </row>
    <row r="514" spans="11:14" x14ac:dyDescent="0.25">
      <c r="K514" t="str">
        <f t="shared" si="33"/>
        <v/>
      </c>
      <c r="M514"/>
      <c r="N514"/>
    </row>
    <row r="515" spans="11:14" x14ac:dyDescent="0.25">
      <c r="K515" t="str">
        <f t="shared" ref="K515:K578" si="34">IF(J515="", "", B515=J515)</f>
        <v/>
      </c>
      <c r="M515"/>
      <c r="N515"/>
    </row>
    <row r="516" spans="11:14" x14ac:dyDescent="0.25">
      <c r="K516" t="str">
        <f t="shared" si="34"/>
        <v/>
      </c>
      <c r="M516"/>
      <c r="N516"/>
    </row>
    <row r="517" spans="11:14" x14ac:dyDescent="0.25">
      <c r="K517" t="str">
        <f t="shared" si="34"/>
        <v/>
      </c>
      <c r="M517"/>
      <c r="N517"/>
    </row>
    <row r="518" spans="11:14" x14ac:dyDescent="0.25">
      <c r="K518" t="str">
        <f t="shared" si="34"/>
        <v/>
      </c>
      <c r="M518"/>
      <c r="N518"/>
    </row>
    <row r="519" spans="11:14" x14ac:dyDescent="0.25">
      <c r="K519" t="str">
        <f t="shared" si="34"/>
        <v/>
      </c>
      <c r="M519"/>
      <c r="N519"/>
    </row>
    <row r="520" spans="11:14" x14ac:dyDescent="0.25">
      <c r="K520" t="str">
        <f t="shared" si="34"/>
        <v/>
      </c>
      <c r="M520"/>
      <c r="N520"/>
    </row>
    <row r="521" spans="11:14" x14ac:dyDescent="0.25">
      <c r="K521" t="str">
        <f t="shared" si="34"/>
        <v/>
      </c>
      <c r="M521"/>
      <c r="N521"/>
    </row>
    <row r="522" spans="11:14" x14ac:dyDescent="0.25">
      <c r="K522" t="str">
        <f t="shared" si="34"/>
        <v/>
      </c>
      <c r="M522"/>
      <c r="N522"/>
    </row>
    <row r="523" spans="11:14" x14ac:dyDescent="0.25">
      <c r="K523" t="str">
        <f t="shared" si="34"/>
        <v/>
      </c>
      <c r="M523"/>
      <c r="N523"/>
    </row>
    <row r="524" spans="11:14" x14ac:dyDescent="0.25">
      <c r="K524" t="str">
        <f t="shared" si="34"/>
        <v/>
      </c>
      <c r="M524"/>
      <c r="N524"/>
    </row>
    <row r="525" spans="11:14" x14ac:dyDescent="0.25">
      <c r="K525" t="str">
        <f t="shared" si="34"/>
        <v/>
      </c>
      <c r="M525"/>
      <c r="N525"/>
    </row>
    <row r="526" spans="11:14" x14ac:dyDescent="0.25">
      <c r="K526" t="str">
        <f t="shared" si="34"/>
        <v/>
      </c>
      <c r="M526"/>
      <c r="N526"/>
    </row>
    <row r="527" spans="11:14" x14ac:dyDescent="0.25">
      <c r="K527" t="str">
        <f t="shared" si="34"/>
        <v/>
      </c>
      <c r="M527"/>
      <c r="N527"/>
    </row>
    <row r="528" spans="11:14" x14ac:dyDescent="0.25">
      <c r="K528" t="str">
        <f t="shared" si="34"/>
        <v/>
      </c>
      <c r="M528"/>
      <c r="N528"/>
    </row>
    <row r="529" spans="11:14" x14ac:dyDescent="0.25">
      <c r="K529" t="str">
        <f t="shared" si="34"/>
        <v/>
      </c>
      <c r="M529"/>
      <c r="N529"/>
    </row>
    <row r="530" spans="11:14" x14ac:dyDescent="0.25">
      <c r="K530" t="str">
        <f t="shared" si="34"/>
        <v/>
      </c>
      <c r="M530"/>
      <c r="N530"/>
    </row>
    <row r="531" spans="11:14" x14ac:dyDescent="0.25">
      <c r="K531" t="str">
        <f t="shared" si="34"/>
        <v/>
      </c>
      <c r="M531"/>
      <c r="N531"/>
    </row>
    <row r="532" spans="11:14" x14ac:dyDescent="0.25">
      <c r="K532" t="str">
        <f t="shared" si="34"/>
        <v/>
      </c>
      <c r="M532"/>
      <c r="N532"/>
    </row>
    <row r="533" spans="11:14" x14ac:dyDescent="0.25">
      <c r="K533" t="str">
        <f t="shared" si="34"/>
        <v/>
      </c>
      <c r="M533"/>
      <c r="N533"/>
    </row>
    <row r="534" spans="11:14" x14ac:dyDescent="0.25">
      <c r="K534" t="str">
        <f t="shared" si="34"/>
        <v/>
      </c>
      <c r="M534"/>
      <c r="N534"/>
    </row>
    <row r="535" spans="11:14" x14ac:dyDescent="0.25">
      <c r="K535" t="str">
        <f t="shared" si="34"/>
        <v/>
      </c>
      <c r="M535"/>
      <c r="N535"/>
    </row>
    <row r="536" spans="11:14" x14ac:dyDescent="0.25">
      <c r="K536" t="str">
        <f t="shared" si="34"/>
        <v/>
      </c>
      <c r="M536"/>
      <c r="N536"/>
    </row>
    <row r="537" spans="11:14" x14ac:dyDescent="0.25">
      <c r="K537" t="str">
        <f t="shared" si="34"/>
        <v/>
      </c>
      <c r="M537"/>
      <c r="N537"/>
    </row>
    <row r="538" spans="11:14" x14ac:dyDescent="0.25">
      <c r="K538" t="str">
        <f t="shared" si="34"/>
        <v/>
      </c>
      <c r="M538"/>
      <c r="N538"/>
    </row>
    <row r="539" spans="11:14" x14ac:dyDescent="0.25">
      <c r="K539" t="str">
        <f t="shared" si="34"/>
        <v/>
      </c>
      <c r="M539"/>
      <c r="N539"/>
    </row>
    <row r="540" spans="11:14" x14ac:dyDescent="0.25">
      <c r="K540" t="str">
        <f t="shared" si="34"/>
        <v/>
      </c>
      <c r="M540"/>
      <c r="N540"/>
    </row>
    <row r="541" spans="11:14" x14ac:dyDescent="0.25">
      <c r="K541" t="str">
        <f t="shared" si="34"/>
        <v/>
      </c>
      <c r="M541"/>
      <c r="N541"/>
    </row>
    <row r="542" spans="11:14" x14ac:dyDescent="0.25">
      <c r="K542" t="str">
        <f t="shared" si="34"/>
        <v/>
      </c>
      <c r="M542"/>
      <c r="N542"/>
    </row>
    <row r="543" spans="11:14" x14ac:dyDescent="0.25">
      <c r="K543" t="str">
        <f t="shared" si="34"/>
        <v/>
      </c>
      <c r="M543"/>
      <c r="N543"/>
    </row>
    <row r="544" spans="11:14" x14ac:dyDescent="0.25">
      <c r="K544" t="str">
        <f t="shared" si="34"/>
        <v/>
      </c>
      <c r="M544"/>
      <c r="N544"/>
    </row>
    <row r="545" spans="11:14" x14ac:dyDescent="0.25">
      <c r="K545" t="str">
        <f t="shared" si="34"/>
        <v/>
      </c>
      <c r="M545"/>
      <c r="N545"/>
    </row>
    <row r="546" spans="11:14" x14ac:dyDescent="0.25">
      <c r="K546" t="str">
        <f t="shared" si="34"/>
        <v/>
      </c>
      <c r="M546"/>
      <c r="N546"/>
    </row>
    <row r="547" spans="11:14" x14ac:dyDescent="0.25">
      <c r="K547" t="str">
        <f t="shared" si="34"/>
        <v/>
      </c>
      <c r="M547"/>
      <c r="N547"/>
    </row>
    <row r="548" spans="11:14" x14ac:dyDescent="0.25">
      <c r="K548" t="str">
        <f t="shared" si="34"/>
        <v/>
      </c>
      <c r="M548"/>
      <c r="N548"/>
    </row>
    <row r="549" spans="11:14" x14ac:dyDescent="0.25">
      <c r="K549" t="str">
        <f t="shared" si="34"/>
        <v/>
      </c>
      <c r="M549"/>
      <c r="N549"/>
    </row>
    <row r="550" spans="11:14" x14ac:dyDescent="0.25">
      <c r="K550" t="str">
        <f t="shared" si="34"/>
        <v/>
      </c>
      <c r="M550"/>
      <c r="N550"/>
    </row>
    <row r="551" spans="11:14" x14ac:dyDescent="0.25">
      <c r="K551" t="str">
        <f t="shared" si="34"/>
        <v/>
      </c>
      <c r="M551"/>
      <c r="N551"/>
    </row>
    <row r="552" spans="11:14" x14ac:dyDescent="0.25">
      <c r="K552" t="str">
        <f t="shared" si="34"/>
        <v/>
      </c>
      <c r="M552"/>
      <c r="N552"/>
    </row>
    <row r="553" spans="11:14" x14ac:dyDescent="0.25">
      <c r="K553" t="str">
        <f t="shared" si="34"/>
        <v/>
      </c>
      <c r="M553"/>
      <c r="N553"/>
    </row>
    <row r="554" spans="11:14" x14ac:dyDescent="0.25">
      <c r="K554" t="str">
        <f t="shared" si="34"/>
        <v/>
      </c>
      <c r="M554"/>
      <c r="N554"/>
    </row>
    <row r="555" spans="11:14" x14ac:dyDescent="0.25">
      <c r="K555" t="str">
        <f t="shared" si="34"/>
        <v/>
      </c>
      <c r="M555"/>
      <c r="N555"/>
    </row>
    <row r="556" spans="11:14" x14ac:dyDescent="0.25">
      <c r="K556" t="str">
        <f t="shared" si="34"/>
        <v/>
      </c>
      <c r="M556"/>
      <c r="N556"/>
    </row>
    <row r="557" spans="11:14" x14ac:dyDescent="0.25">
      <c r="K557" t="str">
        <f t="shared" si="34"/>
        <v/>
      </c>
      <c r="M557"/>
      <c r="N557"/>
    </row>
    <row r="558" spans="11:14" x14ac:dyDescent="0.25">
      <c r="K558" t="str">
        <f t="shared" si="34"/>
        <v/>
      </c>
      <c r="M558"/>
      <c r="N558"/>
    </row>
    <row r="559" spans="11:14" x14ac:dyDescent="0.25">
      <c r="K559" t="str">
        <f t="shared" si="34"/>
        <v/>
      </c>
      <c r="M559"/>
      <c r="N559"/>
    </row>
    <row r="560" spans="11:14" x14ac:dyDescent="0.25">
      <c r="K560" t="str">
        <f t="shared" si="34"/>
        <v/>
      </c>
      <c r="M560"/>
      <c r="N560"/>
    </row>
    <row r="561" spans="11:14" x14ac:dyDescent="0.25">
      <c r="K561" t="str">
        <f t="shared" si="34"/>
        <v/>
      </c>
      <c r="M561"/>
      <c r="N561"/>
    </row>
    <row r="562" spans="11:14" x14ac:dyDescent="0.25">
      <c r="K562" t="str">
        <f t="shared" si="34"/>
        <v/>
      </c>
      <c r="M562"/>
      <c r="N562"/>
    </row>
    <row r="563" spans="11:14" x14ac:dyDescent="0.25">
      <c r="K563" t="str">
        <f t="shared" si="34"/>
        <v/>
      </c>
      <c r="M563"/>
      <c r="N563"/>
    </row>
    <row r="564" spans="11:14" x14ac:dyDescent="0.25">
      <c r="K564" t="str">
        <f t="shared" si="34"/>
        <v/>
      </c>
      <c r="M564"/>
      <c r="N564"/>
    </row>
    <row r="565" spans="11:14" x14ac:dyDescent="0.25">
      <c r="K565" t="str">
        <f t="shared" si="34"/>
        <v/>
      </c>
      <c r="M565"/>
      <c r="N565"/>
    </row>
    <row r="566" spans="11:14" x14ac:dyDescent="0.25">
      <c r="K566" t="str">
        <f t="shared" si="34"/>
        <v/>
      </c>
      <c r="M566"/>
      <c r="N566"/>
    </row>
    <row r="567" spans="11:14" x14ac:dyDescent="0.25">
      <c r="K567" t="str">
        <f t="shared" si="34"/>
        <v/>
      </c>
      <c r="M567"/>
      <c r="N567"/>
    </row>
    <row r="568" spans="11:14" x14ac:dyDescent="0.25">
      <c r="K568" t="str">
        <f t="shared" si="34"/>
        <v/>
      </c>
      <c r="M568"/>
      <c r="N568"/>
    </row>
    <row r="569" spans="11:14" x14ac:dyDescent="0.25">
      <c r="K569" t="str">
        <f t="shared" si="34"/>
        <v/>
      </c>
      <c r="M569"/>
      <c r="N569"/>
    </row>
    <row r="570" spans="11:14" x14ac:dyDescent="0.25">
      <c r="K570" t="str">
        <f t="shared" si="34"/>
        <v/>
      </c>
      <c r="M570"/>
      <c r="N570"/>
    </row>
    <row r="571" spans="11:14" x14ac:dyDescent="0.25">
      <c r="K571" t="str">
        <f t="shared" si="34"/>
        <v/>
      </c>
      <c r="M571"/>
      <c r="N571"/>
    </row>
    <row r="572" spans="11:14" x14ac:dyDescent="0.25">
      <c r="K572" t="str">
        <f t="shared" si="34"/>
        <v/>
      </c>
      <c r="M572"/>
      <c r="N572"/>
    </row>
    <row r="573" spans="11:14" x14ac:dyDescent="0.25">
      <c r="K573" t="str">
        <f t="shared" si="34"/>
        <v/>
      </c>
      <c r="M573"/>
      <c r="N573"/>
    </row>
    <row r="574" spans="11:14" x14ac:dyDescent="0.25">
      <c r="K574" t="str">
        <f t="shared" si="34"/>
        <v/>
      </c>
      <c r="M574"/>
      <c r="N574"/>
    </row>
    <row r="575" spans="11:14" x14ac:dyDescent="0.25">
      <c r="K575" t="str">
        <f t="shared" si="34"/>
        <v/>
      </c>
      <c r="M575"/>
      <c r="N575"/>
    </row>
    <row r="576" spans="11:14" x14ac:dyDescent="0.25">
      <c r="K576" t="str">
        <f t="shared" si="34"/>
        <v/>
      </c>
      <c r="M576"/>
      <c r="N576"/>
    </row>
    <row r="577" spans="11:14" x14ac:dyDescent="0.25">
      <c r="K577" t="str">
        <f t="shared" si="34"/>
        <v/>
      </c>
      <c r="M577"/>
      <c r="N577"/>
    </row>
    <row r="578" spans="11:14" x14ac:dyDescent="0.25">
      <c r="K578" t="str">
        <f t="shared" si="34"/>
        <v/>
      </c>
      <c r="M578"/>
      <c r="N578"/>
    </row>
    <row r="579" spans="11:14" x14ac:dyDescent="0.25">
      <c r="K579" t="str">
        <f t="shared" ref="K579:K627" si="35">IF(J579="", "", B579=J579)</f>
        <v/>
      </c>
      <c r="M579"/>
      <c r="N579"/>
    </row>
    <row r="580" spans="11:14" x14ac:dyDescent="0.25">
      <c r="K580" t="str">
        <f t="shared" si="35"/>
        <v/>
      </c>
      <c r="M580"/>
      <c r="N580"/>
    </row>
    <row r="581" spans="11:14" x14ac:dyDescent="0.25">
      <c r="K581" t="str">
        <f t="shared" si="35"/>
        <v/>
      </c>
      <c r="M581"/>
      <c r="N581"/>
    </row>
    <row r="582" spans="11:14" x14ac:dyDescent="0.25">
      <c r="K582" t="str">
        <f t="shared" si="35"/>
        <v/>
      </c>
      <c r="M582"/>
      <c r="N582"/>
    </row>
    <row r="583" spans="11:14" x14ac:dyDescent="0.25">
      <c r="K583" t="str">
        <f t="shared" si="35"/>
        <v/>
      </c>
      <c r="M583"/>
      <c r="N583"/>
    </row>
    <row r="584" spans="11:14" x14ac:dyDescent="0.25">
      <c r="K584" t="str">
        <f t="shared" si="35"/>
        <v/>
      </c>
      <c r="M584"/>
      <c r="N584"/>
    </row>
    <row r="585" spans="11:14" x14ac:dyDescent="0.25">
      <c r="K585" t="str">
        <f t="shared" si="35"/>
        <v/>
      </c>
      <c r="M585"/>
      <c r="N585"/>
    </row>
    <row r="586" spans="11:14" x14ac:dyDescent="0.25">
      <c r="K586" t="str">
        <f t="shared" si="35"/>
        <v/>
      </c>
      <c r="M586"/>
      <c r="N586"/>
    </row>
    <row r="587" spans="11:14" x14ac:dyDescent="0.25">
      <c r="K587" t="str">
        <f t="shared" si="35"/>
        <v/>
      </c>
      <c r="M587"/>
      <c r="N587"/>
    </row>
    <row r="588" spans="11:14" x14ac:dyDescent="0.25">
      <c r="K588" t="str">
        <f t="shared" si="35"/>
        <v/>
      </c>
      <c r="M588"/>
      <c r="N588"/>
    </row>
    <row r="589" spans="11:14" x14ac:dyDescent="0.25">
      <c r="K589" t="str">
        <f t="shared" si="35"/>
        <v/>
      </c>
      <c r="M589"/>
      <c r="N589"/>
    </row>
    <row r="590" spans="11:14" x14ac:dyDescent="0.25">
      <c r="K590" t="str">
        <f t="shared" si="35"/>
        <v/>
      </c>
      <c r="M590"/>
      <c r="N590"/>
    </row>
    <row r="591" spans="11:14" x14ac:dyDescent="0.25">
      <c r="K591" t="str">
        <f t="shared" si="35"/>
        <v/>
      </c>
      <c r="M591"/>
      <c r="N591"/>
    </row>
    <row r="592" spans="11:14" x14ac:dyDescent="0.25">
      <c r="K592" t="str">
        <f t="shared" si="35"/>
        <v/>
      </c>
      <c r="M592"/>
      <c r="N592"/>
    </row>
    <row r="593" spans="11:14" x14ac:dyDescent="0.25">
      <c r="K593" t="str">
        <f t="shared" si="35"/>
        <v/>
      </c>
      <c r="M593"/>
      <c r="N593"/>
    </row>
    <row r="594" spans="11:14" x14ac:dyDescent="0.25">
      <c r="K594" t="str">
        <f t="shared" si="35"/>
        <v/>
      </c>
      <c r="M594"/>
      <c r="N594"/>
    </row>
    <row r="595" spans="11:14" x14ac:dyDescent="0.25">
      <c r="K595" t="str">
        <f t="shared" si="35"/>
        <v/>
      </c>
      <c r="M595"/>
      <c r="N595"/>
    </row>
    <row r="596" spans="11:14" x14ac:dyDescent="0.25">
      <c r="K596" t="str">
        <f t="shared" si="35"/>
        <v/>
      </c>
      <c r="M596"/>
      <c r="N596"/>
    </row>
    <row r="597" spans="11:14" x14ac:dyDescent="0.25">
      <c r="K597" t="str">
        <f t="shared" si="35"/>
        <v/>
      </c>
      <c r="M597"/>
      <c r="N597"/>
    </row>
    <row r="598" spans="11:14" x14ac:dyDescent="0.25">
      <c r="K598" t="str">
        <f t="shared" si="35"/>
        <v/>
      </c>
      <c r="M598"/>
      <c r="N598"/>
    </row>
    <row r="599" spans="11:14" x14ac:dyDescent="0.25">
      <c r="K599" t="str">
        <f t="shared" si="35"/>
        <v/>
      </c>
      <c r="M599"/>
      <c r="N599"/>
    </row>
    <row r="600" spans="11:14" x14ac:dyDescent="0.25">
      <c r="K600" t="str">
        <f t="shared" si="35"/>
        <v/>
      </c>
      <c r="M600"/>
      <c r="N600"/>
    </row>
    <row r="601" spans="11:14" x14ac:dyDescent="0.25">
      <c r="K601" t="str">
        <f t="shared" si="35"/>
        <v/>
      </c>
      <c r="M601"/>
      <c r="N601"/>
    </row>
    <row r="602" spans="11:14" x14ac:dyDescent="0.25">
      <c r="K602" t="str">
        <f t="shared" si="35"/>
        <v/>
      </c>
      <c r="M602"/>
      <c r="N602"/>
    </row>
    <row r="603" spans="11:14" x14ac:dyDescent="0.25">
      <c r="K603" t="str">
        <f t="shared" si="35"/>
        <v/>
      </c>
      <c r="M603"/>
      <c r="N603"/>
    </row>
    <row r="604" spans="11:14" x14ac:dyDescent="0.25">
      <c r="K604" t="str">
        <f t="shared" si="35"/>
        <v/>
      </c>
      <c r="M604"/>
      <c r="N604"/>
    </row>
    <row r="605" spans="11:14" x14ac:dyDescent="0.25">
      <c r="K605" t="str">
        <f t="shared" si="35"/>
        <v/>
      </c>
      <c r="M605"/>
      <c r="N605"/>
    </row>
    <row r="606" spans="11:14" x14ac:dyDescent="0.25">
      <c r="K606" t="str">
        <f t="shared" si="35"/>
        <v/>
      </c>
      <c r="M606"/>
      <c r="N606"/>
    </row>
    <row r="607" spans="11:14" x14ac:dyDescent="0.25">
      <c r="K607" t="str">
        <f t="shared" si="35"/>
        <v/>
      </c>
      <c r="M607"/>
      <c r="N607"/>
    </row>
    <row r="608" spans="11:14" x14ac:dyDescent="0.25">
      <c r="K608" t="str">
        <f t="shared" si="35"/>
        <v/>
      </c>
      <c r="M608"/>
      <c r="N608"/>
    </row>
    <row r="609" spans="11:14" x14ac:dyDescent="0.25">
      <c r="K609" t="str">
        <f t="shared" si="35"/>
        <v/>
      </c>
      <c r="M609"/>
      <c r="N609"/>
    </row>
    <row r="610" spans="11:14" x14ac:dyDescent="0.25">
      <c r="K610" t="str">
        <f t="shared" si="35"/>
        <v/>
      </c>
      <c r="M610"/>
      <c r="N610"/>
    </row>
    <row r="611" spans="11:14" x14ac:dyDescent="0.25">
      <c r="K611" t="str">
        <f t="shared" si="35"/>
        <v/>
      </c>
      <c r="M611"/>
      <c r="N611"/>
    </row>
    <row r="612" spans="11:14" x14ac:dyDescent="0.25">
      <c r="K612" t="str">
        <f t="shared" si="35"/>
        <v/>
      </c>
      <c r="M612"/>
      <c r="N612"/>
    </row>
    <row r="613" spans="11:14" x14ac:dyDescent="0.25">
      <c r="K613" t="str">
        <f t="shared" si="35"/>
        <v/>
      </c>
      <c r="M613"/>
      <c r="N613"/>
    </row>
    <row r="614" spans="11:14" x14ac:dyDescent="0.25">
      <c r="K614" t="str">
        <f t="shared" si="35"/>
        <v/>
      </c>
      <c r="M614"/>
      <c r="N614"/>
    </row>
    <row r="615" spans="11:14" x14ac:dyDescent="0.25">
      <c r="K615" t="str">
        <f t="shared" si="35"/>
        <v/>
      </c>
      <c r="M615"/>
      <c r="N615"/>
    </row>
    <row r="616" spans="11:14" x14ac:dyDescent="0.25">
      <c r="K616" t="str">
        <f t="shared" si="35"/>
        <v/>
      </c>
      <c r="M616"/>
      <c r="N616"/>
    </row>
    <row r="617" spans="11:14" x14ac:dyDescent="0.25">
      <c r="K617" t="str">
        <f t="shared" si="35"/>
        <v/>
      </c>
      <c r="M617"/>
      <c r="N617"/>
    </row>
    <row r="618" spans="11:14" x14ac:dyDescent="0.25">
      <c r="K618" t="str">
        <f t="shared" si="35"/>
        <v/>
      </c>
      <c r="M618"/>
      <c r="N618"/>
    </row>
    <row r="619" spans="11:14" x14ac:dyDescent="0.25">
      <c r="K619" t="str">
        <f t="shared" si="35"/>
        <v/>
      </c>
      <c r="M619"/>
      <c r="N619"/>
    </row>
    <row r="620" spans="11:14" x14ac:dyDescent="0.25">
      <c r="K620" t="str">
        <f t="shared" si="35"/>
        <v/>
      </c>
      <c r="M620"/>
      <c r="N620"/>
    </row>
    <row r="621" spans="11:14" x14ac:dyDescent="0.25">
      <c r="K621" t="str">
        <f t="shared" si="35"/>
        <v/>
      </c>
      <c r="M621"/>
      <c r="N621"/>
    </row>
    <row r="622" spans="11:14" x14ac:dyDescent="0.25">
      <c r="K622" t="str">
        <f t="shared" si="35"/>
        <v/>
      </c>
      <c r="M622"/>
      <c r="N622"/>
    </row>
    <row r="623" spans="11:14" x14ac:dyDescent="0.25">
      <c r="K623" t="str">
        <f t="shared" si="35"/>
        <v/>
      </c>
      <c r="M623"/>
      <c r="N623"/>
    </row>
    <row r="624" spans="11:14" x14ac:dyDescent="0.25">
      <c r="K624" t="str">
        <f t="shared" si="35"/>
        <v/>
      </c>
      <c r="M624"/>
      <c r="N624"/>
    </row>
    <row r="625" spans="11:14" x14ac:dyDescent="0.25">
      <c r="K625" t="str">
        <f t="shared" si="35"/>
        <v/>
      </c>
      <c r="M625"/>
      <c r="N625"/>
    </row>
    <row r="626" spans="11:14" x14ac:dyDescent="0.25">
      <c r="K626" t="str">
        <f t="shared" si="35"/>
        <v/>
      </c>
      <c r="M626"/>
      <c r="N626"/>
    </row>
    <row r="627" spans="11:14" x14ac:dyDescent="0.25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28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6"/>
  <dimension ref="C2:C6"/>
  <sheetViews>
    <sheetView workbookViewId="0">
      <selection activeCell="C9" sqref="C9"/>
    </sheetView>
  </sheetViews>
  <sheetFormatPr defaultRowHeight="15" x14ac:dyDescent="0.25"/>
  <cols>
    <col min="3" max="3" width="111" customWidth="1"/>
  </cols>
  <sheetData>
    <row r="2" spans="3:3" ht="30" x14ac:dyDescent="0.25">
      <c r="C2" s="1" t="s">
        <v>36</v>
      </c>
    </row>
    <row r="4" spans="3:3" x14ac:dyDescent="0.25">
      <c r="C4" s="1"/>
    </row>
    <row r="6" spans="3:3" x14ac:dyDescent="0.25">
      <c r="C6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.75" x14ac:dyDescent="0.25"/>
  <cols>
    <col min="1" max="1" width="9.5703125" style="30" customWidth="1"/>
    <col min="2" max="2" width="9.140625" style="31" customWidth="1"/>
    <col min="3" max="3" width="47.28515625" style="17" customWidth="1"/>
    <col min="4" max="4" width="24.5703125" style="17" customWidth="1"/>
    <col min="5" max="5" width="30.42578125" style="17" customWidth="1"/>
    <col min="6" max="6" width="29.42578125" style="17" customWidth="1"/>
    <col min="7" max="7" width="45.42578125" style="17" customWidth="1"/>
    <col min="8" max="8" width="22.42578125" style="24" customWidth="1"/>
    <col min="9" max="16384" width="7.7109375" style="29"/>
  </cols>
  <sheetData>
    <row r="1" spans="1:8" s="21" customFormat="1" ht="115.9" customHeight="1" x14ac:dyDescent="0.25">
      <c r="A1" s="11" t="s">
        <v>1</v>
      </c>
      <c r="B1" s="11" t="s">
        <v>38</v>
      </c>
      <c r="C1" s="11"/>
      <c r="D1" s="12" t="s">
        <v>25</v>
      </c>
      <c r="E1" s="13" t="s">
        <v>26</v>
      </c>
      <c r="F1" s="14" t="s">
        <v>21</v>
      </c>
      <c r="G1" s="11" t="s">
        <v>27</v>
      </c>
      <c r="H1" s="15" t="s">
        <v>28</v>
      </c>
    </row>
    <row r="2" spans="1:8" s="23" customFormat="1" ht="94.5" x14ac:dyDescent="0.25">
      <c r="A2" s="16">
        <v>1</v>
      </c>
      <c r="B2" s="22" t="s">
        <v>23</v>
      </c>
      <c r="C2" s="17" t="s">
        <v>40</v>
      </c>
      <c r="D2" s="17" t="s">
        <v>52</v>
      </c>
      <c r="E2" s="17" t="s">
        <v>53</v>
      </c>
      <c r="F2" s="17" t="s">
        <v>54</v>
      </c>
      <c r="G2" s="17" t="s">
        <v>55</v>
      </c>
      <c r="H2" s="17">
        <v>660263238</v>
      </c>
    </row>
    <row r="3" spans="1:8" s="23" customFormat="1" ht="94.5" x14ac:dyDescent="0.25">
      <c r="A3" s="16">
        <v>8</v>
      </c>
      <c r="B3" s="22" t="s">
        <v>23</v>
      </c>
      <c r="C3" s="17" t="s">
        <v>83</v>
      </c>
      <c r="D3" s="17" t="s">
        <v>84</v>
      </c>
      <c r="E3" s="17" t="s">
        <v>85</v>
      </c>
      <c r="F3" s="17" t="s">
        <v>86</v>
      </c>
      <c r="G3" s="17" t="s">
        <v>87</v>
      </c>
      <c r="H3" s="17">
        <v>505059149</v>
      </c>
    </row>
    <row r="4" spans="1:8" s="23" customFormat="1" ht="78.75" x14ac:dyDescent="0.25">
      <c r="A4" s="16">
        <v>12</v>
      </c>
      <c r="B4" s="22" t="s">
        <v>23</v>
      </c>
      <c r="C4" s="17" t="s">
        <v>50</v>
      </c>
      <c r="D4" s="17" t="s">
        <v>79</v>
      </c>
      <c r="E4" s="17" t="s">
        <v>100</v>
      </c>
      <c r="F4" s="17" t="s">
        <v>101</v>
      </c>
      <c r="G4" s="17" t="s">
        <v>102</v>
      </c>
      <c r="H4" s="17">
        <v>993803701</v>
      </c>
    </row>
    <row r="5" spans="1:8" s="23" customFormat="1" ht="63" x14ac:dyDescent="0.25">
      <c r="A5" s="16">
        <v>7</v>
      </c>
      <c r="B5" s="22" t="s">
        <v>23</v>
      </c>
      <c r="C5" s="17" t="s">
        <v>78</v>
      </c>
      <c r="D5" s="17" t="s">
        <v>79</v>
      </c>
      <c r="E5" s="17" t="s">
        <v>80</v>
      </c>
      <c r="F5" s="17" t="s">
        <v>81</v>
      </c>
      <c r="G5" s="17" t="s">
        <v>82</v>
      </c>
      <c r="H5" s="17">
        <v>677153559</v>
      </c>
    </row>
    <row r="6" spans="1:8" s="23" customFormat="1" ht="110.25" x14ac:dyDescent="0.25">
      <c r="A6" s="16">
        <v>4</v>
      </c>
      <c r="B6" s="22" t="s">
        <v>23</v>
      </c>
      <c r="C6" s="17" t="s">
        <v>43</v>
      </c>
      <c r="D6" s="17" t="s">
        <v>65</v>
      </c>
      <c r="E6" s="17" t="s">
        <v>66</v>
      </c>
      <c r="F6" s="17" t="s">
        <v>67</v>
      </c>
      <c r="G6" s="17" t="s">
        <v>68</v>
      </c>
      <c r="H6" s="17">
        <v>683977036</v>
      </c>
    </row>
    <row r="7" spans="1:8" s="23" customFormat="1" ht="78.75" x14ac:dyDescent="0.25">
      <c r="A7" s="16">
        <v>6</v>
      </c>
      <c r="B7" s="22" t="s">
        <v>23</v>
      </c>
      <c r="C7" s="17" t="s">
        <v>73</v>
      </c>
      <c r="D7" s="17" t="s">
        <v>74</v>
      </c>
      <c r="E7" s="17" t="s">
        <v>75</v>
      </c>
      <c r="F7" s="17" t="s">
        <v>76</v>
      </c>
      <c r="G7" s="17" t="s">
        <v>77</v>
      </c>
      <c r="H7" s="17">
        <v>682269805</v>
      </c>
    </row>
    <row r="8" spans="1:8" s="23" customFormat="1" ht="78.75" x14ac:dyDescent="0.25">
      <c r="A8" s="16">
        <v>13</v>
      </c>
      <c r="B8" s="22" t="s">
        <v>23</v>
      </c>
      <c r="C8" s="17" t="s">
        <v>103</v>
      </c>
      <c r="D8" s="17" t="s">
        <v>104</v>
      </c>
      <c r="E8" s="17" t="s">
        <v>105</v>
      </c>
      <c r="F8" s="17" t="s">
        <v>106</v>
      </c>
      <c r="G8" s="17" t="s">
        <v>107</v>
      </c>
      <c r="H8" s="17">
        <v>990631915</v>
      </c>
    </row>
    <row r="9" spans="1:8" s="23" customFormat="1" ht="78.75" x14ac:dyDescent="0.25">
      <c r="A9" s="16">
        <v>9</v>
      </c>
      <c r="B9" s="22" t="s">
        <v>23</v>
      </c>
      <c r="C9" s="17" t="s">
        <v>47</v>
      </c>
      <c r="D9" s="17" t="s">
        <v>88</v>
      </c>
      <c r="E9" s="17" t="s">
        <v>89</v>
      </c>
      <c r="F9" s="17" t="s">
        <v>90</v>
      </c>
      <c r="G9" s="17" t="s">
        <v>91</v>
      </c>
      <c r="H9" s="17">
        <v>956741071</v>
      </c>
    </row>
    <row r="10" spans="1:8" s="23" customFormat="1" ht="94.5" x14ac:dyDescent="0.25">
      <c r="A10" s="16">
        <v>3</v>
      </c>
      <c r="B10" s="22" t="s">
        <v>23</v>
      </c>
      <c r="C10" s="17" t="s">
        <v>60</v>
      </c>
      <c r="D10" s="17" t="s">
        <v>61</v>
      </c>
      <c r="E10" s="17" t="s">
        <v>62</v>
      </c>
      <c r="F10" s="17" t="s">
        <v>63</v>
      </c>
      <c r="G10" s="17" t="s">
        <v>64</v>
      </c>
      <c r="H10" s="17">
        <v>934248356</v>
      </c>
    </row>
    <row r="11" spans="1:8" s="23" customFormat="1" ht="63" x14ac:dyDescent="0.25">
      <c r="A11" s="16">
        <v>11</v>
      </c>
      <c r="B11" s="22" t="s">
        <v>23</v>
      </c>
      <c r="C11" s="17" t="s">
        <v>49</v>
      </c>
      <c r="D11" s="17" t="s">
        <v>96</v>
      </c>
      <c r="E11" s="17" t="s">
        <v>97</v>
      </c>
      <c r="F11" s="17" t="s">
        <v>98</v>
      </c>
      <c r="G11" s="17" t="s">
        <v>99</v>
      </c>
      <c r="H11" s="17">
        <v>983438936</v>
      </c>
    </row>
    <row r="12" spans="1:8" s="23" customFormat="1" ht="63" x14ac:dyDescent="0.25">
      <c r="A12" s="16">
        <v>5</v>
      </c>
      <c r="B12" s="22" t="s">
        <v>23</v>
      </c>
      <c r="C12" s="17" t="s">
        <v>44</v>
      </c>
      <c r="D12" s="17" t="s">
        <v>69</v>
      </c>
      <c r="E12" s="17" t="s">
        <v>70</v>
      </c>
      <c r="F12" s="17" t="s">
        <v>71</v>
      </c>
      <c r="G12" s="17" t="s">
        <v>72</v>
      </c>
      <c r="H12" s="17">
        <v>938839470</v>
      </c>
    </row>
    <row r="13" spans="1:8" s="23" customFormat="1" ht="94.5" x14ac:dyDescent="0.25">
      <c r="A13" s="16">
        <v>2</v>
      </c>
      <c r="B13" s="22" t="s">
        <v>23</v>
      </c>
      <c r="C13" s="17" t="s">
        <v>41</v>
      </c>
      <c r="D13" s="17" t="s">
        <v>56</v>
      </c>
      <c r="E13" s="17" t="s">
        <v>57</v>
      </c>
      <c r="F13" s="17" t="s">
        <v>58</v>
      </c>
      <c r="G13" s="17" t="s">
        <v>59</v>
      </c>
      <c r="H13" s="17">
        <v>967927329</v>
      </c>
    </row>
    <row r="14" spans="1:8" s="23" customFormat="1" ht="63" x14ac:dyDescent="0.25">
      <c r="A14" s="16">
        <v>10</v>
      </c>
      <c r="B14" s="22" t="s">
        <v>23</v>
      </c>
      <c r="C14" s="17" t="s">
        <v>48</v>
      </c>
      <c r="D14" s="17" t="s">
        <v>92</v>
      </c>
      <c r="E14" s="17" t="s">
        <v>93</v>
      </c>
      <c r="F14" s="17" t="s">
        <v>94</v>
      </c>
      <c r="G14" s="17" t="s">
        <v>95</v>
      </c>
      <c r="H14" s="17">
        <v>967953093</v>
      </c>
    </row>
    <row r="15" spans="1:8" s="23" customFormat="1" x14ac:dyDescent="0.25">
      <c r="A15" s="16">
        <v>14</v>
      </c>
      <c r="B15" s="22" t="s">
        <v>23</v>
      </c>
      <c r="C15" s="17"/>
      <c r="D15" s="17"/>
      <c r="E15" s="17"/>
      <c r="F15" s="17"/>
      <c r="G15" s="17"/>
      <c r="H15" s="17"/>
    </row>
    <row r="16" spans="1:8" s="23" customFormat="1" x14ac:dyDescent="0.25">
      <c r="A16" s="16">
        <v>15</v>
      </c>
      <c r="B16" s="22" t="s">
        <v>23</v>
      </c>
      <c r="C16" s="17"/>
      <c r="D16" s="17"/>
      <c r="E16" s="17"/>
      <c r="F16" s="17"/>
      <c r="G16" s="17"/>
      <c r="H16" s="17"/>
    </row>
    <row r="17" spans="1:8" s="23" customFormat="1" x14ac:dyDescent="0.25">
      <c r="A17" s="16">
        <v>16</v>
      </c>
      <c r="B17" s="22" t="s">
        <v>23</v>
      </c>
      <c r="C17" s="17"/>
      <c r="D17" s="17"/>
      <c r="E17" s="17"/>
      <c r="F17" s="17"/>
      <c r="G17" s="17"/>
      <c r="H17" s="17"/>
    </row>
    <row r="18" spans="1:8" s="23" customFormat="1" x14ac:dyDescent="0.25">
      <c r="A18" s="16">
        <v>17</v>
      </c>
      <c r="B18" s="22" t="s">
        <v>23</v>
      </c>
      <c r="C18" s="17"/>
      <c r="D18" s="17"/>
      <c r="E18" s="17"/>
      <c r="F18" s="17"/>
      <c r="G18" s="17"/>
      <c r="H18" s="17"/>
    </row>
    <row r="19" spans="1:8" s="23" customFormat="1" x14ac:dyDescent="0.25">
      <c r="A19" s="16">
        <v>18</v>
      </c>
      <c r="B19" s="22" t="s">
        <v>23</v>
      </c>
      <c r="C19" s="17"/>
      <c r="D19" s="17"/>
      <c r="E19" s="17"/>
      <c r="F19" s="17"/>
      <c r="G19" s="17"/>
      <c r="H19" s="17"/>
    </row>
    <row r="20" spans="1:8" s="23" customFormat="1" x14ac:dyDescent="0.25">
      <c r="A20" s="16">
        <v>19</v>
      </c>
      <c r="B20" s="22" t="s">
        <v>23</v>
      </c>
      <c r="C20" s="17"/>
      <c r="D20" s="17"/>
      <c r="E20" s="17"/>
      <c r="F20" s="17"/>
      <c r="G20" s="17"/>
      <c r="H20" s="17"/>
    </row>
    <row r="21" spans="1:8" s="23" customFormat="1" x14ac:dyDescent="0.25">
      <c r="A21" s="16">
        <v>20</v>
      </c>
      <c r="B21" s="22" t="s">
        <v>23</v>
      </c>
      <c r="C21" s="17"/>
      <c r="D21" s="17"/>
      <c r="E21" s="17"/>
      <c r="F21" s="17"/>
      <c r="G21" s="17"/>
      <c r="H21" s="17"/>
    </row>
    <row r="22" spans="1:8" s="23" customFormat="1" x14ac:dyDescent="0.25">
      <c r="A22" s="16">
        <v>21</v>
      </c>
      <c r="B22" s="22" t="s">
        <v>23</v>
      </c>
      <c r="C22" s="17"/>
      <c r="D22" s="17"/>
      <c r="E22" s="17"/>
      <c r="F22" s="17"/>
      <c r="G22" s="17"/>
      <c r="H22" s="17"/>
    </row>
    <row r="23" spans="1:8" s="23" customFormat="1" x14ac:dyDescent="0.25">
      <c r="A23" s="16">
        <v>22</v>
      </c>
      <c r="B23" s="22" t="s">
        <v>23</v>
      </c>
      <c r="C23" s="17"/>
      <c r="D23" s="17"/>
      <c r="E23" s="17"/>
      <c r="F23" s="17"/>
      <c r="G23" s="17"/>
      <c r="H23" s="17"/>
    </row>
    <row r="24" spans="1:8" s="23" customFormat="1" x14ac:dyDescent="0.25">
      <c r="A24" s="16">
        <v>23</v>
      </c>
      <c r="B24" s="22" t="s">
        <v>23</v>
      </c>
      <c r="C24" s="17"/>
      <c r="D24" s="17"/>
      <c r="E24" s="17"/>
      <c r="F24" s="17"/>
      <c r="G24" s="17"/>
      <c r="H24" s="17"/>
    </row>
    <row r="25" spans="1:8" s="23" customFormat="1" x14ac:dyDescent="0.25">
      <c r="A25" s="16">
        <v>24</v>
      </c>
      <c r="B25" s="22" t="s">
        <v>23</v>
      </c>
      <c r="C25" s="17"/>
      <c r="D25" s="17"/>
      <c r="E25" s="17"/>
      <c r="F25" s="17"/>
      <c r="G25" s="17"/>
      <c r="H25" s="17"/>
    </row>
    <row r="26" spans="1:8" s="23" customFormat="1" x14ac:dyDescent="0.25">
      <c r="A26" s="16">
        <v>25</v>
      </c>
      <c r="B26" s="22" t="s">
        <v>23</v>
      </c>
      <c r="C26" s="17"/>
      <c r="D26" s="17"/>
      <c r="E26" s="17"/>
      <c r="F26" s="17"/>
      <c r="G26" s="17"/>
      <c r="H26" s="17"/>
    </row>
    <row r="27" spans="1:8" s="23" customFormat="1" x14ac:dyDescent="0.25">
      <c r="A27" s="16">
        <v>26</v>
      </c>
      <c r="B27" s="22" t="s">
        <v>23</v>
      </c>
      <c r="C27" s="17"/>
      <c r="D27" s="17"/>
      <c r="E27" s="17"/>
      <c r="F27" s="19"/>
      <c r="G27" s="17"/>
      <c r="H27" s="24"/>
    </row>
    <row r="28" spans="1:8" s="23" customFormat="1" x14ac:dyDescent="0.25">
      <c r="A28" s="16">
        <v>27</v>
      </c>
      <c r="B28" s="22" t="s">
        <v>23</v>
      </c>
      <c r="C28" s="17"/>
      <c r="D28" s="17"/>
      <c r="E28" s="17"/>
      <c r="F28" s="19"/>
      <c r="G28" s="17"/>
      <c r="H28" s="24"/>
    </row>
    <row r="29" spans="1:8" s="23" customFormat="1" x14ac:dyDescent="0.25">
      <c r="A29" s="16">
        <v>28</v>
      </c>
      <c r="B29" s="22" t="s">
        <v>23</v>
      </c>
      <c r="C29" s="17"/>
      <c r="D29" s="17"/>
      <c r="E29" s="17"/>
      <c r="F29" s="19"/>
      <c r="G29" s="17"/>
      <c r="H29" s="24"/>
    </row>
    <row r="30" spans="1:8" s="23" customFormat="1" x14ac:dyDescent="0.25">
      <c r="A30" s="16">
        <v>29</v>
      </c>
      <c r="B30" s="22" t="s">
        <v>23</v>
      </c>
      <c r="C30" s="17"/>
      <c r="D30" s="17"/>
      <c r="E30" s="17"/>
      <c r="F30" s="19"/>
      <c r="G30" s="17"/>
      <c r="H30" s="25"/>
    </row>
    <row r="31" spans="1:8" s="23" customFormat="1" x14ac:dyDescent="0.25">
      <c r="A31" s="16">
        <v>30</v>
      </c>
      <c r="B31" s="22" t="s">
        <v>23</v>
      </c>
      <c r="C31" s="17"/>
      <c r="D31" s="17"/>
      <c r="E31" s="17"/>
      <c r="F31" s="19"/>
      <c r="G31" s="17"/>
      <c r="H31" s="25"/>
    </row>
    <row r="32" spans="1:8" s="23" customFormat="1" x14ac:dyDescent="0.25">
      <c r="A32" s="16">
        <v>31</v>
      </c>
      <c r="B32" s="22" t="s">
        <v>23</v>
      </c>
      <c r="C32" s="17"/>
      <c r="D32" s="17"/>
      <c r="E32" s="17"/>
      <c r="F32" s="19"/>
      <c r="G32" s="17"/>
      <c r="H32" s="25"/>
    </row>
    <row r="33" spans="1:8" s="23" customFormat="1" x14ac:dyDescent="0.25">
      <c r="A33" s="16">
        <v>32</v>
      </c>
      <c r="B33" s="22" t="s">
        <v>23</v>
      </c>
      <c r="C33" s="16"/>
      <c r="D33" s="17"/>
      <c r="E33" s="17"/>
      <c r="F33" s="19"/>
      <c r="G33" s="16"/>
      <c r="H33" s="20"/>
    </row>
    <row r="34" spans="1:8" s="23" customFormat="1" x14ac:dyDescent="0.25">
      <c r="A34" s="16">
        <v>33</v>
      </c>
      <c r="B34" s="22" t="s">
        <v>23</v>
      </c>
      <c r="C34" s="16"/>
      <c r="D34" s="17"/>
      <c r="E34" s="18"/>
      <c r="F34" s="19"/>
      <c r="G34" s="16"/>
      <c r="H34" s="20"/>
    </row>
    <row r="35" spans="1:8" s="23" customFormat="1" x14ac:dyDescent="0.25">
      <c r="A35" s="16">
        <v>34</v>
      </c>
      <c r="B35" s="22" t="s">
        <v>23</v>
      </c>
      <c r="C35" s="16"/>
      <c r="D35" s="17"/>
      <c r="E35" s="17"/>
      <c r="F35" s="19"/>
      <c r="G35" s="16"/>
      <c r="H35" s="20"/>
    </row>
    <row r="36" spans="1:8" s="23" customFormat="1" x14ac:dyDescent="0.25">
      <c r="A36" s="16">
        <v>35</v>
      </c>
      <c r="B36" s="22" t="s">
        <v>23</v>
      </c>
      <c r="C36" s="16"/>
      <c r="D36" s="17"/>
      <c r="E36" s="17"/>
      <c r="F36" s="19"/>
      <c r="G36" s="16"/>
      <c r="H36" s="20"/>
    </row>
    <row r="37" spans="1:8" s="23" customFormat="1" x14ac:dyDescent="0.25">
      <c r="A37" s="16">
        <v>36</v>
      </c>
      <c r="B37" s="22" t="s">
        <v>23</v>
      </c>
      <c r="C37" s="16"/>
      <c r="D37" s="17"/>
      <c r="E37" s="17"/>
      <c r="F37" s="19"/>
      <c r="G37" s="16"/>
      <c r="H37" s="20"/>
    </row>
    <row r="38" spans="1:8" s="23" customFormat="1" x14ac:dyDescent="0.25">
      <c r="A38" s="16">
        <v>37</v>
      </c>
      <c r="B38" s="22" t="s">
        <v>23</v>
      </c>
      <c r="C38" s="16"/>
      <c r="D38" s="17"/>
      <c r="E38" s="17"/>
      <c r="F38" s="19"/>
      <c r="G38" s="16"/>
      <c r="H38" s="20"/>
    </row>
    <row r="39" spans="1:8" s="23" customFormat="1" x14ac:dyDescent="0.25">
      <c r="A39" s="16">
        <v>38</v>
      </c>
      <c r="B39" s="22" t="s">
        <v>23</v>
      </c>
      <c r="C39" s="17"/>
      <c r="D39" s="17"/>
      <c r="E39" s="17"/>
      <c r="F39" s="19"/>
      <c r="G39" s="17"/>
      <c r="H39" s="24"/>
    </row>
    <row r="40" spans="1:8" s="23" customFormat="1" x14ac:dyDescent="0.25">
      <c r="A40" s="16">
        <v>39</v>
      </c>
      <c r="B40" s="22" t="s">
        <v>23</v>
      </c>
      <c r="C40" s="17"/>
      <c r="D40" s="17"/>
      <c r="E40" s="17"/>
      <c r="F40" s="19" t="s">
        <v>39</v>
      </c>
      <c r="G40" s="17"/>
      <c r="H40" s="24"/>
    </row>
    <row r="41" spans="1:8" s="23" customFormat="1" x14ac:dyDescent="0.25">
      <c r="A41" s="16">
        <v>40</v>
      </c>
      <c r="B41" s="22" t="s">
        <v>23</v>
      </c>
      <c r="C41" s="17"/>
      <c r="D41" s="17"/>
      <c r="E41" s="17"/>
      <c r="F41" s="19"/>
      <c r="G41" s="17"/>
      <c r="H41" s="24"/>
    </row>
    <row r="42" spans="1:8" s="23" customFormat="1" x14ac:dyDescent="0.25">
      <c r="A42" s="16">
        <v>41</v>
      </c>
      <c r="B42" s="22" t="s">
        <v>23</v>
      </c>
      <c r="C42" s="17"/>
      <c r="D42" s="17"/>
      <c r="E42" s="17"/>
      <c r="F42" s="19"/>
      <c r="G42" s="17"/>
      <c r="H42" s="24"/>
    </row>
    <row r="43" spans="1:8" s="23" customFormat="1" x14ac:dyDescent="0.25">
      <c r="A43" s="16">
        <v>42</v>
      </c>
      <c r="B43" s="22" t="s">
        <v>23</v>
      </c>
      <c r="C43" s="17"/>
      <c r="D43" s="17"/>
      <c r="E43" s="17"/>
      <c r="F43" s="19"/>
      <c r="G43" s="17"/>
      <c r="H43" s="24"/>
    </row>
    <row r="44" spans="1:8" s="23" customFormat="1" x14ac:dyDescent="0.25">
      <c r="A44" s="16">
        <v>43</v>
      </c>
      <c r="B44" s="22" t="s">
        <v>23</v>
      </c>
      <c r="C44" s="16"/>
      <c r="D44" s="17"/>
      <c r="E44" s="17"/>
      <c r="F44" s="19"/>
      <c r="G44" s="16"/>
      <c r="H44" s="26"/>
    </row>
    <row r="45" spans="1:8" s="23" customFormat="1" x14ac:dyDescent="0.25">
      <c r="A45" s="16">
        <v>44</v>
      </c>
      <c r="B45" s="22" t="s">
        <v>23</v>
      </c>
      <c r="C45" s="16"/>
      <c r="D45" s="17"/>
      <c r="E45" s="17"/>
      <c r="F45" s="19"/>
      <c r="G45" s="16"/>
      <c r="H45" s="26"/>
    </row>
    <row r="46" spans="1:8" s="23" customFormat="1" x14ac:dyDescent="0.25">
      <c r="A46" s="16">
        <v>45</v>
      </c>
      <c r="B46" s="22" t="s">
        <v>23</v>
      </c>
      <c r="C46" s="17"/>
      <c r="D46" s="17"/>
      <c r="E46" s="17"/>
      <c r="F46" s="19"/>
      <c r="G46" s="17"/>
      <c r="H46" s="25"/>
    </row>
    <row r="47" spans="1:8" s="23" customFormat="1" x14ac:dyDescent="0.25">
      <c r="A47" s="16">
        <v>46</v>
      </c>
      <c r="B47" s="22" t="s">
        <v>23</v>
      </c>
      <c r="C47" s="17"/>
      <c r="D47" s="17"/>
      <c r="E47" s="17"/>
      <c r="F47" s="19"/>
      <c r="G47" s="17"/>
      <c r="H47" s="25"/>
    </row>
    <row r="48" spans="1:8" s="23" customFormat="1" x14ac:dyDescent="0.25">
      <c r="A48" s="16">
        <v>47</v>
      </c>
      <c r="B48" s="22" t="s">
        <v>23</v>
      </c>
      <c r="C48" s="17"/>
      <c r="D48" s="17"/>
      <c r="E48" s="17"/>
      <c r="F48" s="19"/>
      <c r="G48" s="17"/>
      <c r="H48" s="25"/>
    </row>
    <row r="49" spans="1:8" s="23" customFormat="1" x14ac:dyDescent="0.25">
      <c r="A49" s="16">
        <v>48</v>
      </c>
      <c r="B49" s="22" t="s">
        <v>23</v>
      </c>
      <c r="C49" s="17"/>
      <c r="D49" s="17"/>
      <c r="E49" s="17"/>
      <c r="F49" s="19"/>
      <c r="G49" s="17"/>
      <c r="H49" s="25"/>
    </row>
    <row r="50" spans="1:8" s="23" customFormat="1" x14ac:dyDescent="0.25">
      <c r="A50" s="16">
        <v>49</v>
      </c>
      <c r="B50" s="22" t="s">
        <v>23</v>
      </c>
      <c r="C50" s="17"/>
      <c r="D50" s="17"/>
      <c r="E50" s="17"/>
      <c r="F50" s="19"/>
      <c r="G50" s="17"/>
      <c r="H50" s="25"/>
    </row>
    <row r="51" spans="1:8" s="23" customFormat="1" x14ac:dyDescent="0.25">
      <c r="A51" s="16">
        <v>50</v>
      </c>
      <c r="B51" s="22" t="s">
        <v>23</v>
      </c>
      <c r="C51" s="17"/>
      <c r="D51" s="17"/>
      <c r="E51" s="17"/>
      <c r="F51" s="19"/>
      <c r="G51" s="17"/>
      <c r="H51" s="25"/>
    </row>
    <row r="52" spans="1:8" s="23" customFormat="1" x14ac:dyDescent="0.25">
      <c r="A52" s="16">
        <v>51</v>
      </c>
      <c r="B52" s="22" t="s">
        <v>23</v>
      </c>
      <c r="C52" s="17"/>
      <c r="D52" s="17"/>
      <c r="E52" s="17"/>
      <c r="F52" s="19"/>
      <c r="G52" s="17"/>
      <c r="H52" s="25"/>
    </row>
    <row r="53" spans="1:8" s="23" customFormat="1" x14ac:dyDescent="0.25">
      <c r="A53" s="16">
        <v>52</v>
      </c>
      <c r="B53" s="22" t="s">
        <v>23</v>
      </c>
      <c r="C53" s="17"/>
      <c r="D53" s="17"/>
      <c r="E53" s="17"/>
      <c r="F53" s="19"/>
      <c r="G53" s="17"/>
      <c r="H53" s="25"/>
    </row>
    <row r="54" spans="1:8" s="23" customFormat="1" x14ac:dyDescent="0.25">
      <c r="A54" s="16">
        <v>53</v>
      </c>
      <c r="B54" s="22" t="s">
        <v>23</v>
      </c>
      <c r="C54" s="17"/>
      <c r="D54" s="17"/>
      <c r="E54" s="17"/>
      <c r="F54" s="19"/>
      <c r="G54" s="17"/>
      <c r="H54" s="25"/>
    </row>
    <row r="55" spans="1:8" s="23" customFormat="1" x14ac:dyDescent="0.25">
      <c r="A55" s="16">
        <v>54</v>
      </c>
      <c r="B55" s="22" t="s">
        <v>23</v>
      </c>
      <c r="C55" s="17"/>
      <c r="D55" s="17"/>
      <c r="E55" s="17"/>
      <c r="F55" s="19"/>
      <c r="G55" s="17"/>
      <c r="H55" s="25"/>
    </row>
    <row r="56" spans="1:8" s="23" customFormat="1" x14ac:dyDescent="0.25">
      <c r="A56" s="16">
        <v>55</v>
      </c>
      <c r="B56" s="22" t="s">
        <v>23</v>
      </c>
      <c r="C56" s="17"/>
      <c r="D56" s="17"/>
      <c r="E56" s="17"/>
      <c r="F56" s="19"/>
      <c r="G56" s="17"/>
      <c r="H56" s="25"/>
    </row>
    <row r="57" spans="1:8" s="23" customFormat="1" x14ac:dyDescent="0.25">
      <c r="A57" s="16">
        <v>56</v>
      </c>
      <c r="B57" s="22" t="s">
        <v>23</v>
      </c>
      <c r="C57" s="17"/>
      <c r="D57" s="17"/>
      <c r="E57" s="17"/>
      <c r="F57" s="19"/>
      <c r="G57" s="17"/>
      <c r="H57" s="25"/>
    </row>
    <row r="58" spans="1:8" s="23" customFormat="1" x14ac:dyDescent="0.25">
      <c r="A58" s="16">
        <v>57</v>
      </c>
      <c r="B58" s="22" t="s">
        <v>23</v>
      </c>
      <c r="C58" s="17"/>
      <c r="D58" s="17"/>
      <c r="E58" s="17"/>
      <c r="F58" s="19"/>
      <c r="G58" s="17"/>
      <c r="H58" s="25"/>
    </row>
    <row r="59" spans="1:8" s="23" customFormat="1" x14ac:dyDescent="0.25">
      <c r="A59" s="16">
        <v>58</v>
      </c>
      <c r="B59" s="22" t="s">
        <v>23</v>
      </c>
      <c r="C59" s="16"/>
      <c r="D59" s="17"/>
      <c r="E59" s="18"/>
      <c r="F59" s="19"/>
      <c r="G59" s="16"/>
      <c r="H59" s="20"/>
    </row>
    <row r="60" spans="1:8" s="23" customFormat="1" x14ac:dyDescent="0.25">
      <c r="A60" s="16">
        <v>59</v>
      </c>
      <c r="B60" s="22" t="s">
        <v>23</v>
      </c>
      <c r="C60" s="16"/>
      <c r="D60" s="17"/>
      <c r="E60" s="17"/>
      <c r="F60" s="19"/>
      <c r="G60" s="16"/>
      <c r="H60" s="20"/>
    </row>
    <row r="61" spans="1:8" s="23" customFormat="1" x14ac:dyDescent="0.25">
      <c r="A61" s="16">
        <v>60</v>
      </c>
      <c r="B61" s="22" t="s">
        <v>23</v>
      </c>
      <c r="C61" s="16"/>
      <c r="D61" s="17"/>
      <c r="E61" s="16"/>
      <c r="F61" s="19"/>
      <c r="G61" s="16"/>
      <c r="H61" s="20"/>
    </row>
    <row r="62" spans="1:8" s="23" customFormat="1" x14ac:dyDescent="0.25">
      <c r="A62" s="16">
        <v>61</v>
      </c>
      <c r="B62" s="22" t="s">
        <v>23</v>
      </c>
      <c r="C62" s="16"/>
      <c r="D62" s="17"/>
      <c r="E62" s="18"/>
      <c r="F62" s="19"/>
      <c r="G62" s="16"/>
      <c r="H62" s="20"/>
    </row>
    <row r="63" spans="1:8" s="23" customFormat="1" x14ac:dyDescent="0.25">
      <c r="A63" s="16">
        <v>62</v>
      </c>
      <c r="B63" s="22" t="s">
        <v>23</v>
      </c>
      <c r="C63" s="16"/>
      <c r="D63" s="17"/>
      <c r="E63" s="18"/>
      <c r="F63" s="19"/>
      <c r="G63" s="16"/>
      <c r="H63" s="20"/>
    </row>
    <row r="64" spans="1:8" s="23" customFormat="1" x14ac:dyDescent="0.25">
      <c r="A64" s="16">
        <v>63</v>
      </c>
      <c r="B64" s="22" t="s">
        <v>23</v>
      </c>
      <c r="C64" s="16"/>
      <c r="D64" s="17"/>
      <c r="E64" s="18"/>
      <c r="F64" s="19"/>
      <c r="G64" s="16"/>
      <c r="H64" s="20"/>
    </row>
    <row r="65" spans="1:8" s="23" customFormat="1" x14ac:dyDescent="0.25">
      <c r="A65" s="16">
        <v>64</v>
      </c>
      <c r="B65" s="22" t="s">
        <v>23</v>
      </c>
      <c r="C65" s="17"/>
      <c r="D65" s="17"/>
      <c r="E65" s="17"/>
      <c r="F65" s="19"/>
      <c r="G65" s="17"/>
      <c r="H65" s="24"/>
    </row>
    <row r="66" spans="1:8" s="23" customFormat="1" x14ac:dyDescent="0.25">
      <c r="A66" s="16">
        <v>65</v>
      </c>
      <c r="B66" s="22" t="s">
        <v>23</v>
      </c>
      <c r="C66" s="17"/>
      <c r="D66" s="17"/>
      <c r="E66" s="17"/>
      <c r="F66" s="19"/>
      <c r="G66" s="17"/>
      <c r="H66" s="24"/>
    </row>
    <row r="67" spans="1:8" s="23" customFormat="1" x14ac:dyDescent="0.25">
      <c r="A67" s="16">
        <v>66</v>
      </c>
      <c r="B67" s="22" t="s">
        <v>23</v>
      </c>
      <c r="C67" s="17"/>
      <c r="D67" s="17"/>
      <c r="E67" s="17"/>
      <c r="F67" s="19"/>
      <c r="G67" s="17"/>
      <c r="H67" s="24"/>
    </row>
    <row r="68" spans="1:8" s="23" customFormat="1" x14ac:dyDescent="0.25">
      <c r="A68" s="16">
        <v>67</v>
      </c>
      <c r="B68" s="22" t="s">
        <v>23</v>
      </c>
      <c r="C68" s="17"/>
      <c r="D68" s="17"/>
      <c r="E68" s="17"/>
      <c r="F68" s="19"/>
      <c r="G68" s="17"/>
      <c r="H68" s="24"/>
    </row>
    <row r="69" spans="1:8" s="23" customFormat="1" x14ac:dyDescent="0.25">
      <c r="A69" s="16">
        <v>68</v>
      </c>
      <c r="B69" s="22" t="s">
        <v>23</v>
      </c>
      <c r="C69" s="17"/>
      <c r="D69" s="17"/>
      <c r="E69" s="17"/>
      <c r="F69" s="19"/>
      <c r="G69" s="17"/>
      <c r="H69" s="24"/>
    </row>
    <row r="70" spans="1:8" s="23" customFormat="1" x14ac:dyDescent="0.25">
      <c r="A70" s="16">
        <v>69</v>
      </c>
      <c r="B70" s="22" t="s">
        <v>23</v>
      </c>
      <c r="C70" s="17"/>
      <c r="D70" s="17"/>
      <c r="E70" s="17"/>
      <c r="F70" s="19"/>
      <c r="G70" s="17"/>
      <c r="H70" s="24"/>
    </row>
    <row r="71" spans="1:8" s="23" customFormat="1" x14ac:dyDescent="0.25">
      <c r="A71" s="16">
        <v>70</v>
      </c>
      <c r="B71" s="22" t="s">
        <v>23</v>
      </c>
      <c r="C71" s="17"/>
      <c r="D71" s="17"/>
      <c r="E71" s="17"/>
      <c r="F71" s="19"/>
      <c r="G71" s="17"/>
      <c r="H71" s="24"/>
    </row>
    <row r="72" spans="1:8" s="23" customFormat="1" x14ac:dyDescent="0.25">
      <c r="A72" s="16">
        <v>71</v>
      </c>
      <c r="B72" s="22" t="s">
        <v>23</v>
      </c>
      <c r="C72" s="17"/>
      <c r="D72" s="17"/>
      <c r="E72" s="17"/>
      <c r="F72" s="19"/>
      <c r="G72" s="17"/>
      <c r="H72" s="24"/>
    </row>
    <row r="73" spans="1:8" s="23" customFormat="1" x14ac:dyDescent="0.25">
      <c r="A73" s="16">
        <v>72</v>
      </c>
      <c r="B73" s="22" t="s">
        <v>23</v>
      </c>
      <c r="C73" s="17"/>
      <c r="D73" s="17"/>
      <c r="E73" s="17"/>
      <c r="F73" s="19"/>
      <c r="G73" s="17"/>
      <c r="H73" s="24"/>
    </row>
    <row r="74" spans="1:8" s="23" customFormat="1" x14ac:dyDescent="0.25">
      <c r="A74" s="16">
        <v>73</v>
      </c>
      <c r="B74" s="22" t="s">
        <v>23</v>
      </c>
      <c r="C74" s="17"/>
      <c r="D74" s="17"/>
      <c r="E74" s="17"/>
      <c r="F74" s="19"/>
      <c r="G74" s="17"/>
      <c r="H74" s="24"/>
    </row>
    <row r="75" spans="1:8" s="23" customFormat="1" x14ac:dyDescent="0.25">
      <c r="A75" s="16">
        <v>74</v>
      </c>
      <c r="B75" s="22" t="s">
        <v>23</v>
      </c>
      <c r="C75" s="17"/>
      <c r="D75" s="17"/>
      <c r="E75" s="17"/>
      <c r="F75" s="19"/>
      <c r="G75" s="17"/>
      <c r="H75" s="24"/>
    </row>
    <row r="76" spans="1:8" s="23" customFormat="1" x14ac:dyDescent="0.25">
      <c r="A76" s="16">
        <v>75</v>
      </c>
      <c r="B76" s="22" t="s">
        <v>23</v>
      </c>
      <c r="C76" s="17"/>
      <c r="D76" s="17"/>
      <c r="E76" s="17"/>
      <c r="F76" s="19"/>
      <c r="G76" s="17"/>
      <c r="H76" s="24"/>
    </row>
    <row r="77" spans="1:8" s="23" customFormat="1" x14ac:dyDescent="0.25">
      <c r="A77" s="16">
        <v>76</v>
      </c>
      <c r="B77" s="22" t="s">
        <v>23</v>
      </c>
      <c r="C77" s="17"/>
      <c r="D77" s="17"/>
      <c r="E77" s="17"/>
      <c r="F77" s="19"/>
      <c r="G77" s="17"/>
      <c r="H77" s="24"/>
    </row>
    <row r="78" spans="1:8" s="23" customFormat="1" x14ac:dyDescent="0.25">
      <c r="A78" s="16">
        <v>77</v>
      </c>
      <c r="B78" s="22" t="s">
        <v>23</v>
      </c>
      <c r="C78" s="17"/>
      <c r="D78" s="17"/>
      <c r="E78" s="17"/>
      <c r="F78" s="19"/>
      <c r="G78" s="17"/>
      <c r="H78" s="24"/>
    </row>
    <row r="79" spans="1:8" s="23" customFormat="1" x14ac:dyDescent="0.25">
      <c r="A79" s="16">
        <v>78</v>
      </c>
      <c r="B79" s="22" t="s">
        <v>23</v>
      </c>
      <c r="C79" s="17"/>
      <c r="D79" s="17"/>
      <c r="E79" s="17"/>
      <c r="F79" s="19"/>
      <c r="G79" s="17"/>
      <c r="H79" s="24"/>
    </row>
    <row r="80" spans="1:8" s="23" customFormat="1" x14ac:dyDescent="0.25">
      <c r="A80" s="16">
        <v>79</v>
      </c>
      <c r="B80" s="22" t="s">
        <v>23</v>
      </c>
      <c r="C80" s="17"/>
      <c r="D80" s="17"/>
      <c r="E80" s="17"/>
      <c r="F80" s="19"/>
      <c r="G80" s="17"/>
      <c r="H80" s="24"/>
    </row>
    <row r="81" spans="1:8" s="23" customFormat="1" x14ac:dyDescent="0.25">
      <c r="A81" s="16">
        <v>80</v>
      </c>
      <c r="B81" s="22" t="s">
        <v>23</v>
      </c>
      <c r="C81" s="16"/>
      <c r="D81" s="17"/>
      <c r="E81" s="18"/>
      <c r="F81" s="19"/>
      <c r="G81" s="16"/>
      <c r="H81" s="20"/>
    </row>
    <row r="82" spans="1:8" s="23" customFormat="1" x14ac:dyDescent="0.25">
      <c r="A82" s="16">
        <v>81</v>
      </c>
      <c r="B82" s="22" t="s">
        <v>23</v>
      </c>
      <c r="C82" s="16"/>
      <c r="D82" s="17"/>
      <c r="E82" s="17"/>
      <c r="F82" s="19"/>
      <c r="G82" s="16"/>
      <c r="H82" s="20"/>
    </row>
    <row r="83" spans="1:8" s="23" customFormat="1" x14ac:dyDescent="0.25">
      <c r="A83" s="16">
        <v>82</v>
      </c>
      <c r="B83" s="22" t="s">
        <v>23</v>
      </c>
      <c r="C83" s="16"/>
      <c r="D83" s="17"/>
      <c r="E83" s="16"/>
      <c r="F83" s="19"/>
      <c r="G83" s="16"/>
      <c r="H83" s="20"/>
    </row>
    <row r="84" spans="1:8" s="23" customFormat="1" x14ac:dyDescent="0.25">
      <c r="A84" s="16">
        <v>83</v>
      </c>
      <c r="B84" s="22" t="s">
        <v>23</v>
      </c>
      <c r="C84" s="16"/>
      <c r="D84" s="17"/>
      <c r="E84" s="18"/>
      <c r="F84" s="19"/>
      <c r="G84" s="16"/>
      <c r="H84" s="20"/>
    </row>
    <row r="85" spans="1:8" s="23" customFormat="1" x14ac:dyDescent="0.25">
      <c r="A85" s="16">
        <v>84</v>
      </c>
      <c r="B85" s="22" t="s">
        <v>23</v>
      </c>
      <c r="C85" s="16"/>
      <c r="D85" s="17"/>
      <c r="E85" s="17"/>
      <c r="F85" s="19"/>
      <c r="G85" s="16"/>
      <c r="H85" s="20"/>
    </row>
    <row r="86" spans="1:8" s="23" customFormat="1" x14ac:dyDescent="0.25">
      <c r="A86" s="16">
        <v>85</v>
      </c>
      <c r="B86" s="22" t="s">
        <v>23</v>
      </c>
      <c r="C86" s="16"/>
      <c r="D86" s="17"/>
      <c r="E86" s="18"/>
      <c r="F86" s="19"/>
      <c r="G86" s="16"/>
      <c r="H86" s="20"/>
    </row>
    <row r="87" spans="1:8" s="23" customFormat="1" x14ac:dyDescent="0.25">
      <c r="A87" s="16">
        <v>86</v>
      </c>
      <c r="B87" s="22" t="s">
        <v>23</v>
      </c>
      <c r="C87" s="17"/>
      <c r="D87" s="17"/>
      <c r="E87" s="17"/>
      <c r="F87" s="19"/>
      <c r="G87" s="17"/>
      <c r="H87" s="24"/>
    </row>
    <row r="88" spans="1:8" s="23" customFormat="1" x14ac:dyDescent="0.25">
      <c r="A88" s="16">
        <v>87</v>
      </c>
      <c r="B88" s="22" t="s">
        <v>23</v>
      </c>
      <c r="C88" s="17"/>
      <c r="D88" s="17"/>
      <c r="E88" s="17"/>
      <c r="F88" s="19"/>
      <c r="G88" s="17"/>
      <c r="H88" s="24"/>
    </row>
    <row r="89" spans="1:8" s="23" customFormat="1" x14ac:dyDescent="0.25">
      <c r="A89" s="16">
        <v>88</v>
      </c>
      <c r="B89" s="22" t="s">
        <v>23</v>
      </c>
      <c r="C89" s="17"/>
      <c r="D89" s="17"/>
      <c r="E89" s="17"/>
      <c r="F89" s="19"/>
      <c r="G89" s="17"/>
      <c r="H89" s="24"/>
    </row>
    <row r="90" spans="1:8" s="23" customFormat="1" x14ac:dyDescent="0.25">
      <c r="A90" s="16">
        <v>89</v>
      </c>
      <c r="B90" s="22" t="s">
        <v>23</v>
      </c>
      <c r="C90" s="17"/>
      <c r="D90" s="17"/>
      <c r="E90" s="17"/>
      <c r="F90" s="19"/>
      <c r="G90" s="17"/>
      <c r="H90" s="24"/>
    </row>
    <row r="91" spans="1:8" s="23" customFormat="1" x14ac:dyDescent="0.25">
      <c r="A91" s="16">
        <v>90</v>
      </c>
      <c r="B91" s="22" t="s">
        <v>23</v>
      </c>
      <c r="C91" s="17"/>
      <c r="D91" s="17"/>
      <c r="E91" s="17"/>
      <c r="F91" s="19"/>
      <c r="G91" s="17"/>
      <c r="H91" s="24"/>
    </row>
    <row r="92" spans="1:8" s="23" customFormat="1" x14ac:dyDescent="0.25">
      <c r="A92" s="16">
        <v>91</v>
      </c>
      <c r="B92" s="22" t="s">
        <v>23</v>
      </c>
      <c r="C92" s="17"/>
      <c r="D92" s="17"/>
      <c r="E92" s="17"/>
      <c r="F92" s="19"/>
      <c r="G92" s="17"/>
      <c r="H92" s="24"/>
    </row>
    <row r="93" spans="1:8" s="23" customFormat="1" x14ac:dyDescent="0.25">
      <c r="A93" s="16">
        <v>92</v>
      </c>
      <c r="B93" s="22" t="s">
        <v>23</v>
      </c>
      <c r="C93" s="17"/>
      <c r="D93" s="17"/>
      <c r="E93" s="17"/>
      <c r="F93" s="19"/>
      <c r="G93" s="17"/>
      <c r="H93" s="24"/>
    </row>
    <row r="94" spans="1:8" s="23" customFormat="1" x14ac:dyDescent="0.25">
      <c r="A94" s="16">
        <v>93</v>
      </c>
      <c r="B94" s="22" t="s">
        <v>23</v>
      </c>
      <c r="C94" s="17"/>
      <c r="D94" s="17"/>
      <c r="E94" s="17"/>
      <c r="F94" s="19"/>
      <c r="G94" s="17"/>
      <c r="H94" s="24"/>
    </row>
    <row r="95" spans="1:8" s="23" customFormat="1" x14ac:dyDescent="0.25">
      <c r="A95" s="16">
        <v>94</v>
      </c>
      <c r="B95" s="22" t="s">
        <v>23</v>
      </c>
      <c r="C95" s="17"/>
      <c r="D95" s="17"/>
      <c r="E95" s="17"/>
      <c r="F95" s="19"/>
      <c r="G95" s="17"/>
      <c r="H95" s="24"/>
    </row>
    <row r="96" spans="1:8" s="23" customFormat="1" x14ac:dyDescent="0.25">
      <c r="A96" s="16">
        <v>95</v>
      </c>
      <c r="B96" s="22" t="s">
        <v>23</v>
      </c>
      <c r="C96" s="17"/>
      <c r="D96" s="17"/>
      <c r="E96" s="17"/>
      <c r="F96" s="19"/>
      <c r="G96" s="17"/>
      <c r="H96" s="24"/>
    </row>
    <row r="97" spans="1:8" s="23" customFormat="1" x14ac:dyDescent="0.25">
      <c r="A97" s="16">
        <v>96</v>
      </c>
      <c r="B97" s="22" t="s">
        <v>23</v>
      </c>
      <c r="C97" s="17"/>
      <c r="D97" s="17"/>
      <c r="E97" s="17"/>
      <c r="F97" s="19"/>
      <c r="G97" s="17"/>
      <c r="H97" s="24"/>
    </row>
    <row r="98" spans="1:8" s="23" customFormat="1" x14ac:dyDescent="0.25">
      <c r="A98" s="16">
        <v>97</v>
      </c>
      <c r="B98" s="22" t="s">
        <v>23</v>
      </c>
      <c r="C98" s="16"/>
      <c r="D98" s="17"/>
      <c r="E98" s="18"/>
      <c r="F98" s="19"/>
      <c r="G98" s="16"/>
      <c r="H98" s="26"/>
    </row>
    <row r="99" spans="1:8" s="23" customFormat="1" x14ac:dyDescent="0.25">
      <c r="A99" s="16">
        <v>98</v>
      </c>
      <c r="B99" s="22" t="s">
        <v>23</v>
      </c>
      <c r="C99" s="16"/>
      <c r="D99" s="17"/>
      <c r="E99" s="16"/>
      <c r="F99" s="19"/>
      <c r="G99" s="16"/>
      <c r="H99" s="26"/>
    </row>
    <row r="100" spans="1:8" s="23" customFormat="1" x14ac:dyDescent="0.25">
      <c r="A100" s="16">
        <v>99</v>
      </c>
      <c r="B100" s="22" t="s">
        <v>23</v>
      </c>
      <c r="C100" s="16"/>
      <c r="D100" s="17"/>
      <c r="E100" s="18"/>
      <c r="F100" s="19"/>
      <c r="G100" s="16"/>
      <c r="H100" s="26"/>
    </row>
    <row r="101" spans="1:8" s="23" customFormat="1" x14ac:dyDescent="0.25">
      <c r="A101" s="16">
        <v>100</v>
      </c>
      <c r="B101" s="22" t="s">
        <v>23</v>
      </c>
      <c r="C101" s="16"/>
      <c r="D101" s="17"/>
      <c r="E101" s="18"/>
      <c r="F101" s="19"/>
      <c r="G101" s="16"/>
      <c r="H101" s="26"/>
    </row>
    <row r="102" spans="1:8" s="23" customFormat="1" x14ac:dyDescent="0.25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5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5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5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5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5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5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5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5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5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5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5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5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5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5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5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5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5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5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5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5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5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5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5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5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5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5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5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5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5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5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5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5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5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5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5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5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5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5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5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5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5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5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5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5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5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5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5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5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5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5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5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5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5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5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5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5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5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5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5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5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5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5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5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5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5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5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5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5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5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5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5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5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5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5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5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5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5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5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5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5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5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5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5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5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5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5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5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5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5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5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5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5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5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5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5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5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5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5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5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5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5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5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5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5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5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5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5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5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5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5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5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5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5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5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5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5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5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5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5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5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5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5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5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5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5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5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5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5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5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5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5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5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5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5">
      <c r="A236" s="27"/>
      <c r="B236" s="28"/>
      <c r="C236" s="16"/>
      <c r="F236" s="19"/>
    </row>
    <row r="237" spans="1:157" x14ac:dyDescent="0.25">
      <c r="A237" s="27"/>
      <c r="B237" s="28"/>
      <c r="C237" s="16"/>
      <c r="F237" s="19"/>
    </row>
    <row r="238" spans="1:157" x14ac:dyDescent="0.25">
      <c r="A238" s="27"/>
      <c r="B238" s="28"/>
      <c r="C238" s="16"/>
      <c r="F238" s="19"/>
    </row>
    <row r="239" spans="1:157" x14ac:dyDescent="0.25">
      <c r="A239" s="27"/>
      <c r="B239" s="28"/>
      <c r="F239" s="19"/>
    </row>
    <row r="240" spans="1:157" s="17" customFormat="1" x14ac:dyDescent="0.25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5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5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5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5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5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5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5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5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5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5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5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5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5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5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5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5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5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5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5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5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5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5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5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5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5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5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5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5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5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5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5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5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5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5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5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5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5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5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5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5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5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5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5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5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5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5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5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5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5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5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5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5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5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5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5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5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5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5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5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5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5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5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5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5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5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5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5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5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5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5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5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5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5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5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5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5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5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5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5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5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5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5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5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5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5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5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5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5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5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5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5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5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5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5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5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5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5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5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5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5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5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5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5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5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5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5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5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5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5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5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5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5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5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5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5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5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5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5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5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Алфавітки!Область_печати</vt:lpstr>
      <vt:lpstr>Основний!Область_печати</vt:lpstr>
      <vt:lpstr>Перевірка!Область_печати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2025-09-05T15:57:46Z</dcterms:modified>
</cp:coreProperties>
</file>