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Сигнал\Сигнал\"/>
    </mc:Choice>
  </mc:AlternateContent>
  <xr:revisionPtr revIDLastSave="0" documentId="13_ncr:1_{1BDD650E-07B2-4B1C-945A-2007FB81C1F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7" i="1" l="1"/>
  <c r="K19" i="1"/>
  <c r="F19" i="1"/>
  <c r="Y19" i="1" l="1"/>
  <c r="S19" i="1"/>
  <c r="T19" i="1"/>
  <c r="F16" i="1"/>
  <c r="B16" i="1"/>
  <c r="R10" i="1"/>
  <c r="R19" i="1" s="1"/>
  <c r="S10" i="1"/>
  <c r="T10" i="1"/>
  <c r="U10" i="1"/>
  <c r="U19" i="1" s="1"/>
  <c r="V10" i="1"/>
  <c r="V19" i="1" s="1"/>
  <c r="W10" i="1"/>
  <c r="W19" i="1" s="1"/>
  <c r="X10" i="1"/>
  <c r="X19" i="1" s="1"/>
  <c r="Y10" i="1"/>
  <c r="Z10" i="1"/>
  <c r="Z19" i="1" s="1"/>
  <c r="AA10" i="1"/>
  <c r="AA19" i="1" s="1"/>
  <c r="AB10" i="1"/>
  <c r="AB19" i="1" s="1"/>
  <c r="AC10" i="1"/>
  <c r="AC19" i="1" s="1"/>
  <c r="L10" i="1"/>
  <c r="M10" i="1"/>
  <c r="N10" i="1"/>
  <c r="O10" i="1"/>
  <c r="G10" i="1"/>
  <c r="H10" i="1"/>
  <c r="I10" i="1"/>
  <c r="C10" i="1"/>
  <c r="D10" i="1"/>
  <c r="E10" i="1"/>
  <c r="B10" i="1"/>
  <c r="B19" i="1" s="1"/>
  <c r="K7" i="1"/>
  <c r="H19" i="1" l="1"/>
  <c r="G19" i="1"/>
  <c r="F6" i="1"/>
  <c r="J6" i="1" s="1"/>
  <c r="F7" i="1"/>
  <c r="J7" i="1" s="1"/>
  <c r="F8" i="1"/>
  <c r="J8" i="1" s="1"/>
  <c r="F9" i="1"/>
  <c r="J13" i="1"/>
  <c r="J14" i="1"/>
  <c r="F5" i="1"/>
  <c r="K6" i="1"/>
  <c r="K8" i="1"/>
  <c r="K9" i="1"/>
  <c r="K5" i="1"/>
  <c r="Q6" i="1"/>
  <c r="Q7" i="1"/>
  <c r="Q8" i="1"/>
  <c r="Q9" i="1"/>
  <c r="Q12" i="1"/>
  <c r="Q13" i="1"/>
  <c r="Q14" i="1"/>
  <c r="Q15" i="1"/>
  <c r="Q18" i="1"/>
  <c r="N18" i="1" s="1"/>
  <c r="Q5" i="1"/>
  <c r="M19" i="1"/>
  <c r="L19" i="1"/>
  <c r="E19" i="1"/>
  <c r="D19" i="1"/>
  <c r="C19" i="1"/>
  <c r="J15" i="1"/>
  <c r="J5" i="1"/>
  <c r="N15" i="1" l="1"/>
  <c r="K15" i="1"/>
  <c r="I15" i="1" s="1"/>
  <c r="P8" i="1"/>
  <c r="P9" i="1"/>
  <c r="Q10" i="1"/>
  <c r="P6" i="1"/>
  <c r="K13" i="1"/>
  <c r="I13" i="1" s="1"/>
  <c r="K12" i="1"/>
  <c r="I12" i="1" s="1"/>
  <c r="N14" i="1"/>
  <c r="K14" i="1"/>
  <c r="I14" i="1" s="1"/>
  <c r="N13" i="1"/>
  <c r="Q16" i="1"/>
  <c r="J9" i="1"/>
  <c r="P5" i="1"/>
  <c r="K10" i="1"/>
  <c r="F10" i="1"/>
  <c r="N12" i="1"/>
  <c r="K18" i="1"/>
  <c r="P18" i="1" s="1"/>
  <c r="P7" i="1"/>
  <c r="J12" i="1"/>
  <c r="J19" i="1" l="1"/>
  <c r="P15" i="1"/>
  <c r="Q19" i="1"/>
  <c r="J10" i="1"/>
  <c r="P14" i="1"/>
  <c r="I19" i="1"/>
  <c r="P12" i="1"/>
  <c r="K16" i="1"/>
  <c r="N19" i="1"/>
  <c r="P10" i="1"/>
  <c r="P13" i="1"/>
  <c r="P19" i="1" l="1"/>
</calcChain>
</file>

<file path=xl/sharedStrings.xml><?xml version="1.0" encoding="utf-8"?>
<sst xmlns="http://schemas.openxmlformats.org/spreadsheetml/2006/main" count="52" uniqueCount="40">
  <si>
    <t>Найменування підрозділу</t>
  </si>
  <si>
    <t>ЗА ШТАТОМ</t>
  </si>
  <si>
    <t>ЗА СПИСКОМ</t>
  </si>
  <si>
    <t>В НАЯВНОСТІ (в строю)</t>
  </si>
  <si>
    <t>У ВІДРИВІ (відсутні)</t>
  </si>
  <si>
    <t>ВСЬОГО</t>
  </si>
  <si>
    <t>офіцери</t>
  </si>
  <si>
    <t>сержанти</t>
  </si>
  <si>
    <t>солдати</t>
  </si>
  <si>
    <t>Процентовка</t>
  </si>
  <si>
    <t>Серед них жінки військовослужбовці</t>
  </si>
  <si>
    <t>Процентовка %</t>
  </si>
  <si>
    <t>Відрядження</t>
  </si>
  <si>
    <t>Навчання</t>
  </si>
  <si>
    <t>Відпустка</t>
  </si>
  <si>
    <t>Шпиталь</t>
  </si>
  <si>
    <t>Хворі</t>
  </si>
  <si>
    <t>Лікування</t>
  </si>
  <si>
    <t>Пропали безвісти</t>
  </si>
  <si>
    <t>СЗЧ</t>
  </si>
  <si>
    <t>У розпорядженні</t>
  </si>
  <si>
    <t>ППД</t>
  </si>
  <si>
    <t>ВЛК</t>
  </si>
  <si>
    <t>інше</t>
  </si>
  <si>
    <t>Управління</t>
  </si>
  <si>
    <t>1 навчальна рота</t>
  </si>
  <si>
    <t>2 навчальн рота</t>
  </si>
  <si>
    <t>3 навчальна рота</t>
  </si>
  <si>
    <t>1 навчальна батарея</t>
  </si>
  <si>
    <t>Курсанти</t>
  </si>
  <si>
    <t>2 навчальна рота</t>
  </si>
  <si>
    <t>Прикомандировані (ФУГАС)</t>
  </si>
  <si>
    <t>Начальник штабу - заступник командира 1 навчального батальйону</t>
  </si>
  <si>
    <t>майор</t>
  </si>
  <si>
    <t>Володимир ДОВБИШ</t>
  </si>
  <si>
    <t>Всього постійного</t>
  </si>
  <si>
    <t>Всього курсантів</t>
  </si>
  <si>
    <t>ВСЬОГО за батальйон</t>
  </si>
  <si>
    <t>БЧС 1 навчального батальйону військової частини А2900 станом на    16.04.2025</t>
  </si>
  <si>
    <t>Прикомандировані інструктора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</si>
</sst>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4" fillId="0" borderId="5" xfId="0" applyFont="1" applyBorder="1" applyAlignment="1">
      <alignment horizontal="left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3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2" fontId="2" fillId="0" borderId="17" xfId="0" applyNumberFormat="1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6" fillId="0" borderId="10" xfId="0" applyFont="1" applyBorder="1" applyAlignment="1">
      <alignment vertical="top" wrapText="1"/>
    </xf>
    <xf numFmtId="0" fontId="6" fillId="5" borderId="1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6" borderId="11" xfId="0" applyFont="1" applyFill="1" applyBorder="1" applyAlignment="1">
      <alignment vertical="top" wrapText="1"/>
    </xf>
    <xf numFmtId="2" fontId="6" fillId="0" borderId="11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0" xfId="0" applyFont="1"/>
    <xf numFmtId="0" fontId="4" fillId="0" borderId="20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2" fontId="2" fillId="0" borderId="23" xfId="0" applyNumberFormat="1" applyFont="1" applyBorder="1" applyAlignment="1">
      <alignment horizontal="center" vertical="center" wrapText="1"/>
    </xf>
    <xf numFmtId="2" fontId="2" fillId="0" borderId="24" xfId="0" applyNumberFormat="1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2" fontId="2" fillId="4" borderId="17" xfId="0" applyNumberFormat="1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2" fontId="2" fillId="4" borderId="8" xfId="0" applyNumberFormat="1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3" fillId="5" borderId="26" xfId="0" applyFont="1" applyFill="1" applyBorder="1" applyAlignment="1">
      <alignment horizontal="center" vertical="center" wrapText="1"/>
    </xf>
    <xf numFmtId="0" fontId="3" fillId="6" borderId="27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2" fontId="2" fillId="0" borderId="23" xfId="0" applyNumberFormat="1" applyFont="1" applyFill="1" applyBorder="1" applyAlignment="1">
      <alignment horizontal="center" vertical="center" wrapText="1"/>
    </xf>
    <xf numFmtId="2" fontId="2" fillId="0" borderId="24" xfId="0" applyNumberFormat="1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2" fontId="6" fillId="0" borderId="32" xfId="0" applyNumberFormat="1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3" fillId="2" borderId="13" xfId="0" applyFont="1" applyFill="1" applyBorder="1" applyAlignment="1">
      <alignment horizontal="center" vertical="center" textRotation="90" wrapText="1"/>
    </xf>
    <xf numFmtId="0" fontId="2" fillId="0" borderId="13" xfId="0" applyFont="1" applyBorder="1" applyAlignment="1">
      <alignment horizontal="center" vertical="center" textRotation="90" wrapText="1"/>
    </xf>
    <xf numFmtId="0" fontId="2" fillId="3" borderId="13" xfId="0" applyFont="1" applyFill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6" fillId="0" borderId="33" xfId="0" applyFont="1" applyBorder="1" applyAlignment="1">
      <alignment vertical="top" wrapText="1"/>
    </xf>
    <xf numFmtId="0" fontId="3" fillId="5" borderId="14" xfId="0" applyFont="1" applyFill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2" fontId="2" fillId="0" borderId="35" xfId="0" applyNumberFormat="1" applyFont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textRotation="90" wrapText="1"/>
    </xf>
    <xf numFmtId="0" fontId="2" fillId="0" borderId="1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2" fontId="2" fillId="0" borderId="39" xfId="0" applyNumberFormat="1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left" vertical="center" wrapText="1"/>
    </xf>
    <xf numFmtId="0" fontId="2" fillId="0" borderId="39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left" vertical="center" wrapText="1"/>
    </xf>
    <xf numFmtId="0" fontId="4" fillId="0" borderId="41" xfId="0" applyFont="1" applyBorder="1" applyAlignment="1">
      <alignment horizontal="left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2" fillId="0" borderId="38" xfId="0" applyFont="1" applyFill="1" applyBorder="1" applyAlignment="1">
      <alignment horizontal="center" vertical="center" wrapText="1"/>
    </xf>
    <xf numFmtId="2" fontId="2" fillId="0" borderId="38" xfId="0" applyNumberFormat="1" applyFont="1" applyFill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/>
    </xf>
    <xf numFmtId="0" fontId="3" fillId="0" borderId="43" xfId="0" applyFont="1" applyFill="1" applyBorder="1" applyAlignment="1">
      <alignment horizontal="center" vertical="center" wrapText="1"/>
    </xf>
    <xf numFmtId="2" fontId="2" fillId="0" borderId="38" xfId="0" applyNumberFormat="1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23"/>
  <sheetViews>
    <sheetView tabSelected="1" zoomScale="80" zoomScaleNormal="80" workbookViewId="0">
      <selection activeCell="F15" sqref="F15"/>
    </sheetView>
  </sheetViews>
  <sheetFormatPr defaultRowHeight="14.4" x14ac:dyDescent="0.3"/>
  <cols>
    <col min="1" max="1" width="27.21875" customWidth="1"/>
    <col min="2" max="9" width="5.77734375" customWidth="1"/>
    <col min="10" max="10" width="6.77734375" customWidth="1"/>
    <col min="11" max="15" width="5.77734375" customWidth="1"/>
    <col min="16" max="16" width="7.44140625" customWidth="1"/>
    <col min="17" max="29" width="4.77734375" customWidth="1"/>
  </cols>
  <sheetData>
    <row r="1" spans="1:31" ht="23.4" thickBot="1" x14ac:dyDescent="0.35">
      <c r="A1" s="62" t="s">
        <v>38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14"/>
      <c r="AE1" s="14"/>
    </row>
    <row r="2" spans="1:31" x14ac:dyDescent="0.3">
      <c r="A2" s="57" t="s">
        <v>0</v>
      </c>
      <c r="B2" s="59" t="s">
        <v>1</v>
      </c>
      <c r="C2" s="60"/>
      <c r="D2" s="60"/>
      <c r="E2" s="61"/>
      <c r="F2" s="59" t="s">
        <v>2</v>
      </c>
      <c r="G2" s="60"/>
      <c r="H2" s="60"/>
      <c r="I2" s="60"/>
      <c r="J2" s="60"/>
      <c r="K2" s="74" t="s">
        <v>3</v>
      </c>
      <c r="L2" s="74"/>
      <c r="M2" s="74"/>
      <c r="N2" s="74"/>
      <c r="O2" s="74"/>
      <c r="P2" s="74"/>
      <c r="Q2" s="63" t="s">
        <v>4</v>
      </c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1"/>
    </row>
    <row r="3" spans="1:31" ht="69" customHeight="1" x14ac:dyDescent="0.3">
      <c r="A3" s="58"/>
      <c r="B3" s="54" t="s">
        <v>5</v>
      </c>
      <c r="C3" s="55" t="s">
        <v>6</v>
      </c>
      <c r="D3" s="55" t="s">
        <v>7</v>
      </c>
      <c r="E3" s="55" t="s">
        <v>8</v>
      </c>
      <c r="F3" s="54" t="s">
        <v>5</v>
      </c>
      <c r="G3" s="55" t="s">
        <v>6</v>
      </c>
      <c r="H3" s="55" t="s">
        <v>7</v>
      </c>
      <c r="I3" s="55" t="s">
        <v>8</v>
      </c>
      <c r="J3" s="56" t="s">
        <v>9</v>
      </c>
      <c r="K3" s="54" t="s">
        <v>5</v>
      </c>
      <c r="L3" s="55" t="s">
        <v>6</v>
      </c>
      <c r="M3" s="55" t="s">
        <v>7</v>
      </c>
      <c r="N3" s="55" t="s">
        <v>8</v>
      </c>
      <c r="O3" s="55" t="s">
        <v>10</v>
      </c>
      <c r="P3" s="56" t="s">
        <v>11</v>
      </c>
      <c r="Q3" s="54" t="s">
        <v>5</v>
      </c>
      <c r="R3" s="55" t="s">
        <v>12</v>
      </c>
      <c r="S3" s="55" t="s">
        <v>13</v>
      </c>
      <c r="T3" s="55" t="s">
        <v>14</v>
      </c>
      <c r="U3" s="55" t="s">
        <v>15</v>
      </c>
      <c r="V3" s="55" t="s">
        <v>16</v>
      </c>
      <c r="W3" s="55" t="s">
        <v>17</v>
      </c>
      <c r="X3" s="55" t="s">
        <v>18</v>
      </c>
      <c r="Y3" s="55" t="s">
        <v>19</v>
      </c>
      <c r="Z3" s="55" t="s">
        <v>20</v>
      </c>
      <c r="AA3" s="55" t="s">
        <v>21</v>
      </c>
      <c r="AB3" s="55" t="s">
        <v>22</v>
      </c>
      <c r="AC3" s="75" t="s">
        <v>23</v>
      </c>
    </row>
    <row r="4" spans="1:31" ht="57" customHeight="1" x14ac:dyDescent="0.3">
      <c r="A4" s="58"/>
      <c r="B4" s="54"/>
      <c r="C4" s="55"/>
      <c r="D4" s="55"/>
      <c r="E4" s="55"/>
      <c r="F4" s="54"/>
      <c r="G4" s="55"/>
      <c r="H4" s="55"/>
      <c r="I4" s="55"/>
      <c r="J4" s="56"/>
      <c r="K4" s="54"/>
      <c r="L4" s="55"/>
      <c r="M4" s="55"/>
      <c r="N4" s="55"/>
      <c r="O4" s="55"/>
      <c r="P4" s="56"/>
      <c r="Q4" s="54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75"/>
    </row>
    <row r="5" spans="1:31" x14ac:dyDescent="0.3">
      <c r="A5" s="1" t="s">
        <v>24</v>
      </c>
      <c r="B5" s="6">
        <v>9</v>
      </c>
      <c r="C5" s="7">
        <v>5</v>
      </c>
      <c r="D5" s="7">
        <v>3</v>
      </c>
      <c r="E5" s="76">
        <v>1</v>
      </c>
      <c r="F5" s="8">
        <f>G5+H5+I5</f>
        <v>8</v>
      </c>
      <c r="G5" s="7">
        <v>5</v>
      </c>
      <c r="H5" s="7">
        <v>2</v>
      </c>
      <c r="I5" s="7">
        <v>1</v>
      </c>
      <c r="J5" s="9">
        <f>F5/B5*100</f>
        <v>88.888888888888886</v>
      </c>
      <c r="K5" s="10">
        <f>L5+M5+N5</f>
        <v>7</v>
      </c>
      <c r="L5" s="7">
        <v>4</v>
      </c>
      <c r="M5" s="7">
        <v>2</v>
      </c>
      <c r="N5" s="7">
        <v>1</v>
      </c>
      <c r="O5" s="7">
        <v>2</v>
      </c>
      <c r="P5" s="11">
        <f>K5/F5*100</f>
        <v>87.5</v>
      </c>
      <c r="Q5" s="12">
        <f>R5+S5+T5+U5+V5+W5+X5+Y5+Z5+AA5+AB5+AC5</f>
        <v>1</v>
      </c>
      <c r="R5" s="7"/>
      <c r="S5" s="7"/>
      <c r="T5" s="7">
        <v>1</v>
      </c>
      <c r="U5" s="7"/>
      <c r="V5" s="7"/>
      <c r="W5" s="7"/>
      <c r="X5" s="7"/>
      <c r="Y5" s="7"/>
      <c r="Z5" s="7"/>
      <c r="AA5" s="7"/>
      <c r="AB5" s="7"/>
      <c r="AC5" s="13"/>
    </row>
    <row r="6" spans="1:31" x14ac:dyDescent="0.3">
      <c r="A6" s="1" t="s">
        <v>25</v>
      </c>
      <c r="B6" s="77">
        <v>28</v>
      </c>
      <c r="C6" s="73">
        <v>11</v>
      </c>
      <c r="D6" s="73">
        <v>17</v>
      </c>
      <c r="E6" s="73"/>
      <c r="F6" s="78">
        <f t="shared" ref="F6:F9" si="0">G6+H6+I6</f>
        <v>18</v>
      </c>
      <c r="G6" s="79">
        <v>6</v>
      </c>
      <c r="H6" s="79">
        <v>12</v>
      </c>
      <c r="I6" s="79"/>
      <c r="J6" s="80">
        <f t="shared" ref="J6:J15" si="1">F6/B6*100</f>
        <v>64.285714285714292</v>
      </c>
      <c r="K6" s="81">
        <f t="shared" ref="K6:K18" si="2">L6+M6+N6</f>
        <v>14</v>
      </c>
      <c r="L6" s="79">
        <v>5</v>
      </c>
      <c r="M6" s="79">
        <v>9</v>
      </c>
      <c r="N6" s="79"/>
      <c r="O6" s="79">
        <v>1</v>
      </c>
      <c r="P6" s="2">
        <f t="shared" ref="P6:P18" si="3">K6/F6*100</f>
        <v>77.777777777777786</v>
      </c>
      <c r="Q6" s="4">
        <f t="shared" ref="Q6:Q18" si="4">R6+S6+T6+U6+V6+W6+X6+Y6+Z6+AA6+AB6+AC6</f>
        <v>5</v>
      </c>
      <c r="R6" s="79">
        <v>4</v>
      </c>
      <c r="S6" s="79"/>
      <c r="T6" s="79">
        <v>1</v>
      </c>
      <c r="U6" s="79"/>
      <c r="V6" s="79"/>
      <c r="W6" s="79"/>
      <c r="X6" s="79"/>
      <c r="Y6" s="79"/>
      <c r="Z6" s="79"/>
      <c r="AA6" s="79"/>
      <c r="AB6" s="79"/>
      <c r="AC6" s="5"/>
    </row>
    <row r="7" spans="1:31" x14ac:dyDescent="0.3">
      <c r="A7" s="82" t="s">
        <v>26</v>
      </c>
      <c r="B7" s="81">
        <v>28</v>
      </c>
      <c r="C7" s="79">
        <v>11</v>
      </c>
      <c r="D7" s="79">
        <v>17</v>
      </c>
      <c r="E7" s="83"/>
      <c r="F7" s="78">
        <f t="shared" si="0"/>
        <v>19</v>
      </c>
      <c r="G7" s="79">
        <v>6</v>
      </c>
      <c r="H7" s="79">
        <v>13</v>
      </c>
      <c r="I7" s="79"/>
      <c r="J7" s="80">
        <f t="shared" si="1"/>
        <v>67.857142857142861</v>
      </c>
      <c r="K7" s="81">
        <f>L7+M7+N7</f>
        <v>16</v>
      </c>
      <c r="L7" s="79">
        <v>6</v>
      </c>
      <c r="M7" s="79">
        <v>10</v>
      </c>
      <c r="N7" s="79"/>
      <c r="O7" s="79"/>
      <c r="P7" s="2">
        <f t="shared" si="3"/>
        <v>84.210526315789465</v>
      </c>
      <c r="Q7" s="4">
        <f t="shared" si="4"/>
        <v>3</v>
      </c>
      <c r="R7" s="79">
        <v>2</v>
      </c>
      <c r="S7" s="79"/>
      <c r="T7" s="79"/>
      <c r="U7" s="79">
        <v>1</v>
      </c>
      <c r="V7" s="79"/>
      <c r="W7" s="79"/>
      <c r="X7" s="79"/>
      <c r="Y7" s="79"/>
      <c r="Z7" s="79"/>
      <c r="AA7" s="79"/>
      <c r="AB7" s="79"/>
      <c r="AC7" s="5"/>
    </row>
    <row r="8" spans="1:31" x14ac:dyDescent="0.3">
      <c r="A8" s="82" t="s">
        <v>27</v>
      </c>
      <c r="B8" s="81">
        <v>28</v>
      </c>
      <c r="C8" s="79">
        <v>11</v>
      </c>
      <c r="D8" s="79">
        <v>17</v>
      </c>
      <c r="E8" s="79"/>
      <c r="F8" s="78">
        <f t="shared" si="0"/>
        <v>20</v>
      </c>
      <c r="G8" s="79">
        <v>6</v>
      </c>
      <c r="H8" s="79">
        <v>14</v>
      </c>
      <c r="I8" s="79"/>
      <c r="J8" s="80">
        <f t="shared" si="1"/>
        <v>71.428571428571431</v>
      </c>
      <c r="K8" s="81">
        <f t="shared" si="2"/>
        <v>15</v>
      </c>
      <c r="L8" s="79">
        <v>5</v>
      </c>
      <c r="M8" s="79">
        <v>10</v>
      </c>
      <c r="N8" s="79"/>
      <c r="O8" s="79">
        <v>1</v>
      </c>
      <c r="P8" s="2">
        <f t="shared" si="3"/>
        <v>75</v>
      </c>
      <c r="Q8" s="4">
        <f t="shared" si="4"/>
        <v>5</v>
      </c>
      <c r="R8" s="79">
        <v>3</v>
      </c>
      <c r="S8" s="79"/>
      <c r="T8" s="79"/>
      <c r="U8" s="79">
        <v>2</v>
      </c>
      <c r="V8" s="79"/>
      <c r="W8" s="79"/>
      <c r="X8" s="79"/>
      <c r="Y8" s="79"/>
      <c r="Z8" s="79"/>
      <c r="AA8" s="79"/>
      <c r="AB8" s="79"/>
      <c r="AC8" s="5"/>
    </row>
    <row r="9" spans="1:31" ht="15" thickBot="1" x14ac:dyDescent="0.35">
      <c r="A9" s="22" t="s">
        <v>28</v>
      </c>
      <c r="B9" s="23">
        <v>20</v>
      </c>
      <c r="C9" s="24">
        <v>7</v>
      </c>
      <c r="D9" s="24">
        <v>13</v>
      </c>
      <c r="E9" s="24"/>
      <c r="F9" s="25">
        <f t="shared" si="0"/>
        <v>18</v>
      </c>
      <c r="G9" s="24">
        <v>7</v>
      </c>
      <c r="H9" s="24">
        <v>11</v>
      </c>
      <c r="I9" s="24"/>
      <c r="J9" s="26">
        <f t="shared" si="1"/>
        <v>90</v>
      </c>
      <c r="K9" s="23">
        <f t="shared" si="2"/>
        <v>14</v>
      </c>
      <c r="L9" s="24">
        <v>5</v>
      </c>
      <c r="M9" s="24">
        <v>9</v>
      </c>
      <c r="N9" s="24"/>
      <c r="O9" s="24">
        <v>1</v>
      </c>
      <c r="P9" s="27">
        <f t="shared" si="3"/>
        <v>77.777777777777786</v>
      </c>
      <c r="Q9" s="28">
        <f t="shared" si="4"/>
        <v>4</v>
      </c>
      <c r="R9" s="24">
        <v>2</v>
      </c>
      <c r="S9" s="24"/>
      <c r="T9" s="24">
        <v>2</v>
      </c>
      <c r="U9" s="24"/>
      <c r="V9" s="24"/>
      <c r="W9" s="24"/>
      <c r="X9" s="24"/>
      <c r="Y9" s="24"/>
      <c r="Z9" s="24"/>
      <c r="AA9" s="24"/>
      <c r="AB9" s="24"/>
      <c r="AC9" s="29"/>
    </row>
    <row r="10" spans="1:31" ht="16.2" thickBot="1" x14ac:dyDescent="0.35">
      <c r="A10" s="15" t="s">
        <v>35</v>
      </c>
      <c r="B10" s="37">
        <f>B5+B6+B7+B8+B9</f>
        <v>113</v>
      </c>
      <c r="C10" s="39">
        <f t="shared" ref="C10:E10" si="5">C5+C6+C7+C8+C9</f>
        <v>45</v>
      </c>
      <c r="D10" s="39">
        <f t="shared" si="5"/>
        <v>67</v>
      </c>
      <c r="E10" s="39">
        <f t="shared" si="5"/>
        <v>1</v>
      </c>
      <c r="F10" s="38">
        <f>F5+F6+F7+F8+F9</f>
        <v>83</v>
      </c>
      <c r="G10" s="40">
        <f t="shared" ref="G10:I10" si="6">G5+G6+G7+G8+G9</f>
        <v>30</v>
      </c>
      <c r="H10" s="40">
        <f t="shared" si="6"/>
        <v>52</v>
      </c>
      <c r="I10" s="40">
        <f t="shared" si="6"/>
        <v>1</v>
      </c>
      <c r="J10" s="41">
        <f t="shared" si="1"/>
        <v>73.451327433628322</v>
      </c>
      <c r="K10" s="38">
        <f>K5+K6+K7+K8+K9</f>
        <v>66</v>
      </c>
      <c r="L10" s="40">
        <f t="shared" ref="L10:O10" si="7">L5+L6+L7+L8+L9</f>
        <v>25</v>
      </c>
      <c r="M10" s="40">
        <f t="shared" si="7"/>
        <v>40</v>
      </c>
      <c r="N10" s="40">
        <f t="shared" si="7"/>
        <v>1</v>
      </c>
      <c r="O10" s="40">
        <f t="shared" si="7"/>
        <v>5</v>
      </c>
      <c r="P10" s="42">
        <f t="shared" si="3"/>
        <v>79.518072289156621</v>
      </c>
      <c r="Q10" s="38">
        <f>Q5+Q6+Q7+Q8+Q9</f>
        <v>18</v>
      </c>
      <c r="R10" s="40">
        <f t="shared" ref="R10:AC10" si="8">R5+R6+R7+R8+R9</f>
        <v>11</v>
      </c>
      <c r="S10" s="40">
        <f t="shared" si="8"/>
        <v>0</v>
      </c>
      <c r="T10" s="40">
        <f t="shared" si="8"/>
        <v>4</v>
      </c>
      <c r="U10" s="40">
        <f t="shared" si="8"/>
        <v>3</v>
      </c>
      <c r="V10" s="40">
        <f t="shared" si="8"/>
        <v>0</v>
      </c>
      <c r="W10" s="40">
        <f t="shared" si="8"/>
        <v>0</v>
      </c>
      <c r="X10" s="40">
        <f t="shared" si="8"/>
        <v>0</v>
      </c>
      <c r="Y10" s="40">
        <f t="shared" si="8"/>
        <v>0</v>
      </c>
      <c r="Z10" s="40">
        <f t="shared" si="8"/>
        <v>0</v>
      </c>
      <c r="AA10" s="40">
        <f t="shared" si="8"/>
        <v>0</v>
      </c>
      <c r="AB10" s="40">
        <f t="shared" si="8"/>
        <v>0</v>
      </c>
      <c r="AC10" s="84">
        <f t="shared" si="8"/>
        <v>0</v>
      </c>
    </row>
    <row r="11" spans="1:31" x14ac:dyDescent="0.3">
      <c r="A11" s="85" t="s">
        <v>29</v>
      </c>
      <c r="B11" s="33"/>
      <c r="C11" s="30"/>
      <c r="D11" s="30"/>
      <c r="E11" s="30"/>
      <c r="F11" s="31"/>
      <c r="G11" s="30"/>
      <c r="H11" s="30"/>
      <c r="I11" s="30"/>
      <c r="J11" s="32"/>
      <c r="K11" s="33"/>
      <c r="L11" s="30"/>
      <c r="M11" s="30"/>
      <c r="N11" s="30"/>
      <c r="O11" s="30"/>
      <c r="P11" s="34"/>
      <c r="Q11" s="35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6"/>
    </row>
    <row r="12" spans="1:31" x14ac:dyDescent="0.3">
      <c r="A12" s="82" t="s">
        <v>25</v>
      </c>
      <c r="B12" s="81">
        <v>240</v>
      </c>
      <c r="C12" s="79"/>
      <c r="D12" s="79"/>
      <c r="E12" s="79"/>
      <c r="F12" s="78">
        <v>185</v>
      </c>
      <c r="G12" s="79"/>
      <c r="H12" s="79"/>
      <c r="I12" s="79">
        <f>Q12+K12</f>
        <v>185</v>
      </c>
      <c r="J12" s="80">
        <f t="shared" si="1"/>
        <v>77.083333333333343</v>
      </c>
      <c r="K12" s="81">
        <f>F12-Q12</f>
        <v>128</v>
      </c>
      <c r="L12" s="79"/>
      <c r="M12" s="79"/>
      <c r="N12" s="79">
        <f>F12-Q12</f>
        <v>128</v>
      </c>
      <c r="O12" s="79"/>
      <c r="P12" s="2">
        <f t="shared" si="3"/>
        <v>69.189189189189193</v>
      </c>
      <c r="Q12" s="4">
        <f t="shared" si="4"/>
        <v>57</v>
      </c>
      <c r="R12" s="79"/>
      <c r="S12" s="79"/>
      <c r="T12" s="79"/>
      <c r="U12" s="79">
        <v>12</v>
      </c>
      <c r="V12" s="79"/>
      <c r="W12" s="79"/>
      <c r="X12" s="79"/>
      <c r="Y12" s="79">
        <v>45</v>
      </c>
      <c r="Z12" s="79"/>
      <c r="AA12" s="79"/>
      <c r="AB12" s="79"/>
      <c r="AC12" s="5"/>
    </row>
    <row r="13" spans="1:31" x14ac:dyDescent="0.3">
      <c r="A13" s="82" t="s">
        <v>30</v>
      </c>
      <c r="B13" s="81">
        <v>240</v>
      </c>
      <c r="C13" s="79"/>
      <c r="D13" s="79"/>
      <c r="E13" s="83"/>
      <c r="F13" s="78">
        <v>186</v>
      </c>
      <c r="G13" s="79"/>
      <c r="H13" s="79"/>
      <c r="I13" s="79">
        <f t="shared" ref="I13:I15" si="9">Q13+K13</f>
        <v>186</v>
      </c>
      <c r="J13" s="80">
        <f t="shared" si="1"/>
        <v>77.5</v>
      </c>
      <c r="K13" s="81">
        <f t="shared" ref="K13:K15" si="10">F13-Q13</f>
        <v>127</v>
      </c>
      <c r="L13" s="79"/>
      <c r="M13" s="79"/>
      <c r="N13" s="79">
        <f>F13-Q13</f>
        <v>127</v>
      </c>
      <c r="O13" s="79"/>
      <c r="P13" s="2">
        <f t="shared" si="3"/>
        <v>68.27956989247312</v>
      </c>
      <c r="Q13" s="4">
        <f t="shared" si="4"/>
        <v>59</v>
      </c>
      <c r="R13" s="79"/>
      <c r="S13" s="79"/>
      <c r="T13" s="79">
        <v>3</v>
      </c>
      <c r="U13" s="79">
        <v>23</v>
      </c>
      <c r="V13" s="79"/>
      <c r="W13" s="79"/>
      <c r="X13" s="79"/>
      <c r="Y13" s="79">
        <v>33</v>
      </c>
      <c r="Z13" s="79"/>
      <c r="AA13" s="79"/>
      <c r="AB13" s="79"/>
      <c r="AC13" s="5"/>
    </row>
    <row r="14" spans="1:31" x14ac:dyDescent="0.3">
      <c r="A14" s="82" t="s">
        <v>27</v>
      </c>
      <c r="B14" s="81">
        <v>240</v>
      </c>
      <c r="C14" s="79"/>
      <c r="D14" s="79"/>
      <c r="E14" s="79"/>
      <c r="F14" s="78">
        <v>187</v>
      </c>
      <c r="G14" s="79"/>
      <c r="H14" s="79"/>
      <c r="I14" s="79">
        <f t="shared" si="9"/>
        <v>187</v>
      </c>
      <c r="J14" s="80">
        <f t="shared" si="1"/>
        <v>77.916666666666671</v>
      </c>
      <c r="K14" s="81">
        <f t="shared" si="10"/>
        <v>110</v>
      </c>
      <c r="L14" s="79"/>
      <c r="M14" s="79"/>
      <c r="N14" s="79">
        <f t="shared" ref="N14:N18" si="11">F14-Q14</f>
        <v>110</v>
      </c>
      <c r="O14" s="79"/>
      <c r="P14" s="2">
        <f t="shared" si="3"/>
        <v>58.82352941176471</v>
      </c>
      <c r="Q14" s="4">
        <f t="shared" si="4"/>
        <v>77</v>
      </c>
      <c r="R14" s="79"/>
      <c r="S14" s="79"/>
      <c r="T14" s="79">
        <v>3</v>
      </c>
      <c r="U14" s="79">
        <v>14</v>
      </c>
      <c r="V14" s="79"/>
      <c r="W14" s="79"/>
      <c r="X14" s="79"/>
      <c r="Y14" s="79">
        <v>60</v>
      </c>
      <c r="Z14" s="79"/>
      <c r="AA14" s="79"/>
      <c r="AB14" s="79"/>
      <c r="AC14" s="5"/>
    </row>
    <row r="15" spans="1:31" ht="15" thickBot="1" x14ac:dyDescent="0.35">
      <c r="A15" s="22" t="s">
        <v>28</v>
      </c>
      <c r="B15" s="23">
        <v>150</v>
      </c>
      <c r="C15" s="24"/>
      <c r="D15" s="24"/>
      <c r="E15" s="43"/>
      <c r="F15" s="25">
        <v>25</v>
      </c>
      <c r="G15" s="24"/>
      <c r="H15" s="24"/>
      <c r="I15" s="79">
        <f t="shared" si="9"/>
        <v>25</v>
      </c>
      <c r="J15" s="26">
        <f t="shared" si="1"/>
        <v>16.666666666666664</v>
      </c>
      <c r="K15" s="81">
        <f t="shared" si="10"/>
        <v>24</v>
      </c>
      <c r="L15" s="24"/>
      <c r="M15" s="24"/>
      <c r="N15" s="24">
        <f t="shared" si="11"/>
        <v>24</v>
      </c>
      <c r="O15" s="24"/>
      <c r="P15" s="27">
        <f t="shared" si="3"/>
        <v>96</v>
      </c>
      <c r="Q15" s="28">
        <f t="shared" si="4"/>
        <v>1</v>
      </c>
      <c r="R15" s="24"/>
      <c r="S15" s="24"/>
      <c r="T15" s="24"/>
      <c r="U15" s="24">
        <v>1</v>
      </c>
      <c r="V15" s="24"/>
      <c r="W15" s="24"/>
      <c r="X15" s="24"/>
      <c r="Y15" s="24"/>
      <c r="Z15" s="24"/>
      <c r="AA15" s="24"/>
      <c r="AB15" s="24"/>
      <c r="AC15" s="29"/>
    </row>
    <row r="16" spans="1:31" ht="15.6" x14ac:dyDescent="0.3">
      <c r="A16" s="64" t="s">
        <v>36</v>
      </c>
      <c r="B16" s="65">
        <f>B12+B13+B14+B15</f>
        <v>870</v>
      </c>
      <c r="C16" s="51"/>
      <c r="D16" s="66"/>
      <c r="E16" s="67"/>
      <c r="F16" s="68">
        <f>F12+F13+F14+F15</f>
        <v>583</v>
      </c>
      <c r="G16" s="66"/>
      <c r="H16" s="66"/>
      <c r="I16" s="67"/>
      <c r="J16" s="69"/>
      <c r="K16" s="70">
        <f>K12+K13+K14+K15</f>
        <v>389</v>
      </c>
      <c r="L16" s="66"/>
      <c r="M16" s="66"/>
      <c r="N16" s="66"/>
      <c r="O16" s="66"/>
      <c r="P16" s="71"/>
      <c r="Q16" s="68">
        <f>Q12+Q13+Q14+Q15</f>
        <v>194</v>
      </c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72"/>
    </row>
    <row r="17" spans="1:29" ht="27.6" x14ac:dyDescent="0.3">
      <c r="A17" s="86" t="s">
        <v>39</v>
      </c>
      <c r="B17" s="87"/>
      <c r="C17" s="87"/>
      <c r="D17" s="88"/>
      <c r="E17" s="88"/>
      <c r="F17" s="87">
        <v>6</v>
      </c>
      <c r="G17" s="88"/>
      <c r="H17" s="88"/>
      <c r="I17" s="88"/>
      <c r="J17" s="89"/>
      <c r="K17" s="87">
        <v>6</v>
      </c>
      <c r="L17" s="88"/>
      <c r="M17" s="88"/>
      <c r="N17" s="88"/>
      <c r="O17" s="88"/>
      <c r="P17" s="92">
        <f t="shared" si="3"/>
        <v>100</v>
      </c>
      <c r="Q17" s="91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83"/>
    </row>
    <row r="18" spans="1:29" ht="30.6" customHeight="1" thickBot="1" x14ac:dyDescent="0.35">
      <c r="A18" s="44" t="s">
        <v>31</v>
      </c>
      <c r="B18" s="45"/>
      <c r="C18" s="46"/>
      <c r="D18" s="46"/>
      <c r="E18" s="46"/>
      <c r="F18" s="47">
        <v>44</v>
      </c>
      <c r="G18" s="46"/>
      <c r="H18" s="46"/>
      <c r="I18" s="46">
        <v>44</v>
      </c>
      <c r="J18" s="50"/>
      <c r="K18" s="12">
        <f t="shared" si="2"/>
        <v>40</v>
      </c>
      <c r="L18" s="46"/>
      <c r="M18" s="46"/>
      <c r="N18" s="7">
        <f t="shared" si="11"/>
        <v>40</v>
      </c>
      <c r="O18" s="46"/>
      <c r="P18" s="11">
        <f t="shared" si="3"/>
        <v>90.909090909090907</v>
      </c>
      <c r="Q18" s="12">
        <f t="shared" si="4"/>
        <v>4</v>
      </c>
      <c r="R18" s="46"/>
      <c r="S18" s="46"/>
      <c r="T18" s="46">
        <v>4</v>
      </c>
      <c r="U18" s="46"/>
      <c r="V18" s="46"/>
      <c r="W18" s="46"/>
      <c r="X18" s="46"/>
      <c r="Y18" s="46"/>
      <c r="Z18" s="46"/>
      <c r="AA18" s="46"/>
      <c r="AB18" s="46"/>
      <c r="AC18" s="48"/>
    </row>
    <row r="19" spans="1:29" s="21" customFormat="1" ht="16.2" thickBot="1" x14ac:dyDescent="0.35">
      <c r="A19" s="15" t="s">
        <v>37</v>
      </c>
      <c r="B19" s="16">
        <f>B10+B16</f>
        <v>983</v>
      </c>
      <c r="C19" s="17">
        <f>C5+C6+C7+C8+C9</f>
        <v>45</v>
      </c>
      <c r="D19" s="17">
        <f>D5+D6+D7+D8+D9</f>
        <v>67</v>
      </c>
      <c r="E19" s="17">
        <f>E5+E6+E7+E8+E9</f>
        <v>1</v>
      </c>
      <c r="F19" s="18">
        <f>F10+F16+F17+F18</f>
        <v>716</v>
      </c>
      <c r="G19" s="17">
        <f>G5+G6+G7+G8+G9</f>
        <v>30</v>
      </c>
      <c r="H19" s="17">
        <f>H5+H6+H7+H8+H9</f>
        <v>52</v>
      </c>
      <c r="I19" s="17">
        <f>SUM(I5:I18)</f>
        <v>629</v>
      </c>
      <c r="J19" s="49">
        <f>(J5+J6+J7+J8+J9+J12+J13+J14+J15)/9</f>
        <v>70.180776014109341</v>
      </c>
      <c r="K19" s="18">
        <f>K10+K16+K18+K17</f>
        <v>501</v>
      </c>
      <c r="L19" s="17">
        <f>L5+L6+L7+L8+L9</f>
        <v>25</v>
      </c>
      <c r="M19" s="17">
        <f>M5+M6+M7+M8+M9</f>
        <v>40</v>
      </c>
      <c r="N19" s="17">
        <f>SUM(N12:N18)+N5</f>
        <v>430</v>
      </c>
      <c r="O19" s="17"/>
      <c r="P19" s="19">
        <f>(P5+P6+P7+P8+P9+P12+P13+P14+P15+P18)/10</f>
        <v>78.546746127386285</v>
      </c>
      <c r="Q19" s="18">
        <f>Q10+Q16+Q18</f>
        <v>216</v>
      </c>
      <c r="R19" s="20">
        <f>R10+R12+R13+R14+R15</f>
        <v>11</v>
      </c>
      <c r="S19" s="20">
        <f t="shared" ref="S19:AC19" si="12">S10+S12+S13+S14+S15</f>
        <v>0</v>
      </c>
      <c r="T19" s="20">
        <f t="shared" si="12"/>
        <v>10</v>
      </c>
      <c r="U19" s="20">
        <f t="shared" si="12"/>
        <v>53</v>
      </c>
      <c r="V19" s="20">
        <f t="shared" si="12"/>
        <v>0</v>
      </c>
      <c r="W19" s="20">
        <f t="shared" si="12"/>
        <v>0</v>
      </c>
      <c r="X19" s="20">
        <f t="shared" si="12"/>
        <v>0</v>
      </c>
      <c r="Y19" s="20">
        <f t="shared" si="12"/>
        <v>138</v>
      </c>
      <c r="Z19" s="20">
        <f t="shared" si="12"/>
        <v>0</v>
      </c>
      <c r="AA19" s="20">
        <f t="shared" si="12"/>
        <v>0</v>
      </c>
      <c r="AB19" s="20">
        <f t="shared" si="12"/>
        <v>0</v>
      </c>
      <c r="AC19" s="90">
        <f t="shared" si="12"/>
        <v>0</v>
      </c>
    </row>
    <row r="22" spans="1:29" ht="22.8" x14ac:dyDescent="0.3">
      <c r="A22" s="3" t="s">
        <v>32</v>
      </c>
      <c r="B22" s="3"/>
      <c r="C22" s="3"/>
      <c r="D22" s="3"/>
      <c r="E22" s="3"/>
      <c r="F22" s="3"/>
      <c r="G22" s="3"/>
    </row>
    <row r="23" spans="1:29" ht="22.8" x14ac:dyDescent="0.4">
      <c r="A23" s="52" t="s">
        <v>33</v>
      </c>
      <c r="B23" s="52"/>
      <c r="C23" s="52"/>
      <c r="D23" s="53" t="s">
        <v>34</v>
      </c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</row>
  </sheetData>
  <mergeCells count="36">
    <mergeCell ref="AB3:AB4"/>
    <mergeCell ref="Q2:AC2"/>
    <mergeCell ref="R3:R4"/>
    <mergeCell ref="S3:S4"/>
    <mergeCell ref="X3:X4"/>
    <mergeCell ref="A1:AC1"/>
    <mergeCell ref="Y3:Y4"/>
    <mergeCell ref="Z3:Z4"/>
    <mergeCell ref="L3:L4"/>
    <mergeCell ref="M3:M4"/>
    <mergeCell ref="N3:N4"/>
    <mergeCell ref="O3:O4"/>
    <mergeCell ref="P3:P4"/>
    <mergeCell ref="Q3:Q4"/>
    <mergeCell ref="T3:T4"/>
    <mergeCell ref="U3:U4"/>
    <mergeCell ref="V3:V4"/>
    <mergeCell ref="AC3:AC4"/>
    <mergeCell ref="W3:W4"/>
    <mergeCell ref="E3:E4"/>
    <mergeCell ref="AA3:AA4"/>
    <mergeCell ref="A23:C23"/>
    <mergeCell ref="D23:R23"/>
    <mergeCell ref="F3:F4"/>
    <mergeCell ref="G3:G4"/>
    <mergeCell ref="H3:H4"/>
    <mergeCell ref="I3:I4"/>
    <mergeCell ref="J3:J4"/>
    <mergeCell ref="K3:K4"/>
    <mergeCell ref="A2:A4"/>
    <mergeCell ref="B2:E2"/>
    <mergeCell ref="F2:J2"/>
    <mergeCell ref="K2:P2"/>
    <mergeCell ref="B3:B4"/>
    <mergeCell ref="C3:C4"/>
    <mergeCell ref="D3:D4"/>
  </mergeCells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Анастасія Яловега</dc:creator>
  <cp:lastModifiedBy>User</cp:lastModifiedBy>
  <cp:lastPrinted>2025-04-11T08:31:41Z</cp:lastPrinted>
  <dcterms:created xsi:type="dcterms:W3CDTF">2015-06-05T18:19:34Z</dcterms:created>
  <dcterms:modified xsi:type="dcterms:W3CDTF">2025-04-16T06:08:39Z</dcterms:modified>
</cp:coreProperties>
</file>