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Початок БЗВП\"/>
    </mc:Choice>
  </mc:AlternateContent>
  <xr:revisionPtr revIDLastSave="0" documentId="13_ncr:1_{BAB2DFF7-6E81-43CC-A393-C16C770A122F}" xr6:coauthVersionLast="47" xr6:coauthVersionMax="47" xr10:uidLastSave="{00000000-0000-0000-0000-000000000000}"/>
  <bookViews>
    <workbookView xWindow="28680" yWindow="-120" windowWidth="29040" windowHeight="17520" activeTab="1" xr2:uid="{31C9C198-60CA-4D52-A4A6-7040F51D1390}"/>
  </bookViews>
  <sheets>
    <sheet name="Інструкції" sheetId="2" r:id="rId1"/>
    <sheet name="Курсанти" sheetId="1" r:id="rId2"/>
    <sheet name="ІВС" sheetId="4" r:id="rId3"/>
    <sheet name="Статистика" sheetId="3" r:id="rId4"/>
  </sheets>
  <definedNames>
    <definedName name="_Hlk223443354" localSheetId="2">ІВС!#REF!</definedName>
    <definedName name="_Hlk223443577" localSheetId="2">ІВС!#REF!</definedName>
    <definedName name="_Hlk223443644" localSheetId="2">ІВС!#REF!</definedName>
    <definedName name="_Hlk232413348" localSheetId="2">ІВС!#REF!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C4" i="3"/>
  <c r="B5" i="3" a="1"/>
  <c r="H15" i="3" s="1"/>
  <c r="G15" i="3" l="1"/>
  <c r="K15" i="3"/>
  <c r="F15" i="3"/>
  <c r="C15" i="3"/>
  <c r="D15" i="3"/>
  <c r="E15" i="3"/>
  <c r="M15" i="3"/>
  <c r="L15" i="3"/>
  <c r="J15" i="3"/>
  <c r="I15" i="3"/>
  <c r="H14" i="3"/>
  <c r="F14" i="3"/>
  <c r="G14" i="3"/>
  <c r="I14" i="3"/>
  <c r="J14" i="3"/>
  <c r="K14" i="3"/>
  <c r="E14" i="3"/>
  <c r="L14" i="3"/>
  <c r="D14" i="3"/>
  <c r="M14" i="3"/>
  <c r="C14" i="3"/>
  <c r="H13" i="3"/>
  <c r="E13" i="3"/>
  <c r="I13" i="3"/>
  <c r="D13" i="3"/>
  <c r="G13" i="3"/>
  <c r="F13" i="3"/>
  <c r="M13" i="3"/>
  <c r="C13" i="3"/>
  <c r="L13" i="3"/>
  <c r="K13" i="3"/>
  <c r="J13" i="3"/>
  <c r="H11" i="3"/>
  <c r="H12" i="3"/>
  <c r="L12" i="3"/>
  <c r="M12" i="3"/>
  <c r="G12" i="3"/>
  <c r="D12" i="3"/>
  <c r="F12" i="3"/>
  <c r="E12" i="3"/>
  <c r="K12" i="3"/>
  <c r="C12" i="3"/>
  <c r="J12" i="3"/>
  <c r="I12" i="3"/>
  <c r="G11" i="3"/>
  <c r="F11" i="3"/>
  <c r="D11" i="3"/>
  <c r="M11" i="3"/>
  <c r="I11" i="3"/>
  <c r="E11" i="3"/>
  <c r="L11" i="3"/>
  <c r="K11" i="3"/>
  <c r="J11" i="3"/>
  <c r="C11" i="3"/>
  <c r="D10" i="3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C5" i="3" l="1"/>
  <c r="K5" i="3"/>
  <c r="I5" i="3"/>
  <c r="B5" i="3"/>
  <c r="E5" i="3" s="1"/>
  <c r="J5" i="3" l="1"/>
  <c r="D5" i="3"/>
  <c r="G5" i="3"/>
  <c r="L5" i="3"/>
  <c r="F5" i="3"/>
  <c r="H5" i="3"/>
  <c r="M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<sst xmlns="http://schemas.openxmlformats.org/spreadsheetml/2006/main" count="961" uniqueCount="364">
  <si>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</si>
  <si>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</si>
  <si>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</si>
  <si>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</si>
  <si>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</si>
  <si>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</si>
  <si>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</si>
  <si>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</si>
  <si>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</si>
  <si>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</si>
  <si>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</si>
  <si>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</si>
  <si>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</si>
  <si>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</si>
  <si>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</si>
  <si>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</si>
  <si>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</si>
  <si>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</si>
  <si>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</si>
  <si>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</si>
  <si>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</si>
  <si>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</si>
  <si>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</si>
  <si>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</si>
  <si>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</si>
  <si>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</si>
  <si>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</si>
  <si>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</si>
  <si>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</si>
  <si>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</si>
  <si>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</si>
  <si>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</si>
  <si>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</si>
  <si>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</si>
  <si>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</si>
  <si>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</si>
  <si>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</si>
  <si>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</si>
  <si>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</si>
  <si>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</si>
  <si>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</si>
  <si>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</si>
  <si>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</si>
  <si>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</si>
  <si>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</si>
  <si>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</si>
  <si>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</si>
  <si>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</si>
  <si>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</si>
  <si>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</si>
  <si>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</si>
  <si>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</si>
  <si>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</si>
  <si>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</si>
  <si>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</si>
  <si>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</si>
  <si>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</si>
  <si>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</si>
  <si>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</si>
  <si>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</si>
  <si>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</si>
  <si>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</si>
  <si>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</si>
  <si>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</si>
  <si>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</si>
  <si>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</si>
  <si>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</si>
  <si>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або ТЦК прибув</t>
  </si>
  <si>
    <t>стрілець</t>
  </si>
  <si>
    <t>Базова загальновійськова підготовка</t>
  </si>
  <si>
    <t xml:space="preserve"> Вид військової служби</t>
  </si>
  <si>
    <t>моб.</t>
  </si>
  <si>
    <t>контракт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</si>
  <si>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 з якого </t>
    </r>
    <r>
      <rPr>
        <b/>
        <i/>
        <sz val="10"/>
        <color theme="8" tint="-0.499984740745262"/>
        <rFont val="Calibri"/>
        <family val="2"/>
        <charset val="204"/>
        <scheme val="minor"/>
      </rPr>
      <t>ТЦК та СП ( наприклад "7 відділ Житомирського РТЦК та СП")</t>
    </r>
  </si>
  <si>
    <t>Вказати з випадаючого списку: "моб.", "контракт"</t>
  </si>
  <si>
    <t>Посада</t>
  </si>
  <si>
    <t>Військове звання</t>
  </si>
  <si>
    <t>№,
з/п</t>
  </si>
  <si>
    <t>Примітка</t>
  </si>
  <si>
    <t>1 НБ 1 НР</t>
  </si>
  <si>
    <t>командир роти лейтенант Гензель Богдан Васильович</t>
  </si>
  <si>
    <t>солдат</t>
  </si>
  <si>
    <t>молодший сержант</t>
  </si>
  <si>
    <t>старший солдат</t>
  </si>
  <si>
    <t>сержант</t>
  </si>
  <si>
    <t>старший сержант</t>
  </si>
  <si>
    <t>Командир 1 навчального батальйону військової частини А2900</t>
  </si>
  <si>
    <t>підполковник</t>
  </si>
  <si>
    <t>Мороз Віктор Васильович</t>
  </si>
  <si>
    <t>Заступник командира 1 навчального батальйону військової частини А2900</t>
  </si>
  <si>
    <t>майор</t>
  </si>
  <si>
    <t>Малашкевич Андрій Тарасович</t>
  </si>
  <si>
    <t>Заступник командира 1 навчального батальйону з психологічної підтримки персоналу військової частини А2900</t>
  </si>
  <si>
    <t>старший лейтенант</t>
  </si>
  <si>
    <t>Спеціальний Євген Ігорович</t>
  </si>
  <si>
    <t>Начальник штабу – заступник командира 1 навчального батальйону військової частини А2900</t>
  </si>
  <si>
    <t>Довбиш Володимир Володимирович</t>
  </si>
  <si>
    <t>штаб-сержант</t>
  </si>
  <si>
    <t>Воловиков Євген Юрійович</t>
  </si>
  <si>
    <t>молодший лейтенант</t>
  </si>
  <si>
    <t>Гензель Богдан Васильович</t>
  </si>
  <si>
    <t>Сіренко Максим Ігорьович</t>
  </si>
  <si>
    <t>Минайлюк Ігор Миколайович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</si>
  <si>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</si>
  <si>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</si>
  <si>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</si>
  <si>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</si>
  <si>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</si>
  <si>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</si>
  <si>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</si>
  <si>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Іванов Олександр Олександрович</t>
  </si>
  <si>
    <t>лейтенант</t>
  </si>
  <si>
    <t>Брига Олександр Геннадійович</t>
  </si>
  <si>
    <t>Потапов Олександр Євгенович</t>
  </si>
  <si>
    <t>Черненко Андрій Юрійович</t>
  </si>
  <si>
    <t>головний сержант</t>
  </si>
  <si>
    <t>Ражик Денис Петрович</t>
  </si>
  <si>
    <t>Большаков Антон Юрійович</t>
  </si>
  <si>
    <t>Вілівальд Дмитро Євгенович</t>
  </si>
  <si>
    <t>Кривобок Вадим Олегович</t>
  </si>
  <si>
    <t>Тхоржевський Андрій Ігорович</t>
  </si>
  <si>
    <t>Мельникович Михайло Михайлович</t>
  </si>
  <si>
    <t>Харченко Юрій Миколайович</t>
  </si>
  <si>
    <t>Кулик Андрій Петрович</t>
  </si>
  <si>
    <t>Савотченко Ігор Петрович</t>
  </si>
  <si>
    <t>Годлевський Віталій Володимирович</t>
  </si>
  <si>
    <t>Топорков Дмитрій Іванович</t>
  </si>
  <si>
    <t>Дмитришин Сергій Вікторович</t>
  </si>
  <si>
    <t>капітан</t>
  </si>
  <si>
    <t>Башинський Павло Миколайович</t>
  </si>
  <si>
    <t>Анточ Дмитро Олегович</t>
  </si>
  <si>
    <t>Павлиш Олег Григорович</t>
  </si>
  <si>
    <t>Мичківський Максим Русланович</t>
  </si>
  <si>
    <t>Мединський Андрій Ігорович</t>
  </si>
  <si>
    <t>Щербацький Сергій Олександрович</t>
  </si>
  <si>
    <t>Жолудєв Костянтин Олександрович</t>
  </si>
  <si>
    <t>Букреньов Дмитро Юрійович</t>
  </si>
  <si>
    <t>Батанов Іван Сергійович</t>
  </si>
  <si>
    <t>Кур'ята Микола Сергійович</t>
  </si>
  <si>
    <t>Заєць Дмитро Станіславович</t>
  </si>
  <si>
    <t>Царалунга Денис Дмитрович</t>
  </si>
  <si>
    <t>Михайлишин Андрій Вікторович</t>
  </si>
  <si>
    <t>Мурашевський Михайло Сергійович</t>
  </si>
  <si>
    <t>Миронюк Олександр Васильович</t>
  </si>
  <si>
    <t>Ліщенко Олександр Валерійович</t>
  </si>
  <si>
    <t>Якубишен Антон Олександрович</t>
  </si>
  <si>
    <t>Неліпа Сергій Сергійович</t>
  </si>
  <si>
    <t>Мєщанін Євген Миколайович</t>
  </si>
  <si>
    <t>Ребров Микола Валерійович</t>
  </si>
  <si>
    <t>Костянець Роман Іванович</t>
  </si>
  <si>
    <t>Журавський Роман Володимирович</t>
  </si>
  <si>
    <t>Головний сержант 1 навчального батальйону військової частини А2900</t>
  </si>
  <si>
    <t>Командир 1 навчальної роти-старший викладач 1 навчального батальйону військової частини А2900</t>
  </si>
  <si>
    <t>Інструктор з тактичної медицини 1 навчальної роти 1 навчального батальйону військової частини А2900</t>
  </si>
  <si>
    <t>Інструктор 1 навчальної роти 1 навчального батальйону військової частини А2900</t>
  </si>
  <si>
    <t>Командир 1 навчального взводу – викладач 1 навчальної роти 1 навчального батальйону військової частини А2900</t>
  </si>
  <si>
    <t>Командир 2 навчального взводу – викладач 1 навчальної роти 1 навчального батальйону військової частини А2900</t>
  </si>
  <si>
    <t>Командир 3 навчального взводу – викладач 1 навчальної роти 1 навчального батальйону військової частини А2900</t>
  </si>
  <si>
    <t>Командир 4 навчального взводу – викладач 1 навчальної роти 1 навчального батальйону військової частини А2900</t>
  </si>
  <si>
    <t>Командир 5 навчального взводу – викладач 1 навчальної роти 1 навчального батальйону військової частини А2900</t>
  </si>
  <si>
    <t>Командир 6 навчального взводу – викладач 1 навчальної роти 1 навчального батальйону військової частини А2900</t>
  </si>
  <si>
    <t>Сержант - інструктор 2 навчальної роти 1 навчального батальйону військової частини А2900</t>
  </si>
  <si>
    <t>Інструктор з тактичної медицини 2 навчальної роти 1 навчального батальйону військової частини А2900</t>
  </si>
  <si>
    <t>Інструктор 2 навчальної роти 1 навчального батальйону військової частини А2900</t>
  </si>
  <si>
    <t>Командир 2 навчального взводу – викладач 2 навчальної роти 1 навчального батальйону військової частини А2900</t>
  </si>
  <si>
    <t>Командир 3 навчального взводу – викладач 2 навчальної роти 1 навчального батальйону військової частини А2900</t>
  </si>
  <si>
    <t>Командир 4 навчального взводу – викладач 2 навчальної роти 1 навчального батальйону військової частини А2900</t>
  </si>
  <si>
    <t>Командир 6 навчального взводу – викладач 2 навчальної роти 1 навчального батальйону військової частини А2900</t>
  </si>
  <si>
    <t>Командир 7 навчального взводу – викладач 2 навчальної роти 1 навчального батальйону військової частини А2900</t>
  </si>
  <si>
    <t>Командир 3 навчальної роти – старший викладач 1 навчального батальйону військової частини А2900</t>
  </si>
  <si>
    <t>Сержант - інструктор 3 навчальної роти 1 навчального батальйону військової частини А2900</t>
  </si>
  <si>
    <t>Інструктор з тактичної медицини 3 навчальної роти 1 навчального батальйону військової частини А2900</t>
  </si>
  <si>
    <t>Інструктор 3 навчальної роти 1 навчального батальйону військової частини А2900</t>
  </si>
  <si>
    <t>Командир 1 навчального взводу – викладач 3 навчальної роти 1 навчального батальйону військової частини А2900</t>
  </si>
  <si>
    <t>Командир 2 навчального взводу – викладач 3 навчальної роти 1 навчального батальйону військової частини А2900</t>
  </si>
  <si>
    <t>Командир 4 навчального взводу – викладач 3 навчальної роти 1 навчального батальйону військової частини А2900</t>
  </si>
  <si>
    <t>Командир 6 навчального взводу – викладач 3 навчальної роти 1 навчального батальйону військової частини А2900</t>
  </si>
  <si>
    <t>Командир 2 навчальної роти - старший викладач 1 навчального батальйону військової частини А2900</t>
  </si>
  <si>
    <t>Сержант - інструктор 1 навчальної роти 1 навчального батальйону військової частини А2900</t>
  </si>
  <si>
    <t>Кученко Єгор Вадимович</t>
  </si>
  <si>
    <t>Степанов Віктор Вікторович</t>
  </si>
  <si>
    <t>Командир 7 навчального взводу – викладач 1 навчальної роти 1 навчального батальйону військової частини А2900</t>
  </si>
  <si>
    <t>КАМЕНЧУК Олександр Михайлович</t>
  </si>
  <si>
    <t>Бурик Михайло Олександрович</t>
  </si>
  <si>
    <t>АБРАМОВИЧ Ярослав Ігорович</t>
  </si>
  <si>
    <t>АВГУСТИНОВИЧ Микола Олександрович</t>
  </si>
  <si>
    <t>АВРАМУК Олександр Ярославович</t>
  </si>
  <si>
    <t>АДАМЕНКО Олег Геннадійович</t>
  </si>
  <si>
    <t>старшина</t>
  </si>
  <si>
    <t>БАБЕНКО Олександр Петрович</t>
  </si>
  <si>
    <t>БАБІЧУК Віталій Павлович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</si>
  <si>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</si>
  <si>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</si>
  <si>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</si>
  <si>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</si>
  <si>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БОНДАР Сергій Іванович</t>
  </si>
  <si>
    <t>БОНДАРЕНКО Олексій Олексійович</t>
  </si>
  <si>
    <t>БОЧКА Андрій Анатолійович</t>
  </si>
  <si>
    <t>БОЧОК Дмитро Вікторович</t>
  </si>
  <si>
    <t>БУЗОВСЬКИЙ Олександр Павлович</t>
  </si>
  <si>
    <t>рядовий</t>
  </si>
  <si>
    <t>БУЛКОТ Василь Борисович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</si>
  <si>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</si>
  <si>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</si>
  <si>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</si>
  <si>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</si>
  <si>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</si>
  <si>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ВІДНІЧУК Іван Ігорович</t>
  </si>
  <si>
    <t>ВОЙТЮК Андрій Павлович</t>
  </si>
  <si>
    <t>ВОРОБЕЙ Сергій Іванович</t>
  </si>
  <si>
    <t>ВОРОНА Анатолій Володимирович</t>
  </si>
  <si>
    <t>ВОШКУЛАТ Юрій Олександрович</t>
  </si>
  <si>
    <t>В'ЯЛИЙ Владислав Ілліч</t>
  </si>
  <si>
    <t>ГАВРИЛЮК Богдан Володимирович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</si>
  <si>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</si>
  <si>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</si>
  <si>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</si>
  <si>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</si>
  <si>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Миколайович</t>
  </si>
  <si>
    <t>ГРИГОР'ЄВ Олександр Леонідович</t>
  </si>
  <si>
    <t>ГРИГОРКІВ Михайло Ярославович</t>
  </si>
  <si>
    <t>ГРОМОВ Дмитро Олександрович</t>
  </si>
  <si>
    <t>ГУБКО Юрій Романович</t>
  </si>
  <si>
    <t>ДАНИЩУК Дмитро Юрійович</t>
  </si>
  <si>
    <t>ДЕМИТРІЄВ Максим Олександрович</t>
  </si>
  <si>
    <t>ДЕНИСЕВИЧ Владислав Ігорович</t>
  </si>
  <si>
    <t>ДЕРКАЧ Микола Миколайович</t>
  </si>
  <si>
    <t>ДОМАШЕВСЬКИЙ Захар Васильович</t>
  </si>
  <si>
    <t>ДОРУНДЯК Микола Дмитрович</t>
  </si>
  <si>
    <t>ДУДКО Вадим Володимирович</t>
  </si>
  <si>
    <t>ЄМЕЦЬ Олексій Олегович</t>
  </si>
  <si>
    <t>ЄРЕМЕЙЧУК Віктор Васильович</t>
  </si>
  <si>
    <t>ЖУКОВ Олег Геннадійович</t>
  </si>
  <si>
    <t>ЗАЄЦЬ Олександр Вікторович</t>
  </si>
  <si>
    <t>ЗАЛИВАДНИЙ Валентин Олександрович</t>
  </si>
  <si>
    <t>ЗАНОВСЬКИЙ Максим Володимирович</t>
  </si>
  <si>
    <t>ЗАРУБА Сергій Васильович</t>
  </si>
  <si>
    <t>ЗЕЛІНСЬКИЙ Сергій Сергійович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</si>
  <si>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</si>
  <si>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</si>
  <si>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</si>
  <si>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</si>
  <si>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ІКОННІКОВ Віктор Миколайович</t>
  </si>
  <si>
    <t>КАНІЩЕВ Руслан Вікторович</t>
  </si>
  <si>
    <t>КАРПУК Ігор Андронович</t>
  </si>
  <si>
    <t>КАТРУК Дмитро Андрійович</t>
  </si>
  <si>
    <t>КЕВШИН Василь Анатолійович</t>
  </si>
  <si>
    <t>КИРИЛОВ Вадим Костянтинович</t>
  </si>
  <si>
    <t>КИРИЧИК Володимир Іванович</t>
  </si>
  <si>
    <t>КИРІЄНКО Федір Васильович</t>
  </si>
  <si>
    <t>КЛОК Максим Ярославович</t>
  </si>
  <si>
    <t>КНЯЗЄВ Андрій Олександрович</t>
  </si>
  <si>
    <t>КОБРИНЧУК Юрій Миколайович</t>
  </si>
  <si>
    <t>КОВПАК Богдан Олександрович</t>
  </si>
  <si>
    <t>КОЗАЧОК Микола Петрович</t>
  </si>
  <si>
    <t>КОМАРОВСЬКИЙ Віктор Вадимович</t>
  </si>
  <si>
    <t>КОРЖ Сергій Миколайович</t>
  </si>
  <si>
    <t>КОСТЮК Микола Вікторович</t>
  </si>
  <si>
    <t>КОТЛЯРЕНКО Максим Юрійович</t>
  </si>
  <si>
    <t>КРАВЧЕНКО Віктор Михайлович</t>
  </si>
  <si>
    <t>КРАВЧЕНКО Олександр Сергійович</t>
  </si>
  <si>
    <t>КРАВЧУК Олександр Сергійович</t>
  </si>
  <si>
    <t>КРАТКО Руслан Віталійович</t>
  </si>
  <si>
    <t>КУЛИК Валерій Борисович</t>
  </si>
  <si>
    <t>КУРОП’ЯТНИК Андрій Андрійович</t>
  </si>
  <si>
    <t>КУСОВНИК Дмитро Дмитрович</t>
  </si>
  <si>
    <t>ЛАВРІНЕЦЬ Юрій Віталійович</t>
  </si>
  <si>
    <t>ЛІСЕНИЙ Максим Вікторович</t>
  </si>
  <si>
    <t>ЛУЗЬКО Володимир Сергійович</t>
  </si>
  <si>
    <t>старший матрос</t>
  </si>
  <si>
    <t>ЛУЦЬ Ростислав Анатолійович</t>
  </si>
  <si>
    <t>ЛУЧКОВСЬКИЙ Віталій Олександрович</t>
  </si>
  <si>
    <t>МАМЧУР Сергій Петрович</t>
  </si>
  <si>
    <t>МАР’ЯНОВСЬКИЙ Микита Андрійович</t>
  </si>
  <si>
    <t>МАРТИНОВ Сергій Олександрович</t>
  </si>
  <si>
    <t>МАРТИЩУК Євген Іванович</t>
  </si>
  <si>
    <t>МАРЧУК Максим Іванович</t>
  </si>
  <si>
    <t>МИХАЙЛЕНКО Володимир Миколайович</t>
  </si>
  <si>
    <t>МІНІЧ Олександр Анатолійович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</si>
  <si>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</si>
  <si>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</si>
  <si>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</si>
  <si>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</si>
  <si>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</si>
  <si>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</si>
  <si>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</si>
  <si>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</si>
  <si>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</si>
  <si>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ОЛІЙНИК Максим Юрійович</t>
  </si>
  <si>
    <t>ОНИЩЕНКО Євген Юрійович</t>
  </si>
  <si>
    <t>ОНОХІН Костянтин Павлович</t>
  </si>
  <si>
    <t>ОНУФРІЄНКО Олександр Валерійович</t>
  </si>
  <si>
    <t>ОСТАШЕВСЬКИЙ Олег Віталійович</t>
  </si>
  <si>
    <t>ПАВЛОВ Віталій Сергійович</t>
  </si>
  <si>
    <t>ПАЛКІН Євгеній Олександрович</t>
  </si>
  <si>
    <t>ПАНАТІ Микола Федорович</t>
  </si>
  <si>
    <t>ПАРФЕНОВ Олександр Петрович</t>
  </si>
  <si>
    <t>ПАШУК Юрій Володимирович</t>
  </si>
  <si>
    <t>ПІНЧУК Іван Миколайович</t>
  </si>
  <si>
    <t>ПІСОЦЬКИЙ Ігор Вадимович</t>
  </si>
  <si>
    <t>ПІЧМАН Валерій Володимирович</t>
  </si>
  <si>
    <t>ПЛИС Владислав Миколайович</t>
  </si>
  <si>
    <t>ПОКЛЯЦЬКИЙ Богдан Вячеславович</t>
  </si>
  <si>
    <t>ПУЗИР Андрій Леонідович</t>
  </si>
  <si>
    <t>ПШЕНИЧНИЙ Олександр Юрійович</t>
  </si>
  <si>
    <t>РАДЧУК Андрій Сергійович</t>
  </si>
  <si>
    <t>РОМАНЧЕНКО Євгеній Сергійович</t>
  </si>
  <si>
    <t>РОНОЄВ Максим Володимирович</t>
  </si>
  <si>
    <t>САВЕЛЬЄВ Сергій Вікторович</t>
  </si>
  <si>
    <t>САЄНКО Василь Дмитрович</t>
  </si>
  <si>
    <t>СВИНЧУК Роман Сергійович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</si>
  <si>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</si>
  <si>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</si>
  <si>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</si>
  <si>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</si>
  <si>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СКАРЖИНЕЦЬ Олександр Володимирович</t>
  </si>
  <si>
    <t>СКУЛІН Руслан Геннадійович</t>
  </si>
  <si>
    <t>СОЛОВЕЙ Єгор Юрійович</t>
  </si>
  <si>
    <t>СОРОКІН Костянтин Леонідович</t>
  </si>
  <si>
    <t>СТЕЛЬМАХ Олександр Миколайович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</si>
  <si>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</si>
  <si>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</si>
  <si>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</si>
  <si>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</si>
  <si>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</si>
  <si>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ТЕПЛОВ Андрій Олександрович</t>
  </si>
  <si>
    <t>ТЕРЕНТʼЄВ Артем Борисович</t>
  </si>
  <si>
    <t>ТИМОШИЦЬКИЙ Віталій Васильович</t>
  </si>
  <si>
    <t>ТОКАРЕВ Денис Юрійович</t>
  </si>
  <si>
    <t>ТРАЧУК Віталій Тарасович</t>
  </si>
  <si>
    <t>ТРОФИМЕНКО Денис Вікторович</t>
  </si>
  <si>
    <t>Молодший сержант</t>
  </si>
  <si>
    <t>УЛАНОВ Сергій Вікторович</t>
  </si>
  <si>
    <t>УШАКОВ Євген Олексійович</t>
  </si>
  <si>
    <t>ФАЛІМОНОВ Микола Євгенійович</t>
  </si>
  <si>
    <t>ФРЕЙЛЕХМАН Михайло Геннадійович</t>
  </si>
  <si>
    <t>ХАРЧЕНКО Сергій Петрович</t>
  </si>
  <si>
    <t>ХОМЕНОК Петро Петрович</t>
  </si>
  <si>
    <t>ЦИМБОРСЬКИЙ Дмитро Павлович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</si>
  <si>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</si>
  <si>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</si>
  <si>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</si>
  <si>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</si>
  <si>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</si>
  <si>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</si>
  <si>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</si>
  <si>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ШЕПЕЛЮК Валентин Володимирович</t>
  </si>
  <si>
    <t>ШИБАЙКО Віктор Володимирович</t>
  </si>
  <si>
    <t>ШИНКАР Адам Федорович</t>
  </si>
  <si>
    <t>ЮДІН Андрій Михайлович</t>
  </si>
  <si>
    <t>ЮРЧЕНКО Ярослав Миколайович</t>
  </si>
  <si>
    <t>ЮРЧИК Станіслав Олександрович</t>
  </si>
  <si>
    <t>ЯКОВЕНКО Дмитро Валерійович</t>
  </si>
  <si>
    <t>ЯРОВИЙ Євгеній Михайлович</t>
  </si>
  <si>
    <t>ГОНЧАРОВ Дмитро Юрійович</t>
  </si>
  <si>
    <t>ДАНИЛОВИЧ Юрій</t>
  </si>
  <si>
    <t>КЛЕБА Антон Володимирович</t>
  </si>
  <si>
    <t>A4030</t>
  </si>
  <si>
    <t>A7788</t>
  </si>
  <si>
    <t>А3316</t>
  </si>
  <si>
    <t>А4030</t>
  </si>
  <si>
    <t>А5270</t>
  </si>
  <si>
    <t>А4733</t>
  </si>
  <si>
    <t>А7788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</si>
</sst>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4" fillId="4" borderId="2" xfId="0" applyFont="1" applyFill="1" applyBorder="1" applyAlignment="1">
      <alignment horizontal="center" vertical="center" wrapText="1"/>
    </xf>
    <xf numFmtId="1" fontId="14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7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9" fillId="6" borderId="1" xfId="0" applyFont="1" applyFill="1" applyBorder="1" applyAlignment="1">
      <alignment horizontal="left" vertical="center"/>
    </xf>
    <xf numFmtId="0" fontId="7" fillId="0" borderId="0" xfId="0" applyFont="1"/>
    <xf numFmtId="0" fontId="20" fillId="2" borderId="0" xfId="0" applyFont="1" applyFill="1"/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3" fillId="7" borderId="19" xfId="0" applyFont="1" applyFill="1" applyBorder="1" applyAlignment="1">
      <alignment vertical="top" wrapText="1"/>
    </xf>
    <xf numFmtId="0" fontId="23" fillId="7" borderId="20" xfId="0" applyFont="1" applyFill="1" applyBorder="1" applyAlignment="1">
      <alignment horizontal="right" vertical="center" wrapText="1" indent="2"/>
    </xf>
    <xf numFmtId="0" fontId="23" fillId="7" borderId="21" xfId="0" applyFont="1" applyFill="1" applyBorder="1" applyAlignment="1">
      <alignment horizontal="right" vertical="center" wrapText="1" indent="2"/>
    </xf>
    <xf numFmtId="0" fontId="23" fillId="9" borderId="19" xfId="0" applyFont="1" applyFill="1" applyBorder="1" applyAlignment="1">
      <alignment horizontal="right" vertical="center" indent="2"/>
    </xf>
    <xf numFmtId="0" fontId="23" fillId="9" borderId="20" xfId="0" applyFont="1" applyFill="1" applyBorder="1" applyAlignment="1">
      <alignment horizontal="right" vertical="center" wrapText="1" indent="2"/>
    </xf>
    <xf numFmtId="0" fontId="23" fillId="9" borderId="21" xfId="0" applyFont="1" applyFill="1" applyBorder="1" applyAlignment="1">
      <alignment horizontal="right" vertical="center" wrapText="1" indent="2"/>
    </xf>
    <xf numFmtId="0" fontId="24" fillId="4" borderId="22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25" fillId="8" borderId="22" xfId="0" applyFont="1" applyFill="1" applyBorder="1" applyAlignment="1">
      <alignment horizontal="center" vertical="center" wrapText="1"/>
    </xf>
    <xf numFmtId="0" fontId="25" fillId="8" borderId="23" xfId="0" applyFont="1" applyFill="1" applyBorder="1" applyAlignment="1">
      <alignment horizontal="center" vertical="center" wrapText="1"/>
    </xf>
    <xf numFmtId="0" fontId="25" fillId="8" borderId="24" xfId="0" applyFont="1" applyFill="1" applyBorder="1" applyAlignment="1">
      <alignment horizontal="center" vertical="center" wrapText="1"/>
    </xf>
    <xf numFmtId="0" fontId="26" fillId="2" borderId="0" xfId="0" applyFont="1" applyFill="1"/>
    <xf numFmtId="0" fontId="4" fillId="0" borderId="7" xfId="0" applyFont="1" applyBorder="1" applyAlignment="1" applyProtection="1">
      <alignment horizontal="center" vertical="top"/>
      <protection locked="0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justify" vertical="center" wrapText="1"/>
    </xf>
    <xf numFmtId="0" fontId="29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justify" vertical="center" wrapText="1"/>
    </xf>
    <xf numFmtId="0" fontId="29" fillId="0" borderId="1" xfId="0" applyFont="1" applyBorder="1"/>
    <xf numFmtId="0" fontId="29" fillId="0" borderId="1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28" fillId="0" borderId="1" xfId="0" applyFont="1" applyBorder="1"/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25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0" xfId="0" applyFont="1" applyAlignment="1">
      <alignment vertical="top" wrapText="1"/>
    </xf>
    <xf numFmtId="14" fontId="31" fillId="0" borderId="0" xfId="0" applyNumberFormat="1" applyFont="1" applyAlignment="1">
      <alignment vertical="top" wrapText="1"/>
    </xf>
    <xf numFmtId="14" fontId="3" fillId="2" borderId="0" xfId="0" applyNumberFormat="1" applyFont="1" applyFill="1" applyAlignment="1">
      <alignment horizontal="center" vertical="center" wrapText="1"/>
    </xf>
    <xf numFmtId="14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1" fillId="0" borderId="0" xfId="0" quotePrefix="1" applyNumberFormat="1" applyFont="1" applyAlignment="1">
      <alignment vertical="top" wrapText="1"/>
    </xf>
    <xf numFmtId="0" fontId="3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</cellXfs>
  <cellStyles count="2">
    <cellStyle name="Звичайний" xfId="0" builtinId="0"/>
    <cellStyle name="Звичайний 5" xfId="1" xr:uid="{90BF50A6-2C38-4A2C-83DD-758E4B59F22C}"/>
  </cellStyles>
  <dxfs count="22"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H231" totalsRowShown="0" headerRowDxfId="21" dataDxfId="19" headerRowBorderDxfId="20" tableBorderDxfId="18" totalsRowBorderDxfId="17">
  <autoFilter ref="A11:H231" xr:uid="{81CE1E28-F80E-424B-A1F0-04F2402C329E}"/>
  <sortState xmlns:xlrd2="http://schemas.microsoft.com/office/spreadsheetml/2017/richdata2" ref="A12:H231">
    <sortCondition ref="A11:A231"/>
  </sortState>
  <tableColumns count="8">
    <tableColumn id="1" xr3:uid="{57BA8D83-61CC-41E0-9705-29733EFE0BC9}" name="№" dataDxfId="16"/>
    <tableColumn id="2" xr3:uid="{4D397CBC-606D-4F73-B409-0D80E86E437A}" name="Звання_x000a_(без скорочень)" dataDxfId="15"/>
    <tableColumn id="3" xr3:uid="{5EEE323A-F8BA-4491-A637-B3B5D70532A7}" name="П.І.Б." dataDxfId="14"/>
    <tableColumn id="4" xr3:uid="{14A118C9-5C4F-42B9-949E-B46BFB6EF06E}" name="Дата народження" dataDxfId="9"/>
    <tableColumn id="5" xr3:uid="{72757177-C90B-4391-BF5E-22F55C7B4895}" name="ІПН" dataDxfId="13"/>
    <tableColumn id="15" xr3:uid="{9771EA0B-34C8-45A8-AA0C-F25A5ABD7B72}" name=" Вид військової служби" dataDxfId="12"/>
    <tableColumn id="8" xr3:uid="{3524F63D-9CAF-4E92-BED9-ACCD9F06D932}" name="З якої в/ч або ТЦК прибув" dataDxfId="11"/>
    <tableColumn id="9" xr3:uid="{551BBF58-7809-4013-A517-7CEEFE7AFBB3}" name="Примітки" dataDxfId="1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6"/>
  <sheetViews>
    <sheetView showGridLines="0" topLeftCell="A7" workbookViewId="0">
      <selection activeCell="B26" sqref="B26"/>
    </sheetView>
  </sheetViews>
  <sheetFormatPr defaultColWidth="8.85546875" defaultRowHeight="12.75" x14ac:dyDescent="0.2"/>
  <cols>
    <col min="1" max="1" width="14.42578125" style="22" customWidth="1"/>
    <col min="2" max="2" width="48.28515625" style="22" customWidth="1"/>
    <col min="3" max="3" width="2" style="22" customWidth="1"/>
    <col min="4" max="4" width="109.42578125" style="22" customWidth="1"/>
    <col min="5" max="6" width="8.85546875" style="22"/>
    <col min="7" max="7" width="10.140625" style="22" bestFit="1" customWidth="1"/>
    <col min="8" max="16384" width="8.85546875" style="22"/>
  </cols>
  <sheetData>
    <row r="1" spans="1:4" s="10" customFormat="1" x14ac:dyDescent="0.2">
      <c r="A1" s="88"/>
      <c r="B1" s="88"/>
      <c r="C1" s="88"/>
      <c r="D1" s="88"/>
    </row>
    <row r="2" spans="1:4" s="9" customFormat="1" ht="20.45" customHeight="1" x14ac:dyDescent="0.25">
      <c r="A2" s="87" t="s">
        <v>10</v>
      </c>
      <c r="B2" s="87"/>
      <c r="C2" s="87"/>
      <c r="D2" s="87"/>
    </row>
    <row r="3" spans="1:4" s="10" customFormat="1" ht="32.1" customHeight="1" x14ac:dyDescent="0.2">
      <c r="B3" s="89" t="s">
        <v>53</v>
      </c>
      <c r="C3" s="89"/>
      <c r="D3" s="89"/>
    </row>
    <row r="4" spans="1:4" s="10" customFormat="1" ht="21.6" customHeight="1" x14ac:dyDescent="0.2">
      <c r="A4" s="87" t="s">
        <v>33</v>
      </c>
      <c r="B4" s="87"/>
      <c r="C4" s="87"/>
      <c r="D4" s="87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6" customHeight="1" x14ac:dyDescent="0.2">
      <c r="B7" s="31" t="s">
        <v>5</v>
      </c>
      <c r="D7" s="36" t="s">
        <v>50</v>
      </c>
    </row>
    <row r="8" spans="1:4" s="10" customFormat="1" ht="38.25" x14ac:dyDescent="0.2">
      <c r="B8" s="31" t="s">
        <v>6</v>
      </c>
      <c r="D8" s="11" t="s">
        <v>49</v>
      </c>
    </row>
    <row r="9" spans="1:4" s="10" customFormat="1" ht="15" x14ac:dyDescent="0.2">
      <c r="B9" s="31" t="s">
        <v>39</v>
      </c>
      <c r="D9" s="32" t="s">
        <v>44</v>
      </c>
    </row>
    <row r="10" spans="1:4" s="10" customFormat="1" ht="15" x14ac:dyDescent="0.2">
      <c r="B10" s="31" t="s">
        <v>40</v>
      </c>
      <c r="D10" s="32" t="s">
        <v>51</v>
      </c>
    </row>
    <row r="11" spans="1:4" s="10" customFormat="1" ht="15" x14ac:dyDescent="0.2">
      <c r="B11" s="31" t="s">
        <v>43</v>
      </c>
      <c r="D11" s="28" t="s">
        <v>45</v>
      </c>
    </row>
    <row r="12" spans="1:4" s="10" customFormat="1" ht="15" x14ac:dyDescent="0.2">
      <c r="A12" s="30"/>
      <c r="B12" s="31" t="s">
        <v>41</v>
      </c>
      <c r="D12" s="28" t="s">
        <v>46</v>
      </c>
    </row>
    <row r="13" spans="1:4" s="10" customFormat="1" ht="15" x14ac:dyDescent="0.2">
      <c r="A13" s="30"/>
      <c r="B13" s="31" t="s">
        <v>42</v>
      </c>
      <c r="D13" s="32" t="s">
        <v>47</v>
      </c>
    </row>
    <row r="14" spans="1:4" s="10" customFormat="1" ht="25.35" customHeight="1" x14ac:dyDescent="0.2">
      <c r="A14" s="87" t="s">
        <v>7</v>
      </c>
      <c r="B14" s="87"/>
      <c r="C14" s="87"/>
      <c r="D14" s="87"/>
    </row>
    <row r="15" spans="1:4" s="10" customFormat="1" ht="25.5" x14ac:dyDescent="0.2">
      <c r="B15" s="26" t="s">
        <v>8</v>
      </c>
      <c r="D15" s="11" t="s">
        <v>36</v>
      </c>
    </row>
    <row r="16" spans="1:4" s="10" customFormat="1" x14ac:dyDescent="0.2">
      <c r="B16" s="26" t="s">
        <v>57</v>
      </c>
      <c r="D16" s="11" t="s">
        <v>58</v>
      </c>
    </row>
    <row r="17" spans="2:4" s="10" customFormat="1" ht="25.5" x14ac:dyDescent="0.2">
      <c r="B17" s="26" t="s">
        <v>15</v>
      </c>
      <c r="D17" s="11" t="s">
        <v>9</v>
      </c>
    </row>
    <row r="18" spans="2:4" s="10" customFormat="1" ht="63.75" x14ac:dyDescent="0.2">
      <c r="B18" s="27" t="s">
        <v>17</v>
      </c>
      <c r="D18" s="11" t="s">
        <v>54</v>
      </c>
    </row>
    <row r="19" spans="2:4" s="10" customFormat="1" x14ac:dyDescent="0.2">
      <c r="B19" s="27" t="s">
        <v>70</v>
      </c>
      <c r="C19" s="10" t="s">
        <v>74</v>
      </c>
      <c r="D19" s="11"/>
    </row>
    <row r="20" spans="2:4" s="10" customFormat="1" ht="25.5" x14ac:dyDescent="0.2">
      <c r="B20" s="27" t="s">
        <v>16</v>
      </c>
      <c r="D20" s="11" t="s">
        <v>73</v>
      </c>
    </row>
    <row r="21" spans="2:4" s="10" customFormat="1" x14ac:dyDescent="0.2">
      <c r="B21" s="27" t="s">
        <v>18</v>
      </c>
      <c r="D21" s="11" t="s">
        <v>30</v>
      </c>
    </row>
    <row r="22" spans="2:4" s="10" customFormat="1" ht="25.5" x14ac:dyDescent="0.2">
      <c r="B22" s="27" t="s">
        <v>19</v>
      </c>
      <c r="D22" s="11" t="s">
        <v>38</v>
      </c>
    </row>
    <row r="23" spans="2:4" s="10" customFormat="1" x14ac:dyDescent="0.2">
      <c r="B23" s="27" t="s">
        <v>20</v>
      </c>
      <c r="D23" s="11" t="s">
        <v>59</v>
      </c>
    </row>
    <row r="24" spans="2:4" s="10" customFormat="1" ht="25.5" x14ac:dyDescent="0.2">
      <c r="B24" s="27" t="s">
        <v>21</v>
      </c>
      <c r="D24" s="11" t="s">
        <v>31</v>
      </c>
    </row>
    <row r="25" spans="2:4" s="10" customFormat="1" ht="25.5" x14ac:dyDescent="0.2">
      <c r="B25" s="27" t="s">
        <v>55</v>
      </c>
      <c r="D25" s="11" t="s">
        <v>56</v>
      </c>
    </row>
    <row r="26" spans="2:4" s="10" customFormat="1" ht="76.5" x14ac:dyDescent="0.2">
      <c r="B26" s="27" t="s">
        <v>52</v>
      </c>
      <c r="D26" s="11" t="s">
        <v>60</v>
      </c>
    </row>
    <row r="27" spans="2:4" s="10" customFormat="1" x14ac:dyDescent="0.2"/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 t="s">
        <v>14</v>
      </c>
    </row>
    <row r="37" spans="1:1" x14ac:dyDescent="0.2">
      <c r="A37" s="24">
        <v>199</v>
      </c>
    </row>
    <row r="40" spans="1:1" x14ac:dyDescent="0.2">
      <c r="A40" s="23" t="s">
        <v>11</v>
      </c>
    </row>
    <row r="41" spans="1:1" x14ac:dyDescent="0.2">
      <c r="A41" s="23" t="s">
        <v>4</v>
      </c>
    </row>
    <row r="42" spans="1:1" x14ac:dyDescent="0.2">
      <c r="A42" s="23" t="s">
        <v>12</v>
      </c>
    </row>
    <row r="43" spans="1:1" x14ac:dyDescent="0.2">
      <c r="A43" s="23" t="s">
        <v>13</v>
      </c>
    </row>
    <row r="45" spans="1:1" x14ac:dyDescent="0.2">
      <c r="A45" s="25"/>
    </row>
    <row r="46" spans="1:1" x14ac:dyDescent="0.2">
      <c r="A46" s="23" t="s">
        <v>22</v>
      </c>
    </row>
    <row r="47" spans="1:1" x14ac:dyDescent="0.2">
      <c r="A47" s="23" t="s">
        <v>23</v>
      </c>
    </row>
    <row r="48" spans="1:1" x14ac:dyDescent="0.2">
      <c r="A48" s="23" t="s">
        <v>24</v>
      </c>
    </row>
    <row r="49" spans="1:1" x14ac:dyDescent="0.2">
      <c r="A49" s="23" t="s">
        <v>32</v>
      </c>
    </row>
    <row r="50" spans="1:1" x14ac:dyDescent="0.2">
      <c r="A50" s="23" t="s">
        <v>25</v>
      </c>
    </row>
    <row r="51" spans="1:1" x14ac:dyDescent="0.2">
      <c r="A51" s="23" t="s">
        <v>26</v>
      </c>
    </row>
    <row r="52" spans="1:1" x14ac:dyDescent="0.2">
      <c r="A52" s="23" t="s">
        <v>27</v>
      </c>
    </row>
    <row r="53" spans="1:1" x14ac:dyDescent="0.2">
      <c r="A53" s="23" t="s">
        <v>37</v>
      </c>
    </row>
    <row r="54" spans="1:1" x14ac:dyDescent="0.2">
      <c r="A54" s="23"/>
    </row>
    <row r="55" spans="1:1" x14ac:dyDescent="0.2">
      <c r="A55" s="23" t="s">
        <v>28</v>
      </c>
    </row>
    <row r="56" spans="1:1" x14ac:dyDescent="0.2">
      <c r="A56" s="23" t="s">
        <v>29</v>
      </c>
    </row>
  </sheetData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sheetPr>
    <pageSetUpPr fitToPage="1"/>
  </sheetPr>
  <dimension ref="A1:AQ260"/>
  <sheetViews>
    <sheetView tabSelected="1" view="pageBreakPreview" zoomScale="82" zoomScaleNormal="85" zoomScaleSheetLayoutView="90" workbookViewId="0">
      <selection activeCell="G12" sqref="G12"/>
    </sheetView>
  </sheetViews>
  <sheetFormatPr defaultColWidth="9.140625" defaultRowHeight="17.25" x14ac:dyDescent="0.3"/>
  <cols>
    <col min="1" max="1" width="6.28515625" style="5" customWidth="1"/>
    <col min="2" max="2" width="21.7109375" style="5" customWidth="1"/>
    <col min="3" max="3" width="49.5703125" style="7" customWidth="1"/>
    <col min="4" max="4" width="16.42578125" style="100" customWidth="1"/>
    <col min="5" max="6" width="17.7109375" style="8" customWidth="1"/>
    <col min="7" max="7" width="32.140625" style="4" bestFit="1" customWidth="1"/>
    <col min="8" max="8" width="28.28515625" style="8" customWidth="1"/>
    <col min="9" max="9" width="8" style="4" bestFit="1" customWidth="1"/>
    <col min="10" max="10" width="26.7109375" style="4" bestFit="1" customWidth="1"/>
    <col min="11" max="11" width="24" style="4" bestFit="1" customWidth="1"/>
    <col min="12" max="12" width="25.7109375" style="4" bestFit="1" customWidth="1"/>
    <col min="13" max="13" width="31" style="4" bestFit="1" customWidth="1"/>
    <col min="14" max="14" width="15.28515625" style="4" customWidth="1"/>
    <col min="15" max="15" width="9" style="4" customWidth="1"/>
    <col min="16" max="16" width="7.28515625" style="4" bestFit="1" customWidth="1"/>
    <col min="17" max="17" width="51.7109375" style="4" bestFit="1" customWidth="1"/>
    <col min="18" max="18" width="15.42578125" style="4" bestFit="1" customWidth="1"/>
    <col min="19" max="25" width="9.140625" style="4"/>
    <col min="26" max="26" width="15.42578125" style="4" bestFit="1" customWidth="1"/>
    <col min="27" max="16384" width="9.140625" style="4"/>
  </cols>
  <sheetData>
    <row r="1" spans="1:43" x14ac:dyDescent="0.3">
      <c r="B1" s="29" t="s">
        <v>0</v>
      </c>
      <c r="C1" s="90" t="s">
        <v>79</v>
      </c>
      <c r="D1" s="90"/>
    </row>
    <row r="2" spans="1:43" x14ac:dyDescent="0.3">
      <c r="B2" s="29" t="s">
        <v>1</v>
      </c>
      <c r="C2" s="91">
        <v>46325</v>
      </c>
      <c r="D2" s="91"/>
    </row>
    <row r="3" spans="1:43" x14ac:dyDescent="0.3">
      <c r="B3" s="29" t="s">
        <v>5</v>
      </c>
      <c r="C3" s="91">
        <v>46243</v>
      </c>
      <c r="D3" s="91"/>
    </row>
    <row r="4" spans="1:43" x14ac:dyDescent="0.3">
      <c r="B4" s="29" t="s">
        <v>6</v>
      </c>
      <c r="C4" s="91">
        <v>46324</v>
      </c>
      <c r="D4" s="91"/>
    </row>
    <row r="5" spans="1:43" x14ac:dyDescent="0.3">
      <c r="B5" s="29" t="s">
        <v>39</v>
      </c>
      <c r="C5" s="90" t="s">
        <v>69</v>
      </c>
      <c r="D5" s="90"/>
    </row>
    <row r="6" spans="1:43" x14ac:dyDescent="0.3">
      <c r="B6" s="29" t="s">
        <v>40</v>
      </c>
      <c r="C6" s="90">
        <v>100</v>
      </c>
      <c r="D6" s="90"/>
      <c r="H6" s="33"/>
    </row>
    <row r="7" spans="1:43" x14ac:dyDescent="0.3">
      <c r="B7" s="29" t="s">
        <v>43</v>
      </c>
      <c r="C7" s="90"/>
      <c r="D7" s="90"/>
      <c r="H7" s="33"/>
    </row>
    <row r="8" spans="1:43" x14ac:dyDescent="0.3">
      <c r="B8" s="29" t="s">
        <v>41</v>
      </c>
      <c r="C8" s="90" t="s">
        <v>68</v>
      </c>
      <c r="D8" s="90"/>
      <c r="H8" s="33"/>
    </row>
    <row r="9" spans="1:43" x14ac:dyDescent="0.3">
      <c r="B9" s="29" t="s">
        <v>42</v>
      </c>
      <c r="C9" s="90" t="s">
        <v>80</v>
      </c>
      <c r="D9" s="90"/>
      <c r="H9" s="33"/>
    </row>
    <row r="10" spans="1:43" x14ac:dyDescent="0.3">
      <c r="H10" s="33"/>
    </row>
    <row r="11" spans="1:43" s="2" customFormat="1" ht="51.75" x14ac:dyDescent="0.25">
      <c r="A11" s="12" t="s">
        <v>2</v>
      </c>
      <c r="B11" s="13" t="s">
        <v>8</v>
      </c>
      <c r="C11" s="13" t="s">
        <v>3</v>
      </c>
      <c r="D11" s="101" t="s">
        <v>15</v>
      </c>
      <c r="E11" s="14" t="s">
        <v>17</v>
      </c>
      <c r="F11" s="20" t="s">
        <v>70</v>
      </c>
      <c r="G11" s="15" t="s">
        <v>67</v>
      </c>
      <c r="H11" s="20" t="s">
        <v>21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1" customFormat="1" x14ac:dyDescent="0.3">
      <c r="A12" s="45">
        <v>1</v>
      </c>
      <c r="B12" s="98" t="s">
        <v>82</v>
      </c>
      <c r="C12" s="98" t="s">
        <v>184</v>
      </c>
      <c r="D12" s="99">
        <v>33516</v>
      </c>
      <c r="E12" s="98">
        <v>3351512055</v>
      </c>
      <c r="F12" s="78" t="s">
        <v>71</v>
      </c>
      <c r="G12" s="98" t="s">
        <v>357</v>
      </c>
      <c r="H12" s="10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s="1" customFormat="1" x14ac:dyDescent="0.3">
      <c r="A13" s="45">
        <v>2</v>
      </c>
      <c r="B13" s="98" t="s">
        <v>81</v>
      </c>
      <c r="C13" s="98" t="s">
        <v>185</v>
      </c>
      <c r="D13" s="99">
        <v>34687</v>
      </c>
      <c r="E13" s="98">
        <v>3468611211</v>
      </c>
      <c r="F13" s="78" t="s">
        <v>71</v>
      </c>
      <c r="G13" s="98" t="s">
        <v>357</v>
      </c>
      <c r="H13" s="10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s="1" customFormat="1" x14ac:dyDescent="0.3">
      <c r="A14" s="45">
        <v>3</v>
      </c>
      <c r="B14" s="98" t="s">
        <v>81</v>
      </c>
      <c r="C14" s="98" t="s">
        <v>186</v>
      </c>
      <c r="D14" s="99">
        <v>30736</v>
      </c>
      <c r="E14" s="98">
        <v>3073504416</v>
      </c>
      <c r="F14" s="78" t="s">
        <v>71</v>
      </c>
      <c r="G14" s="98" t="s">
        <v>357</v>
      </c>
      <c r="H14" s="10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s="1" customFormat="1" x14ac:dyDescent="0.3">
      <c r="A15" s="45">
        <v>4</v>
      </c>
      <c r="B15" s="98" t="s">
        <v>81</v>
      </c>
      <c r="C15" s="98" t="s">
        <v>187</v>
      </c>
      <c r="D15" s="99">
        <v>36281</v>
      </c>
      <c r="E15" s="98">
        <v>3628002053</v>
      </c>
      <c r="F15" s="78" t="s">
        <v>71</v>
      </c>
      <c r="G15" s="98" t="s">
        <v>357</v>
      </c>
      <c r="H15" s="10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s="1" customFormat="1" x14ac:dyDescent="0.3">
      <c r="A16" s="45">
        <v>5</v>
      </c>
      <c r="B16" s="98" t="s">
        <v>188</v>
      </c>
      <c r="C16" s="98" t="s">
        <v>189</v>
      </c>
      <c r="D16" s="99">
        <v>28933</v>
      </c>
      <c r="E16" s="98">
        <v>2893216278</v>
      </c>
      <c r="F16" s="78" t="s">
        <v>71</v>
      </c>
      <c r="G16" s="98" t="s">
        <v>358</v>
      </c>
      <c r="H16" s="10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s="1" customFormat="1" x14ac:dyDescent="0.3">
      <c r="A17" s="45">
        <v>6</v>
      </c>
      <c r="B17" s="98" t="s">
        <v>81</v>
      </c>
      <c r="C17" s="98" t="s">
        <v>190</v>
      </c>
      <c r="D17" s="99">
        <v>37124</v>
      </c>
      <c r="E17" s="98">
        <v>3712311634</v>
      </c>
      <c r="F17" s="78" t="s">
        <v>71</v>
      </c>
      <c r="G17" s="98" t="s">
        <v>358</v>
      </c>
      <c r="H17" s="10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s="1" customFormat="1" x14ac:dyDescent="0.3">
      <c r="A18" s="45">
        <v>7</v>
      </c>
      <c r="B18" s="98" t="s">
        <v>81</v>
      </c>
      <c r="C18" s="98" t="s">
        <v>191</v>
      </c>
      <c r="D18" s="99">
        <v>36302</v>
      </c>
      <c r="E18" s="98">
        <v>3630100037</v>
      </c>
      <c r="F18" s="78" t="s">
        <v>71</v>
      </c>
      <c r="G18" s="98" t="s">
        <v>357</v>
      </c>
      <c r="H18" s="10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s="1" customFormat="1" x14ac:dyDescent="0.3">
      <c r="A19" s="45">
        <v>8</v>
      </c>
      <c r="B19" s="98" t="s">
        <v>81</v>
      </c>
      <c r="C19" s="98" t="s">
        <v>192</v>
      </c>
      <c r="D19" s="99">
        <v>32413</v>
      </c>
      <c r="E19" s="98">
        <v>3241217679</v>
      </c>
      <c r="F19" s="78" t="s">
        <v>71</v>
      </c>
      <c r="G19" s="98" t="s">
        <v>357</v>
      </c>
      <c r="H19" s="10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s="1" customFormat="1" x14ac:dyDescent="0.3">
      <c r="A20" s="45">
        <v>9</v>
      </c>
      <c r="B20" s="98" t="s">
        <v>81</v>
      </c>
      <c r="C20" s="98" t="s">
        <v>193</v>
      </c>
      <c r="D20" s="99">
        <v>34689</v>
      </c>
      <c r="E20" s="98">
        <v>3468815191</v>
      </c>
      <c r="F20" s="78" t="s">
        <v>71</v>
      </c>
      <c r="G20" s="98" t="s">
        <v>357</v>
      </c>
      <c r="H20" s="10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s="3" customFormat="1" x14ac:dyDescent="0.3">
      <c r="A21" s="45">
        <v>10</v>
      </c>
      <c r="B21" s="98" t="s">
        <v>81</v>
      </c>
      <c r="C21" s="98" t="s">
        <v>194</v>
      </c>
      <c r="D21" s="99">
        <v>32435</v>
      </c>
      <c r="E21" s="98">
        <v>3243403110</v>
      </c>
      <c r="F21" s="78" t="s">
        <v>71</v>
      </c>
      <c r="G21" s="98" t="s">
        <v>357</v>
      </c>
      <c r="H21" s="10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</row>
    <row r="22" spans="1:43" s="3" customFormat="1" x14ac:dyDescent="0.3">
      <c r="A22" s="45">
        <v>11</v>
      </c>
      <c r="B22" s="98" t="s">
        <v>81</v>
      </c>
      <c r="C22" s="98" t="s">
        <v>195</v>
      </c>
      <c r="D22" s="99">
        <v>29623</v>
      </c>
      <c r="E22" s="98">
        <v>2962207631</v>
      </c>
      <c r="F22" s="78" t="s">
        <v>71</v>
      </c>
      <c r="G22" s="98" t="s">
        <v>358</v>
      </c>
      <c r="H22" s="10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s="3" customFormat="1" x14ac:dyDescent="0.3">
      <c r="A23" s="45">
        <v>12</v>
      </c>
      <c r="B23" s="98" t="s">
        <v>81</v>
      </c>
      <c r="C23" s="98" t="s">
        <v>196</v>
      </c>
      <c r="D23" s="99">
        <v>31804</v>
      </c>
      <c r="E23" s="98">
        <v>3180321735</v>
      </c>
      <c r="F23" s="78" t="s">
        <v>71</v>
      </c>
      <c r="G23" s="98" t="s">
        <v>358</v>
      </c>
      <c r="H23" s="10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1:43" s="3" customFormat="1" x14ac:dyDescent="0.3">
      <c r="A24" s="45">
        <v>13</v>
      </c>
      <c r="B24" s="98" t="s">
        <v>81</v>
      </c>
      <c r="C24" s="98" t="s">
        <v>197</v>
      </c>
      <c r="D24" s="99">
        <v>31584</v>
      </c>
      <c r="E24" s="98">
        <v>3158301016</v>
      </c>
      <c r="F24" s="78" t="s">
        <v>71</v>
      </c>
      <c r="G24" s="98" t="s">
        <v>357</v>
      </c>
      <c r="H24" s="10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s="3" customFormat="1" x14ac:dyDescent="0.3">
      <c r="A25" s="45">
        <v>14</v>
      </c>
      <c r="B25" s="98" t="s">
        <v>81</v>
      </c>
      <c r="C25" s="98" t="s">
        <v>198</v>
      </c>
      <c r="D25" s="99">
        <v>30466</v>
      </c>
      <c r="E25" s="98">
        <v>3046504597</v>
      </c>
      <c r="F25" s="78" t="s">
        <v>71</v>
      </c>
      <c r="G25" s="98" t="s">
        <v>358</v>
      </c>
      <c r="H25" s="10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s="3" customFormat="1" x14ac:dyDescent="0.3">
      <c r="A26" s="45">
        <v>15</v>
      </c>
      <c r="B26" s="98" t="s">
        <v>81</v>
      </c>
      <c r="C26" s="98" t="s">
        <v>199</v>
      </c>
      <c r="D26" s="99">
        <v>31317</v>
      </c>
      <c r="E26" s="98">
        <v>3131618590</v>
      </c>
      <c r="F26" s="78" t="s">
        <v>71</v>
      </c>
      <c r="G26" s="98" t="s">
        <v>358</v>
      </c>
      <c r="H26" s="10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s="3" customFormat="1" x14ac:dyDescent="0.3">
      <c r="A27" s="45">
        <v>16</v>
      </c>
      <c r="B27" s="98" t="s">
        <v>200</v>
      </c>
      <c r="C27" s="98" t="s">
        <v>201</v>
      </c>
      <c r="D27" s="99">
        <v>29592</v>
      </c>
      <c r="E27" s="98">
        <v>2959117517</v>
      </c>
      <c r="F27" s="78" t="s">
        <v>71</v>
      </c>
      <c r="G27" s="98" t="s">
        <v>358</v>
      </c>
      <c r="H27" s="10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s="3" customFormat="1" x14ac:dyDescent="0.3">
      <c r="A28" s="45">
        <v>17</v>
      </c>
      <c r="B28" s="98" t="s">
        <v>81</v>
      </c>
      <c r="C28" s="98" t="s">
        <v>202</v>
      </c>
      <c r="D28" s="99">
        <v>36162</v>
      </c>
      <c r="E28" s="98">
        <v>3616106155</v>
      </c>
      <c r="F28" s="78" t="s">
        <v>71</v>
      </c>
      <c r="G28" s="98" t="s">
        <v>358</v>
      </c>
      <c r="H28" s="10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s="3" customFormat="1" x14ac:dyDescent="0.3">
      <c r="A29" s="45">
        <v>18</v>
      </c>
      <c r="B29" s="98" t="s">
        <v>81</v>
      </c>
      <c r="C29" s="98" t="s">
        <v>203</v>
      </c>
      <c r="D29" s="99">
        <v>35150</v>
      </c>
      <c r="E29" s="98">
        <v>3514909618</v>
      </c>
      <c r="F29" s="78" t="s">
        <v>71</v>
      </c>
      <c r="G29" s="98" t="s">
        <v>358</v>
      </c>
      <c r="H29" s="10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3" s="3" customFormat="1" x14ac:dyDescent="0.3">
      <c r="A30" s="45">
        <v>19</v>
      </c>
      <c r="B30" s="98" t="s">
        <v>81</v>
      </c>
      <c r="C30" s="98" t="s">
        <v>204</v>
      </c>
      <c r="D30" s="99">
        <v>33727</v>
      </c>
      <c r="E30" s="98">
        <v>3372614750</v>
      </c>
      <c r="F30" s="78" t="s">
        <v>71</v>
      </c>
      <c r="G30" s="98" t="s">
        <v>358</v>
      </c>
      <c r="H30" s="10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s="3" customFormat="1" x14ac:dyDescent="0.3">
      <c r="A31" s="45">
        <v>20</v>
      </c>
      <c r="B31" s="98" t="s">
        <v>81</v>
      </c>
      <c r="C31" s="98" t="s">
        <v>205</v>
      </c>
      <c r="D31" s="99">
        <v>37096</v>
      </c>
      <c r="E31" s="98">
        <v>3709510972</v>
      </c>
      <c r="F31" s="78" t="s">
        <v>71</v>
      </c>
      <c r="G31" s="98" t="s">
        <v>358</v>
      </c>
      <c r="H31" s="10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</row>
    <row r="32" spans="1:43" s="3" customFormat="1" x14ac:dyDescent="0.3">
      <c r="A32" s="45">
        <v>21</v>
      </c>
      <c r="B32" s="98" t="s">
        <v>81</v>
      </c>
      <c r="C32" s="98" t="s">
        <v>206</v>
      </c>
      <c r="D32" s="99">
        <v>36602</v>
      </c>
      <c r="E32" s="98">
        <v>3660111895</v>
      </c>
      <c r="F32" s="78" t="s">
        <v>71</v>
      </c>
      <c r="G32" s="98" t="s">
        <v>358</v>
      </c>
      <c r="H32" s="10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1:43" s="3" customFormat="1" x14ac:dyDescent="0.3">
      <c r="A33" s="45">
        <v>22</v>
      </c>
      <c r="B33" s="98" t="s">
        <v>83</v>
      </c>
      <c r="C33" s="98" t="s">
        <v>207</v>
      </c>
      <c r="D33" s="99">
        <v>35083</v>
      </c>
      <c r="E33" s="98">
        <v>3508209279</v>
      </c>
      <c r="F33" s="78" t="s">
        <v>71</v>
      </c>
      <c r="G33" s="98" t="s">
        <v>357</v>
      </c>
      <c r="H33" s="10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 spans="1:43" s="3" customFormat="1" x14ac:dyDescent="0.3">
      <c r="A34" s="45">
        <v>23</v>
      </c>
      <c r="B34" s="98" t="s">
        <v>81</v>
      </c>
      <c r="C34" s="98" t="s">
        <v>208</v>
      </c>
      <c r="D34" s="99">
        <v>33092</v>
      </c>
      <c r="E34" s="98">
        <v>3309120437</v>
      </c>
      <c r="F34" s="78" t="s">
        <v>71</v>
      </c>
      <c r="G34" s="98" t="s">
        <v>359</v>
      </c>
      <c r="H34" s="10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</row>
    <row r="35" spans="1:43" s="3" customFormat="1" x14ac:dyDescent="0.3">
      <c r="A35" s="45">
        <v>24</v>
      </c>
      <c r="B35" s="98" t="s">
        <v>81</v>
      </c>
      <c r="C35" s="98" t="s">
        <v>209</v>
      </c>
      <c r="D35" s="99">
        <v>33349</v>
      </c>
      <c r="E35" s="98">
        <v>3334807610</v>
      </c>
      <c r="F35" s="78" t="s">
        <v>71</v>
      </c>
      <c r="G35" s="98" t="s">
        <v>357</v>
      </c>
      <c r="H35" s="10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</row>
    <row r="36" spans="1:43" s="3" customFormat="1" x14ac:dyDescent="0.3">
      <c r="A36" s="45">
        <v>25</v>
      </c>
      <c r="B36" s="98" t="s">
        <v>82</v>
      </c>
      <c r="C36" s="98" t="s">
        <v>210</v>
      </c>
      <c r="D36" s="99">
        <v>28937</v>
      </c>
      <c r="E36" s="98">
        <v>2893616413</v>
      </c>
      <c r="F36" s="78" t="s">
        <v>71</v>
      </c>
      <c r="G36" s="98" t="s">
        <v>358</v>
      </c>
      <c r="H36" s="10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 spans="1:43" s="3" customFormat="1" x14ac:dyDescent="0.3">
      <c r="A37" s="45">
        <v>26</v>
      </c>
      <c r="B37" s="98" t="s">
        <v>200</v>
      </c>
      <c r="C37" s="98" t="s">
        <v>211</v>
      </c>
      <c r="D37" s="99">
        <v>30910</v>
      </c>
      <c r="E37" s="98">
        <v>3090326615</v>
      </c>
      <c r="F37" s="78" t="s">
        <v>71</v>
      </c>
      <c r="G37" s="98" t="s">
        <v>359</v>
      </c>
      <c r="H37" s="10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</row>
    <row r="38" spans="1:43" s="3" customFormat="1" x14ac:dyDescent="0.3">
      <c r="A38" s="45">
        <v>27</v>
      </c>
      <c r="B38" s="98" t="s">
        <v>81</v>
      </c>
      <c r="C38" s="98" t="s">
        <v>212</v>
      </c>
      <c r="D38" s="99">
        <v>36606</v>
      </c>
      <c r="E38" s="98">
        <v>3660505330</v>
      </c>
      <c r="F38" s="78" t="s">
        <v>71</v>
      </c>
      <c r="G38" s="98" t="s">
        <v>358</v>
      </c>
      <c r="H38" s="10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1:43" s="3" customFormat="1" x14ac:dyDescent="0.3">
      <c r="A39" s="45">
        <v>28</v>
      </c>
      <c r="B39" s="98" t="s">
        <v>81</v>
      </c>
      <c r="C39" s="98" t="s">
        <v>213</v>
      </c>
      <c r="D39" s="99">
        <v>32629</v>
      </c>
      <c r="E39" s="98">
        <v>3262814910</v>
      </c>
      <c r="F39" s="78" t="s">
        <v>71</v>
      </c>
      <c r="G39" s="98" t="s">
        <v>357</v>
      </c>
      <c r="H39" s="10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</row>
    <row r="40" spans="1:43" s="3" customFormat="1" x14ac:dyDescent="0.3">
      <c r="A40" s="45">
        <v>29</v>
      </c>
      <c r="B40" s="98" t="s">
        <v>81</v>
      </c>
      <c r="C40" s="98" t="s">
        <v>214</v>
      </c>
      <c r="D40" s="99">
        <v>33425</v>
      </c>
      <c r="E40" s="98">
        <v>3342406054</v>
      </c>
      <c r="F40" s="78" t="s">
        <v>71</v>
      </c>
      <c r="G40" s="98" t="s">
        <v>358</v>
      </c>
      <c r="H40" s="10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1:43" s="3" customFormat="1" x14ac:dyDescent="0.3">
      <c r="A41" s="45">
        <v>30</v>
      </c>
      <c r="B41" s="98" t="s">
        <v>81</v>
      </c>
      <c r="C41" s="98" t="s">
        <v>215</v>
      </c>
      <c r="D41" s="99">
        <v>33259</v>
      </c>
      <c r="E41" s="98">
        <v>3362315915</v>
      </c>
      <c r="F41" s="78" t="s">
        <v>71</v>
      </c>
      <c r="G41" s="98" t="s">
        <v>358</v>
      </c>
      <c r="H41" s="10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 spans="1:43" s="3" customFormat="1" x14ac:dyDescent="0.3">
      <c r="A42" s="45">
        <v>31</v>
      </c>
      <c r="B42" s="98" t="s">
        <v>216</v>
      </c>
      <c r="C42" s="98" t="s">
        <v>217</v>
      </c>
      <c r="D42" s="99">
        <v>29207</v>
      </c>
      <c r="E42" s="98">
        <v>2920603275</v>
      </c>
      <c r="F42" s="78" t="s">
        <v>71</v>
      </c>
      <c r="G42" s="98" t="s">
        <v>358</v>
      </c>
      <c r="H42" s="10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</row>
    <row r="43" spans="1:43" s="3" customFormat="1" x14ac:dyDescent="0.3">
      <c r="A43" s="45">
        <v>32</v>
      </c>
      <c r="B43" s="98" t="s">
        <v>81</v>
      </c>
      <c r="C43" s="98" t="s">
        <v>218</v>
      </c>
      <c r="D43" s="99">
        <v>31066</v>
      </c>
      <c r="E43" s="98">
        <v>3106511314</v>
      </c>
      <c r="F43" s="78" t="s">
        <v>71</v>
      </c>
      <c r="G43" s="98" t="s">
        <v>358</v>
      </c>
      <c r="H43" s="10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</row>
    <row r="44" spans="1:43" s="3" customFormat="1" x14ac:dyDescent="0.3">
      <c r="A44" s="45">
        <v>33</v>
      </c>
      <c r="B44" s="98" t="s">
        <v>81</v>
      </c>
      <c r="C44" s="98" t="s">
        <v>354</v>
      </c>
      <c r="D44" s="99">
        <v>32445</v>
      </c>
      <c r="E44" s="98">
        <v>3244405876</v>
      </c>
      <c r="F44" s="78" t="s">
        <v>71</v>
      </c>
      <c r="G44" s="98" t="s">
        <v>358</v>
      </c>
      <c r="H44" s="10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</row>
    <row r="45" spans="1:43" s="3" customFormat="1" x14ac:dyDescent="0.3">
      <c r="A45" s="45">
        <v>34</v>
      </c>
      <c r="B45" s="98" t="s">
        <v>81</v>
      </c>
      <c r="C45" s="98" t="s">
        <v>219</v>
      </c>
      <c r="D45" s="99">
        <v>31114</v>
      </c>
      <c r="E45" s="98">
        <v>3111308672</v>
      </c>
      <c r="F45" s="78" t="s">
        <v>71</v>
      </c>
      <c r="G45" s="98" t="s">
        <v>358</v>
      </c>
      <c r="H45" s="10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 spans="1:43" s="3" customFormat="1" x14ac:dyDescent="0.3">
      <c r="A46" s="45">
        <v>35</v>
      </c>
      <c r="B46" s="98" t="s">
        <v>81</v>
      </c>
      <c r="C46" s="98" t="s">
        <v>220</v>
      </c>
      <c r="D46" s="99">
        <v>31489</v>
      </c>
      <c r="E46" s="98">
        <v>3148819893</v>
      </c>
      <c r="F46" s="78" t="s">
        <v>71</v>
      </c>
      <c r="G46" s="98" t="s">
        <v>357</v>
      </c>
      <c r="H46" s="10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</row>
    <row r="47" spans="1:43" s="3" customFormat="1" x14ac:dyDescent="0.3">
      <c r="A47" s="45">
        <v>36</v>
      </c>
      <c r="B47" s="98" t="s">
        <v>81</v>
      </c>
      <c r="C47" s="98" t="s">
        <v>221</v>
      </c>
      <c r="D47" s="99">
        <v>31200</v>
      </c>
      <c r="E47" s="98">
        <v>3119925298</v>
      </c>
      <c r="F47" s="78" t="s">
        <v>71</v>
      </c>
      <c r="G47" s="98" t="s">
        <v>358</v>
      </c>
      <c r="H47" s="10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</row>
    <row r="48" spans="1:43" s="3" customFormat="1" x14ac:dyDescent="0.3">
      <c r="A48" s="45">
        <v>37</v>
      </c>
      <c r="B48" s="98" t="s">
        <v>81</v>
      </c>
      <c r="C48" s="98" t="s">
        <v>222</v>
      </c>
      <c r="D48" s="99">
        <v>31084</v>
      </c>
      <c r="E48" s="98">
        <v>3108317856</v>
      </c>
      <c r="F48" s="78" t="s">
        <v>71</v>
      </c>
      <c r="G48" s="98" t="s">
        <v>358</v>
      </c>
      <c r="H48" s="10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</row>
    <row r="49" spans="1:43" s="3" customFormat="1" x14ac:dyDescent="0.3">
      <c r="A49" s="45">
        <v>38</v>
      </c>
      <c r="B49" s="98" t="s">
        <v>81</v>
      </c>
      <c r="C49" s="98" t="s">
        <v>355</v>
      </c>
      <c r="D49" s="99">
        <v>37100</v>
      </c>
      <c r="E49" s="98">
        <v>3709901899</v>
      </c>
      <c r="F49" s="78" t="s">
        <v>71</v>
      </c>
      <c r="G49" s="98" t="s">
        <v>358</v>
      </c>
      <c r="H49" s="10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1:43" s="3" customFormat="1" x14ac:dyDescent="0.3">
      <c r="A50" s="45">
        <v>39</v>
      </c>
      <c r="B50" s="98" t="s">
        <v>81</v>
      </c>
      <c r="C50" s="98" t="s">
        <v>223</v>
      </c>
      <c r="D50" s="99">
        <v>32828</v>
      </c>
      <c r="E50" s="98">
        <v>3282703352</v>
      </c>
      <c r="F50" s="78" t="s">
        <v>71</v>
      </c>
      <c r="G50" s="98" t="s">
        <v>360</v>
      </c>
      <c r="H50" s="10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</row>
    <row r="51" spans="1:43" s="3" customFormat="1" x14ac:dyDescent="0.3">
      <c r="A51" s="45">
        <v>40</v>
      </c>
      <c r="B51" s="98" t="s">
        <v>216</v>
      </c>
      <c r="C51" s="98" t="s">
        <v>224</v>
      </c>
      <c r="D51" s="99">
        <v>32892</v>
      </c>
      <c r="E51" s="98">
        <v>3289100771</v>
      </c>
      <c r="F51" s="78" t="s">
        <v>71</v>
      </c>
      <c r="G51" s="98" t="s">
        <v>358</v>
      </c>
      <c r="H51" s="10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1:43" s="3" customFormat="1" x14ac:dyDescent="0.3">
      <c r="A52" s="45">
        <v>41</v>
      </c>
      <c r="B52" s="98" t="s">
        <v>81</v>
      </c>
      <c r="C52" s="98" t="s">
        <v>225</v>
      </c>
      <c r="D52" s="99">
        <v>36551</v>
      </c>
      <c r="E52" s="98">
        <v>3655003736</v>
      </c>
      <c r="F52" s="78" t="s">
        <v>71</v>
      </c>
      <c r="G52" s="98" t="s">
        <v>358</v>
      </c>
      <c r="H52" s="10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</row>
    <row r="53" spans="1:43" s="3" customFormat="1" x14ac:dyDescent="0.3">
      <c r="A53" s="45">
        <v>42</v>
      </c>
      <c r="B53" s="98" t="s">
        <v>81</v>
      </c>
      <c r="C53" s="98" t="s">
        <v>226</v>
      </c>
      <c r="D53" s="99">
        <v>31122</v>
      </c>
      <c r="E53" s="98">
        <v>3112101435</v>
      </c>
      <c r="F53" s="78" t="s">
        <v>71</v>
      </c>
      <c r="G53" s="98" t="s">
        <v>358</v>
      </c>
      <c r="H53" s="10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</row>
    <row r="54" spans="1:43" s="3" customFormat="1" x14ac:dyDescent="0.3">
      <c r="A54" s="45">
        <v>43</v>
      </c>
      <c r="B54" s="98" t="s">
        <v>81</v>
      </c>
      <c r="C54" s="98" t="s">
        <v>227</v>
      </c>
      <c r="D54" s="99">
        <v>31667</v>
      </c>
      <c r="E54" s="98">
        <v>3166610878</v>
      </c>
      <c r="F54" s="78" t="s">
        <v>71</v>
      </c>
      <c r="G54" s="98" t="s">
        <v>357</v>
      </c>
      <c r="H54" s="10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 spans="1:43" s="3" customFormat="1" x14ac:dyDescent="0.3">
      <c r="A55" s="45">
        <v>44</v>
      </c>
      <c r="B55" s="98" t="s">
        <v>81</v>
      </c>
      <c r="C55" s="98" t="s">
        <v>228</v>
      </c>
      <c r="D55" s="99">
        <v>31430</v>
      </c>
      <c r="E55" s="98">
        <v>3142904734</v>
      </c>
      <c r="F55" s="78" t="s">
        <v>71</v>
      </c>
      <c r="G55" s="98" t="s">
        <v>357</v>
      </c>
      <c r="H55" s="10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</row>
    <row r="56" spans="1:43" s="3" customFormat="1" x14ac:dyDescent="0.3">
      <c r="A56" s="45">
        <v>45</v>
      </c>
      <c r="B56" s="98" t="s">
        <v>81</v>
      </c>
      <c r="C56" s="98" t="s">
        <v>229</v>
      </c>
      <c r="D56" s="99">
        <v>32675</v>
      </c>
      <c r="E56" s="98">
        <v>3267403852</v>
      </c>
      <c r="F56" s="78" t="s">
        <v>71</v>
      </c>
      <c r="G56" s="98" t="s">
        <v>358</v>
      </c>
      <c r="H56" s="10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</row>
    <row r="57" spans="1:43" s="3" customFormat="1" x14ac:dyDescent="0.3">
      <c r="A57" s="45">
        <v>46</v>
      </c>
      <c r="B57" s="98" t="s">
        <v>81</v>
      </c>
      <c r="C57" s="98" t="s">
        <v>230</v>
      </c>
      <c r="D57" s="99">
        <v>34052</v>
      </c>
      <c r="E57" s="98">
        <v>3405103190</v>
      </c>
      <c r="F57" s="78" t="s">
        <v>71</v>
      </c>
      <c r="G57" s="98" t="s">
        <v>357</v>
      </c>
      <c r="H57" s="10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</row>
    <row r="58" spans="1:43" s="3" customFormat="1" x14ac:dyDescent="0.3">
      <c r="A58" s="45">
        <v>47</v>
      </c>
      <c r="B58" s="98" t="s">
        <v>81</v>
      </c>
      <c r="C58" s="98" t="s">
        <v>231</v>
      </c>
      <c r="D58" s="99">
        <v>33981</v>
      </c>
      <c r="E58" s="98">
        <v>3398002159</v>
      </c>
      <c r="F58" s="78" t="s">
        <v>71</v>
      </c>
      <c r="G58" s="98" t="s">
        <v>357</v>
      </c>
      <c r="H58" s="10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</row>
    <row r="59" spans="1:43" s="3" customFormat="1" x14ac:dyDescent="0.3">
      <c r="A59" s="45">
        <v>48</v>
      </c>
      <c r="B59" s="98" t="s">
        <v>81</v>
      </c>
      <c r="C59" s="98" t="s">
        <v>232</v>
      </c>
      <c r="D59" s="99">
        <v>28983</v>
      </c>
      <c r="E59" s="98">
        <v>2898223371</v>
      </c>
      <c r="F59" s="78" t="s">
        <v>71</v>
      </c>
      <c r="G59" s="98" t="s">
        <v>358</v>
      </c>
      <c r="H59" s="10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</row>
    <row r="60" spans="1:43" s="3" customFormat="1" x14ac:dyDescent="0.3">
      <c r="A60" s="45">
        <v>49</v>
      </c>
      <c r="B60" s="98" t="s">
        <v>81</v>
      </c>
      <c r="C60" s="98" t="s">
        <v>233</v>
      </c>
      <c r="D60" s="99">
        <v>31080</v>
      </c>
      <c r="E60" s="98">
        <v>3107909898</v>
      </c>
      <c r="F60" s="78" t="s">
        <v>71</v>
      </c>
      <c r="G60" s="98" t="s">
        <v>358</v>
      </c>
      <c r="H60" s="10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1:43" s="3" customFormat="1" x14ac:dyDescent="0.3">
      <c r="A61" s="45">
        <v>50</v>
      </c>
      <c r="B61" s="98" t="s">
        <v>81</v>
      </c>
      <c r="C61" s="98" t="s">
        <v>234</v>
      </c>
      <c r="D61" s="99">
        <v>37028</v>
      </c>
      <c r="E61" s="98">
        <v>3702703693</v>
      </c>
      <c r="F61" s="78" t="s">
        <v>71</v>
      </c>
      <c r="G61" s="98" t="s">
        <v>357</v>
      </c>
      <c r="H61" s="10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 spans="1:43" s="3" customFormat="1" x14ac:dyDescent="0.3">
      <c r="A62" s="45">
        <v>51</v>
      </c>
      <c r="B62" s="98" t="s">
        <v>200</v>
      </c>
      <c r="C62" s="98" t="s">
        <v>235</v>
      </c>
      <c r="D62" s="99">
        <v>29444</v>
      </c>
      <c r="E62" s="98">
        <v>2944313497</v>
      </c>
      <c r="F62" s="78" t="s">
        <v>71</v>
      </c>
      <c r="G62" s="98" t="s">
        <v>357</v>
      </c>
      <c r="H62" s="10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</row>
    <row r="63" spans="1:43" s="3" customFormat="1" x14ac:dyDescent="0.3">
      <c r="A63" s="45">
        <v>52</v>
      </c>
      <c r="B63" s="98" t="s">
        <v>81</v>
      </c>
      <c r="C63" s="98" t="s">
        <v>236</v>
      </c>
      <c r="D63" s="99">
        <v>29408</v>
      </c>
      <c r="E63" s="98">
        <v>2940710610</v>
      </c>
      <c r="F63" s="78" t="s">
        <v>71</v>
      </c>
      <c r="G63" s="98" t="s">
        <v>357</v>
      </c>
      <c r="H63" s="10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</row>
    <row r="64" spans="1:43" s="3" customFormat="1" x14ac:dyDescent="0.3">
      <c r="A64" s="45">
        <v>53</v>
      </c>
      <c r="B64" s="98" t="s">
        <v>81</v>
      </c>
      <c r="C64" s="98" t="s">
        <v>237</v>
      </c>
      <c r="D64" s="99">
        <v>36807</v>
      </c>
      <c r="E64" s="98">
        <v>3680600915</v>
      </c>
      <c r="F64" s="78" t="s">
        <v>71</v>
      </c>
      <c r="G64" s="98" t="s">
        <v>357</v>
      </c>
      <c r="H64" s="10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5" spans="1:43" s="3" customFormat="1" x14ac:dyDescent="0.3">
      <c r="A65" s="45">
        <v>54</v>
      </c>
      <c r="B65" s="98" t="s">
        <v>81</v>
      </c>
      <c r="C65" s="98" t="s">
        <v>238</v>
      </c>
      <c r="D65" s="99">
        <v>34767</v>
      </c>
      <c r="E65" s="98">
        <v>3476600275</v>
      </c>
      <c r="F65" s="78" t="s">
        <v>71</v>
      </c>
      <c r="G65" s="98" t="s">
        <v>358</v>
      </c>
      <c r="H65" s="10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</row>
    <row r="66" spans="1:43" s="3" customFormat="1" x14ac:dyDescent="0.3">
      <c r="A66" s="45">
        <v>55</v>
      </c>
      <c r="B66" s="98" t="s">
        <v>81</v>
      </c>
      <c r="C66" s="98" t="s">
        <v>239</v>
      </c>
      <c r="D66" s="99">
        <v>35205</v>
      </c>
      <c r="E66" s="98">
        <v>3520410254</v>
      </c>
      <c r="F66" s="78" t="s">
        <v>71</v>
      </c>
      <c r="G66" s="98" t="s">
        <v>358</v>
      </c>
      <c r="H66" s="10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</row>
    <row r="67" spans="1:43" s="3" customFormat="1" x14ac:dyDescent="0.3">
      <c r="A67" s="45">
        <v>56</v>
      </c>
      <c r="B67" s="98" t="s">
        <v>81</v>
      </c>
      <c r="C67" s="98" t="s">
        <v>240</v>
      </c>
      <c r="D67" s="99">
        <v>34886</v>
      </c>
      <c r="E67" s="98">
        <v>3488514019</v>
      </c>
      <c r="F67" s="78" t="s">
        <v>71</v>
      </c>
      <c r="G67" s="98" t="s">
        <v>358</v>
      </c>
      <c r="H67" s="10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</row>
    <row r="68" spans="1:43" s="3" customFormat="1" x14ac:dyDescent="0.3">
      <c r="A68" s="45">
        <v>57</v>
      </c>
      <c r="B68" s="98" t="s">
        <v>81</v>
      </c>
      <c r="C68" s="98" t="s">
        <v>241</v>
      </c>
      <c r="D68" s="99">
        <v>30249</v>
      </c>
      <c r="E68" s="98">
        <v>3024803273</v>
      </c>
      <c r="F68" s="78" t="s">
        <v>71</v>
      </c>
      <c r="G68" s="98" t="s">
        <v>358</v>
      </c>
      <c r="H68" s="10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</row>
    <row r="69" spans="1:43" s="3" customFormat="1" x14ac:dyDescent="0.3">
      <c r="A69" s="45">
        <v>58</v>
      </c>
      <c r="B69" s="98" t="s">
        <v>81</v>
      </c>
      <c r="C69" s="98" t="s">
        <v>242</v>
      </c>
      <c r="D69" s="99">
        <v>29744</v>
      </c>
      <c r="E69" s="98">
        <v>2974323456</v>
      </c>
      <c r="F69" s="78" t="s">
        <v>71</v>
      </c>
      <c r="G69" s="98" t="s">
        <v>357</v>
      </c>
      <c r="H69" s="10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</row>
    <row r="70" spans="1:43" s="3" customFormat="1" x14ac:dyDescent="0.3">
      <c r="A70" s="45">
        <v>59</v>
      </c>
      <c r="B70" s="98" t="s">
        <v>81</v>
      </c>
      <c r="C70" s="98" t="s">
        <v>243</v>
      </c>
      <c r="D70" s="99">
        <v>31263</v>
      </c>
      <c r="E70" s="98">
        <v>3114425791</v>
      </c>
      <c r="F70" s="78" t="s">
        <v>71</v>
      </c>
      <c r="G70" s="98" t="s">
        <v>358</v>
      </c>
      <c r="H70" s="10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</row>
    <row r="71" spans="1:43" s="3" customFormat="1" x14ac:dyDescent="0.3">
      <c r="A71" s="45">
        <v>60</v>
      </c>
      <c r="B71" s="98" t="s">
        <v>81</v>
      </c>
      <c r="C71" s="98" t="s">
        <v>244</v>
      </c>
      <c r="D71" s="99">
        <v>30554</v>
      </c>
      <c r="E71" s="98">
        <v>3055310995</v>
      </c>
      <c r="F71" s="78" t="s">
        <v>71</v>
      </c>
      <c r="G71" s="98" t="s">
        <v>357</v>
      </c>
      <c r="H71" s="10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</row>
    <row r="72" spans="1:43" s="3" customFormat="1" x14ac:dyDescent="0.3">
      <c r="A72" s="45">
        <v>61</v>
      </c>
      <c r="B72" s="98" t="s">
        <v>85</v>
      </c>
      <c r="C72" s="98" t="s">
        <v>245</v>
      </c>
      <c r="D72" s="99">
        <v>29704</v>
      </c>
      <c r="E72" s="98">
        <v>2970314539</v>
      </c>
      <c r="F72" s="78" t="s">
        <v>71</v>
      </c>
      <c r="G72" s="98" t="s">
        <v>358</v>
      </c>
      <c r="H72" s="10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</row>
    <row r="73" spans="1:43" s="3" customFormat="1" x14ac:dyDescent="0.3">
      <c r="A73" s="45">
        <v>62</v>
      </c>
      <c r="B73" s="98" t="s">
        <v>200</v>
      </c>
      <c r="C73" s="98" t="s">
        <v>246</v>
      </c>
      <c r="D73" s="99">
        <v>30856</v>
      </c>
      <c r="E73" s="98">
        <v>3085508052</v>
      </c>
      <c r="F73" s="78" t="s">
        <v>71</v>
      </c>
      <c r="G73" s="98" t="s">
        <v>357</v>
      </c>
      <c r="H73" s="10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 spans="1:43" s="1" customFormat="1" x14ac:dyDescent="0.3">
      <c r="A74" s="45">
        <v>63</v>
      </c>
      <c r="B74" s="98" t="s">
        <v>81</v>
      </c>
      <c r="C74" s="98" t="s">
        <v>247</v>
      </c>
      <c r="D74" s="99">
        <v>35456</v>
      </c>
      <c r="E74" s="98">
        <v>3545508891</v>
      </c>
      <c r="F74" s="78" t="s">
        <v>71</v>
      </c>
      <c r="G74" s="98" t="s">
        <v>357</v>
      </c>
      <c r="H74" s="10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3">
      <c r="A75" s="45">
        <v>64</v>
      </c>
      <c r="B75" s="98" t="s">
        <v>81</v>
      </c>
      <c r="C75" s="98" t="s">
        <v>248</v>
      </c>
      <c r="D75" s="99">
        <v>30983</v>
      </c>
      <c r="E75" s="98">
        <v>3098219291</v>
      </c>
      <c r="F75" s="78" t="s">
        <v>71</v>
      </c>
      <c r="G75" s="98" t="s">
        <v>357</v>
      </c>
      <c r="H75" s="10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3">
      <c r="A76" s="45">
        <v>65</v>
      </c>
      <c r="B76" s="98" t="s">
        <v>81</v>
      </c>
      <c r="C76" s="98" t="s">
        <v>249</v>
      </c>
      <c r="D76" s="99">
        <v>29693</v>
      </c>
      <c r="E76" s="98">
        <v>2969217190</v>
      </c>
      <c r="F76" s="78" t="s">
        <v>71</v>
      </c>
      <c r="G76" s="98" t="s">
        <v>358</v>
      </c>
      <c r="H76" s="10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3">
      <c r="A77" s="45">
        <v>66</v>
      </c>
      <c r="B77" s="98" t="s">
        <v>81</v>
      </c>
      <c r="C77" s="98" t="s">
        <v>356</v>
      </c>
      <c r="D77" s="99">
        <v>34871</v>
      </c>
      <c r="E77" s="98">
        <v>3487007938</v>
      </c>
      <c r="F77" s="78" t="s">
        <v>71</v>
      </c>
      <c r="G77" s="98" t="s">
        <v>361</v>
      </c>
      <c r="H77" s="10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3">
      <c r="A78" s="45">
        <v>67</v>
      </c>
      <c r="B78" s="98" t="s">
        <v>81</v>
      </c>
      <c r="C78" s="98" t="s">
        <v>250</v>
      </c>
      <c r="D78" s="99">
        <v>36929</v>
      </c>
      <c r="E78" s="98">
        <v>3692810219</v>
      </c>
      <c r="F78" s="78" t="s">
        <v>71</v>
      </c>
      <c r="G78" s="98" t="s">
        <v>357</v>
      </c>
      <c r="H78" s="10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3">
      <c r="A79" s="45">
        <v>68</v>
      </c>
      <c r="B79" s="98" t="s">
        <v>81</v>
      </c>
      <c r="C79" s="98" t="s">
        <v>251</v>
      </c>
      <c r="D79" s="99">
        <v>28901</v>
      </c>
      <c r="E79" s="98">
        <v>2890011199</v>
      </c>
      <c r="F79" s="78" t="s">
        <v>71</v>
      </c>
      <c r="G79" s="98" t="s">
        <v>358</v>
      </c>
      <c r="H79" s="10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3">
      <c r="A80" s="45">
        <v>69</v>
      </c>
      <c r="B80" s="98" t="s">
        <v>81</v>
      </c>
      <c r="C80" s="98" t="s">
        <v>252</v>
      </c>
      <c r="D80" s="99">
        <v>30077</v>
      </c>
      <c r="E80" s="98">
        <v>3007620670</v>
      </c>
      <c r="F80" s="78" t="s">
        <v>71</v>
      </c>
      <c r="G80" s="98" t="s">
        <v>357</v>
      </c>
      <c r="H80" s="10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3">
      <c r="A81" s="45">
        <v>70</v>
      </c>
      <c r="B81" s="98" t="s">
        <v>81</v>
      </c>
      <c r="C81" s="98" t="s">
        <v>253</v>
      </c>
      <c r="D81" s="99">
        <v>33535</v>
      </c>
      <c r="E81" s="98">
        <v>3353403519</v>
      </c>
      <c r="F81" s="78" t="s">
        <v>71</v>
      </c>
      <c r="G81" s="98" t="s">
        <v>358</v>
      </c>
      <c r="H81" s="10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3">
      <c r="A82" s="45">
        <v>71</v>
      </c>
      <c r="B82" s="98" t="s">
        <v>81</v>
      </c>
      <c r="C82" s="98" t="s">
        <v>254</v>
      </c>
      <c r="D82" s="99">
        <v>33182</v>
      </c>
      <c r="E82" s="98">
        <v>3318119957</v>
      </c>
      <c r="F82" s="78" t="s">
        <v>71</v>
      </c>
      <c r="G82" s="98" t="s">
        <v>357</v>
      </c>
      <c r="H82" s="10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3">
      <c r="A83" s="45">
        <v>72</v>
      </c>
      <c r="B83" s="98" t="s">
        <v>81</v>
      </c>
      <c r="C83" s="98" t="s">
        <v>255</v>
      </c>
      <c r="D83" s="99">
        <v>33661</v>
      </c>
      <c r="E83" s="98">
        <v>3366013334</v>
      </c>
      <c r="F83" s="78" t="s">
        <v>71</v>
      </c>
      <c r="G83" s="98" t="s">
        <v>358</v>
      </c>
      <c r="H83" s="10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3">
      <c r="A84" s="45">
        <v>73</v>
      </c>
      <c r="B84" s="98" t="s">
        <v>200</v>
      </c>
      <c r="C84" s="98" t="s">
        <v>256</v>
      </c>
      <c r="D84" s="99">
        <v>30277</v>
      </c>
      <c r="E84" s="98">
        <v>3027616097</v>
      </c>
      <c r="F84" s="78" t="s">
        <v>71</v>
      </c>
      <c r="G84" s="98" t="s">
        <v>358</v>
      </c>
      <c r="H84" s="10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3">
      <c r="A85" s="45">
        <v>74</v>
      </c>
      <c r="B85" s="98" t="s">
        <v>81</v>
      </c>
      <c r="C85" s="98" t="s">
        <v>257</v>
      </c>
      <c r="D85" s="99">
        <v>32676</v>
      </c>
      <c r="E85" s="98">
        <v>3267503598</v>
      </c>
      <c r="F85" s="78" t="s">
        <v>71</v>
      </c>
      <c r="G85" s="98" t="s">
        <v>357</v>
      </c>
      <c r="H85" s="10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3">
      <c r="A86" s="45">
        <v>75</v>
      </c>
      <c r="B86" s="98" t="s">
        <v>82</v>
      </c>
      <c r="C86" s="98" t="s">
        <v>258</v>
      </c>
      <c r="D86" s="99">
        <v>34212</v>
      </c>
      <c r="E86" s="98">
        <v>3421112911</v>
      </c>
      <c r="F86" s="78" t="s">
        <v>71</v>
      </c>
      <c r="G86" s="98" t="s">
        <v>358</v>
      </c>
      <c r="H86" s="10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3">
      <c r="A87" s="45">
        <v>76</v>
      </c>
      <c r="B87" s="98" t="s">
        <v>84</v>
      </c>
      <c r="C87" s="98" t="s">
        <v>259</v>
      </c>
      <c r="D87" s="99">
        <v>29471</v>
      </c>
      <c r="E87" s="98">
        <v>2947009079</v>
      </c>
      <c r="F87" s="78" t="s">
        <v>71</v>
      </c>
      <c r="G87" s="98" t="s">
        <v>357</v>
      </c>
      <c r="H87" s="10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3">
      <c r="A88" s="45">
        <v>77</v>
      </c>
      <c r="B88" s="98" t="s">
        <v>81</v>
      </c>
      <c r="C88" s="98" t="s">
        <v>260</v>
      </c>
      <c r="D88" s="99">
        <v>35826</v>
      </c>
      <c r="E88" s="98">
        <v>3582504592</v>
      </c>
      <c r="F88" s="78" t="s">
        <v>71</v>
      </c>
      <c r="G88" s="98" t="s">
        <v>357</v>
      </c>
      <c r="H88" s="10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3">
      <c r="A89" s="45">
        <v>78</v>
      </c>
      <c r="B89" s="98" t="s">
        <v>81</v>
      </c>
      <c r="C89" s="98" t="s">
        <v>261</v>
      </c>
      <c r="D89" s="99">
        <v>36945</v>
      </c>
      <c r="E89" s="98">
        <v>3694407195</v>
      </c>
      <c r="F89" s="78" t="s">
        <v>71</v>
      </c>
      <c r="G89" s="98" t="s">
        <v>358</v>
      </c>
      <c r="H89" s="10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3">
      <c r="A90" s="45">
        <v>79</v>
      </c>
      <c r="B90" s="98" t="s">
        <v>81</v>
      </c>
      <c r="C90" s="98" t="s">
        <v>262</v>
      </c>
      <c r="D90" s="99">
        <v>33372</v>
      </c>
      <c r="E90" s="98">
        <v>3337101134</v>
      </c>
      <c r="F90" s="78" t="s">
        <v>71</v>
      </c>
      <c r="G90" s="98" t="s">
        <v>358</v>
      </c>
      <c r="H90" s="10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3">
      <c r="A91" s="45">
        <v>80</v>
      </c>
      <c r="B91" s="98" t="s">
        <v>81</v>
      </c>
      <c r="C91" s="98" t="s">
        <v>263</v>
      </c>
      <c r="D91" s="99">
        <v>28888</v>
      </c>
      <c r="E91" s="98">
        <v>2888714436</v>
      </c>
      <c r="F91" s="78" t="s">
        <v>71</v>
      </c>
      <c r="G91" s="98" t="s">
        <v>358</v>
      </c>
      <c r="H91" s="10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3">
      <c r="A92" s="45">
        <v>81</v>
      </c>
      <c r="B92" s="98" t="s">
        <v>81</v>
      </c>
      <c r="C92" s="98" t="s">
        <v>264</v>
      </c>
      <c r="D92" s="99">
        <v>35005</v>
      </c>
      <c r="E92" s="98">
        <v>3500401957</v>
      </c>
      <c r="F92" s="78" t="s">
        <v>71</v>
      </c>
      <c r="G92" s="98" t="s">
        <v>357</v>
      </c>
      <c r="H92" s="10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3">
      <c r="A93" s="45">
        <v>82</v>
      </c>
      <c r="B93" s="98" t="s">
        <v>81</v>
      </c>
      <c r="C93" s="98" t="s">
        <v>265</v>
      </c>
      <c r="D93" s="99">
        <v>30194</v>
      </c>
      <c r="E93" s="98">
        <v>3019308018</v>
      </c>
      <c r="F93" s="78" t="s">
        <v>71</v>
      </c>
      <c r="G93" s="98" t="s">
        <v>359</v>
      </c>
      <c r="H93" s="10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3">
      <c r="A94" s="45">
        <v>83</v>
      </c>
      <c r="B94" s="98" t="s">
        <v>81</v>
      </c>
      <c r="C94" s="98" t="s">
        <v>266</v>
      </c>
      <c r="D94" s="99">
        <v>32960</v>
      </c>
      <c r="E94" s="98">
        <v>3295911674</v>
      </c>
      <c r="F94" s="78" t="s">
        <v>71</v>
      </c>
      <c r="G94" s="98" t="s">
        <v>358</v>
      </c>
      <c r="H94" s="10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3">
      <c r="A95" s="45">
        <v>84</v>
      </c>
      <c r="B95" s="98" t="s">
        <v>83</v>
      </c>
      <c r="C95" s="98" t="s">
        <v>267</v>
      </c>
      <c r="D95" s="99">
        <v>33384</v>
      </c>
      <c r="E95" s="98">
        <v>3338300398</v>
      </c>
      <c r="F95" s="78" t="s">
        <v>71</v>
      </c>
      <c r="G95" s="98" t="s">
        <v>358</v>
      </c>
      <c r="H95" s="10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3">
      <c r="A96" s="45">
        <v>85</v>
      </c>
      <c r="B96" s="98" t="s">
        <v>200</v>
      </c>
      <c r="C96" s="98" t="s">
        <v>268</v>
      </c>
      <c r="D96" s="99">
        <v>27343</v>
      </c>
      <c r="E96" s="98">
        <v>2734210070</v>
      </c>
      <c r="F96" s="78" t="s">
        <v>71</v>
      </c>
      <c r="G96" s="98" t="s">
        <v>358</v>
      </c>
      <c r="H96" s="10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3">
      <c r="A97" s="45">
        <v>86</v>
      </c>
      <c r="B97" s="98" t="s">
        <v>269</v>
      </c>
      <c r="C97" s="98" t="s">
        <v>270</v>
      </c>
      <c r="D97" s="99">
        <v>32312</v>
      </c>
      <c r="E97" s="98">
        <v>3231110933</v>
      </c>
      <c r="F97" s="78" t="s">
        <v>71</v>
      </c>
      <c r="G97" s="98" t="s">
        <v>357</v>
      </c>
      <c r="H97" s="10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3">
      <c r="A98" s="45">
        <v>87</v>
      </c>
      <c r="B98" s="98" t="s">
        <v>81</v>
      </c>
      <c r="C98" s="98" t="s">
        <v>271</v>
      </c>
      <c r="D98" s="99">
        <v>37103</v>
      </c>
      <c r="E98" s="98">
        <v>3710209993</v>
      </c>
      <c r="F98" s="78" t="s">
        <v>71</v>
      </c>
      <c r="G98" s="98" t="s">
        <v>357</v>
      </c>
      <c r="H98" s="10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3">
      <c r="A99" s="45">
        <v>88</v>
      </c>
      <c r="B99" s="98" t="s">
        <v>81</v>
      </c>
      <c r="C99" s="98" t="s">
        <v>272</v>
      </c>
      <c r="D99" s="99">
        <v>30958</v>
      </c>
      <c r="E99" s="98">
        <v>3095724553</v>
      </c>
      <c r="F99" s="78" t="s">
        <v>71</v>
      </c>
      <c r="G99" s="98" t="s">
        <v>358</v>
      </c>
      <c r="H99" s="10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3">
      <c r="A100" s="45">
        <v>89</v>
      </c>
      <c r="B100" s="98" t="s">
        <v>81</v>
      </c>
      <c r="C100" s="98" t="s">
        <v>273</v>
      </c>
      <c r="D100" s="99">
        <v>35993</v>
      </c>
      <c r="E100" s="98">
        <v>3599203491</v>
      </c>
      <c r="F100" s="78" t="s">
        <v>71</v>
      </c>
      <c r="G100" s="98" t="s">
        <v>357</v>
      </c>
      <c r="H100" s="10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3">
      <c r="A101" s="45">
        <v>90</v>
      </c>
      <c r="B101" s="98" t="s">
        <v>81</v>
      </c>
      <c r="C101" s="98" t="s">
        <v>274</v>
      </c>
      <c r="D101" s="99">
        <v>31844</v>
      </c>
      <c r="E101" s="98">
        <v>3184316352</v>
      </c>
      <c r="F101" s="78" t="s">
        <v>71</v>
      </c>
      <c r="G101" s="98" t="s">
        <v>358</v>
      </c>
      <c r="H101" s="10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3">
      <c r="A102" s="45">
        <v>91</v>
      </c>
      <c r="B102" s="98" t="s">
        <v>81</v>
      </c>
      <c r="C102" s="98" t="s">
        <v>275</v>
      </c>
      <c r="D102" s="99">
        <v>32391</v>
      </c>
      <c r="E102" s="98">
        <v>3239013417</v>
      </c>
      <c r="F102" s="78" t="s">
        <v>71</v>
      </c>
      <c r="G102" s="98" t="s">
        <v>358</v>
      </c>
      <c r="H102" s="10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3">
      <c r="A103" s="45">
        <v>92</v>
      </c>
      <c r="B103" s="98" t="s">
        <v>83</v>
      </c>
      <c r="C103" s="98" t="s">
        <v>276</v>
      </c>
      <c r="D103" s="99">
        <v>34061</v>
      </c>
      <c r="E103" s="98">
        <v>3406012073</v>
      </c>
      <c r="F103" s="78" t="s">
        <v>71</v>
      </c>
      <c r="G103" s="98" t="s">
        <v>357</v>
      </c>
      <c r="H103" s="10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3">
      <c r="A104" s="45">
        <v>93</v>
      </c>
      <c r="B104" s="98" t="s">
        <v>81</v>
      </c>
      <c r="C104" s="98" t="s">
        <v>277</v>
      </c>
      <c r="D104" s="99">
        <v>31984</v>
      </c>
      <c r="E104" s="98">
        <v>3198314598</v>
      </c>
      <c r="F104" s="78" t="s">
        <v>71</v>
      </c>
      <c r="G104" s="98" t="s">
        <v>358</v>
      </c>
      <c r="H104" s="10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3">
      <c r="A105" s="45">
        <v>94</v>
      </c>
      <c r="B105" s="98" t="s">
        <v>81</v>
      </c>
      <c r="C105" s="98" t="s">
        <v>278</v>
      </c>
      <c r="D105" s="99">
        <v>33076</v>
      </c>
      <c r="E105" s="98">
        <v>3307521013</v>
      </c>
      <c r="F105" s="78" t="s">
        <v>71</v>
      </c>
      <c r="G105" s="98" t="s">
        <v>357</v>
      </c>
      <c r="H105" s="10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3">
      <c r="A106" s="45">
        <v>95</v>
      </c>
      <c r="B106" s="98" t="s">
        <v>200</v>
      </c>
      <c r="C106" s="98" t="s">
        <v>279</v>
      </c>
      <c r="D106" s="99">
        <v>28779</v>
      </c>
      <c r="E106" s="98">
        <v>2877806274</v>
      </c>
      <c r="F106" s="78" t="s">
        <v>71</v>
      </c>
      <c r="G106" s="98" t="s">
        <v>358</v>
      </c>
      <c r="H106" s="10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3">
      <c r="A107" s="45">
        <v>96</v>
      </c>
      <c r="B107" s="98" t="s">
        <v>82</v>
      </c>
      <c r="C107" s="98" t="s">
        <v>280</v>
      </c>
      <c r="D107" s="99">
        <v>31495</v>
      </c>
      <c r="E107" s="98">
        <v>3149410018</v>
      </c>
      <c r="F107" s="78" t="s">
        <v>71</v>
      </c>
      <c r="G107" s="98" t="s">
        <v>358</v>
      </c>
      <c r="H107" s="10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3">
      <c r="A108" s="45">
        <v>97</v>
      </c>
      <c r="B108" s="98" t="s">
        <v>81</v>
      </c>
      <c r="C108" s="98" t="s">
        <v>281</v>
      </c>
      <c r="D108" s="99">
        <v>33576</v>
      </c>
      <c r="E108" s="98">
        <v>3357516518</v>
      </c>
      <c r="F108" s="78" t="s">
        <v>71</v>
      </c>
      <c r="G108" s="98" t="s">
        <v>358</v>
      </c>
      <c r="H108" s="10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3">
      <c r="A109" s="45">
        <v>98</v>
      </c>
      <c r="B109" s="98" t="s">
        <v>81</v>
      </c>
      <c r="C109" s="98" t="s">
        <v>282</v>
      </c>
      <c r="D109" s="99">
        <v>29560</v>
      </c>
      <c r="E109" s="98">
        <v>2955916713</v>
      </c>
      <c r="F109" s="78" t="s">
        <v>71</v>
      </c>
      <c r="G109" s="98" t="s">
        <v>358</v>
      </c>
      <c r="H109" s="10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3">
      <c r="A110" s="45">
        <v>99</v>
      </c>
      <c r="B110" s="98" t="s">
        <v>81</v>
      </c>
      <c r="C110" s="98" t="s">
        <v>283</v>
      </c>
      <c r="D110" s="99">
        <v>36955</v>
      </c>
      <c r="E110" s="98">
        <v>3695409917</v>
      </c>
      <c r="F110" s="78" t="s">
        <v>71</v>
      </c>
      <c r="G110" s="98" t="s">
        <v>358</v>
      </c>
      <c r="H110" s="10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3">
      <c r="A111" s="45">
        <v>100</v>
      </c>
      <c r="B111" s="98" t="s">
        <v>81</v>
      </c>
      <c r="C111" s="98" t="s">
        <v>284</v>
      </c>
      <c r="D111" s="99">
        <v>35324</v>
      </c>
      <c r="E111" s="98">
        <v>3532306497</v>
      </c>
      <c r="F111" s="78" t="s">
        <v>71</v>
      </c>
      <c r="G111" s="98" t="s">
        <v>357</v>
      </c>
      <c r="H111" s="10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3">
      <c r="A112" s="45">
        <v>101</v>
      </c>
      <c r="B112" s="98" t="s">
        <v>81</v>
      </c>
      <c r="C112" s="98" t="s">
        <v>285</v>
      </c>
      <c r="D112" s="99">
        <v>35689</v>
      </c>
      <c r="E112" s="98">
        <v>3568807398</v>
      </c>
      <c r="F112" s="78" t="s">
        <v>71</v>
      </c>
      <c r="G112" s="98" t="s">
        <v>357</v>
      </c>
      <c r="H112" s="10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3">
      <c r="A113" s="45">
        <v>102</v>
      </c>
      <c r="B113" s="98" t="s">
        <v>81</v>
      </c>
      <c r="C113" s="98" t="s">
        <v>286</v>
      </c>
      <c r="D113" s="99">
        <v>35941</v>
      </c>
      <c r="E113" s="98">
        <v>3594012419</v>
      </c>
      <c r="F113" s="78" t="s">
        <v>71</v>
      </c>
      <c r="G113" s="98" t="s">
        <v>357</v>
      </c>
      <c r="H113" s="10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3">
      <c r="A114" s="45">
        <v>103</v>
      </c>
      <c r="B114" s="98" t="s">
        <v>81</v>
      </c>
      <c r="C114" s="98" t="s">
        <v>287</v>
      </c>
      <c r="D114" s="99">
        <v>32668</v>
      </c>
      <c r="E114" s="98">
        <v>3266721998</v>
      </c>
      <c r="F114" s="78" t="s">
        <v>71</v>
      </c>
      <c r="G114" s="98" t="s">
        <v>357</v>
      </c>
      <c r="H114" s="10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3">
      <c r="A115" s="45">
        <v>104</v>
      </c>
      <c r="B115" s="98" t="s">
        <v>81</v>
      </c>
      <c r="C115" s="98" t="s">
        <v>288</v>
      </c>
      <c r="D115" s="102">
        <v>36449</v>
      </c>
      <c r="E115" s="98">
        <v>3644805037</v>
      </c>
      <c r="F115" s="78" t="s">
        <v>71</v>
      </c>
      <c r="G115" s="98" t="s">
        <v>358</v>
      </c>
      <c r="H115" s="10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3">
      <c r="A116" s="45">
        <v>105</v>
      </c>
      <c r="B116" s="98" t="s">
        <v>81</v>
      </c>
      <c r="C116" s="98" t="s">
        <v>289</v>
      </c>
      <c r="D116" s="99">
        <v>34218</v>
      </c>
      <c r="E116" s="98">
        <v>3421711738</v>
      </c>
      <c r="F116" s="78" t="s">
        <v>71</v>
      </c>
      <c r="G116" s="98" t="s">
        <v>357</v>
      </c>
      <c r="H116" s="10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3">
      <c r="A117" s="45">
        <v>106</v>
      </c>
      <c r="B117" s="98" t="s">
        <v>84</v>
      </c>
      <c r="C117" s="98" t="s">
        <v>290</v>
      </c>
      <c r="D117" s="99">
        <v>25738</v>
      </c>
      <c r="E117" s="98">
        <v>2573709154</v>
      </c>
      <c r="F117" s="78" t="s">
        <v>71</v>
      </c>
      <c r="G117" s="98" t="s">
        <v>357</v>
      </c>
      <c r="H117" s="10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3">
      <c r="A118" s="45">
        <v>107</v>
      </c>
      <c r="B118" s="98" t="s">
        <v>81</v>
      </c>
      <c r="C118" s="98" t="s">
        <v>291</v>
      </c>
      <c r="D118" s="99">
        <v>29391</v>
      </c>
      <c r="E118" s="98">
        <v>2939013690</v>
      </c>
      <c r="F118" s="78" t="s">
        <v>71</v>
      </c>
      <c r="G118" s="98" t="s">
        <v>358</v>
      </c>
      <c r="H118" s="10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3">
      <c r="A119" s="45">
        <v>108</v>
      </c>
      <c r="B119" s="98" t="s">
        <v>81</v>
      </c>
      <c r="C119" s="98" t="s">
        <v>292</v>
      </c>
      <c r="D119" s="99">
        <v>34259</v>
      </c>
      <c r="E119" s="98">
        <v>3425801891</v>
      </c>
      <c r="F119" s="78" t="s">
        <v>71</v>
      </c>
      <c r="G119" s="98" t="s">
        <v>357</v>
      </c>
      <c r="H119" s="10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3">
      <c r="A120" s="45">
        <v>109</v>
      </c>
      <c r="B120" s="98" t="s">
        <v>81</v>
      </c>
      <c r="C120" s="98" t="s">
        <v>293</v>
      </c>
      <c r="D120" s="99">
        <v>35480</v>
      </c>
      <c r="E120" s="98">
        <v>3547903394</v>
      </c>
      <c r="F120" s="78" t="s">
        <v>71</v>
      </c>
      <c r="G120" s="98" t="s">
        <v>358</v>
      </c>
      <c r="H120" s="10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3">
      <c r="A121" s="45">
        <v>110</v>
      </c>
      <c r="B121" s="98" t="s">
        <v>81</v>
      </c>
      <c r="C121" s="98" t="s">
        <v>294</v>
      </c>
      <c r="D121" s="99">
        <v>33535</v>
      </c>
      <c r="E121" s="98">
        <v>3353414372</v>
      </c>
      <c r="F121" s="78" t="s">
        <v>71</v>
      </c>
      <c r="G121" s="98" t="s">
        <v>358</v>
      </c>
      <c r="H121" s="10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3">
      <c r="A122" s="45">
        <v>111</v>
      </c>
      <c r="B122" s="98" t="s">
        <v>81</v>
      </c>
      <c r="C122" s="98" t="s">
        <v>295</v>
      </c>
      <c r="D122" s="99">
        <v>30335</v>
      </c>
      <c r="E122" s="98">
        <v>3033426018</v>
      </c>
      <c r="F122" s="78" t="s">
        <v>71</v>
      </c>
      <c r="G122" s="98" t="s">
        <v>358</v>
      </c>
      <c r="H122" s="10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3">
      <c r="A123" s="45">
        <v>112</v>
      </c>
      <c r="B123" s="98" t="s">
        <v>82</v>
      </c>
      <c r="C123" s="98" t="s">
        <v>296</v>
      </c>
      <c r="D123" s="99">
        <v>26737</v>
      </c>
      <c r="E123" s="98">
        <v>2673616457</v>
      </c>
      <c r="F123" s="78" t="s">
        <v>71</v>
      </c>
      <c r="G123" s="98" t="s">
        <v>362</v>
      </c>
      <c r="H123" s="10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3">
      <c r="A124" s="45">
        <v>113</v>
      </c>
      <c r="B124" s="98" t="s">
        <v>200</v>
      </c>
      <c r="C124" s="98" t="s">
        <v>297</v>
      </c>
      <c r="D124" s="99">
        <v>31024</v>
      </c>
      <c r="E124" s="98">
        <v>3102317155</v>
      </c>
      <c r="F124" s="78" t="s">
        <v>71</v>
      </c>
      <c r="G124" s="98" t="s">
        <v>358</v>
      </c>
      <c r="H124" s="10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3">
      <c r="A125" s="45">
        <v>114</v>
      </c>
      <c r="B125" s="98" t="s">
        <v>81</v>
      </c>
      <c r="C125" s="98" t="s">
        <v>298</v>
      </c>
      <c r="D125" s="99">
        <v>31235</v>
      </c>
      <c r="E125" s="98">
        <v>3123424954</v>
      </c>
      <c r="F125" s="78" t="s">
        <v>71</v>
      </c>
      <c r="G125" s="98" t="s">
        <v>357</v>
      </c>
      <c r="H125" s="10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3">
      <c r="A126" s="45">
        <v>115</v>
      </c>
      <c r="B126" s="98" t="s">
        <v>81</v>
      </c>
      <c r="C126" s="98" t="s">
        <v>299</v>
      </c>
      <c r="D126" s="99">
        <v>34618</v>
      </c>
      <c r="E126" s="98">
        <v>3461700119</v>
      </c>
      <c r="F126" s="78" t="s">
        <v>71</v>
      </c>
      <c r="G126" s="98" t="s">
        <v>358</v>
      </c>
      <c r="H126" s="10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3">
      <c r="A127" s="45">
        <v>116</v>
      </c>
      <c r="B127" s="98" t="s">
        <v>200</v>
      </c>
      <c r="C127" s="98" t="s">
        <v>300</v>
      </c>
      <c r="D127" s="99">
        <v>32063</v>
      </c>
      <c r="E127" s="98">
        <v>3206209279</v>
      </c>
      <c r="F127" s="78" t="s">
        <v>71</v>
      </c>
      <c r="G127" s="98" t="s">
        <v>357</v>
      </c>
      <c r="H127" s="10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3">
      <c r="A128" s="45">
        <v>117</v>
      </c>
      <c r="B128" s="98" t="s">
        <v>81</v>
      </c>
      <c r="C128" s="98" t="s">
        <v>301</v>
      </c>
      <c r="D128" s="99">
        <v>35077</v>
      </c>
      <c r="E128" s="98">
        <v>3507611898</v>
      </c>
      <c r="F128" s="78" t="s">
        <v>71</v>
      </c>
      <c r="G128" s="98" t="s">
        <v>358</v>
      </c>
      <c r="H128" s="10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3">
      <c r="A129" s="45">
        <v>118</v>
      </c>
      <c r="B129" s="98" t="s">
        <v>81</v>
      </c>
      <c r="C129" s="98" t="s">
        <v>302</v>
      </c>
      <c r="D129" s="99">
        <v>35525</v>
      </c>
      <c r="E129" s="98">
        <v>3552400652</v>
      </c>
      <c r="F129" s="78" t="s">
        <v>71</v>
      </c>
      <c r="G129" s="98" t="s">
        <v>358</v>
      </c>
      <c r="H129" s="10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3">
      <c r="A130" s="45">
        <v>119</v>
      </c>
      <c r="B130" s="98" t="s">
        <v>81</v>
      </c>
      <c r="C130" s="98" t="s">
        <v>303</v>
      </c>
      <c r="D130" s="99">
        <v>31932</v>
      </c>
      <c r="E130" s="98">
        <v>3193106393</v>
      </c>
      <c r="F130" s="78" t="s">
        <v>71</v>
      </c>
      <c r="G130" s="98" t="s">
        <v>357</v>
      </c>
      <c r="H130" s="10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3">
      <c r="A131" s="45">
        <v>120</v>
      </c>
      <c r="B131" s="98" t="s">
        <v>81</v>
      </c>
      <c r="C131" s="98" t="s">
        <v>304</v>
      </c>
      <c r="D131" s="99">
        <v>30321</v>
      </c>
      <c r="E131" s="98">
        <v>3032003052</v>
      </c>
      <c r="F131" s="78" t="s">
        <v>71</v>
      </c>
      <c r="G131" s="98" t="s">
        <v>358</v>
      </c>
      <c r="H131" s="10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3">
      <c r="A132" s="45">
        <v>121</v>
      </c>
      <c r="B132" s="98" t="s">
        <v>81</v>
      </c>
      <c r="C132" s="98" t="s">
        <v>305</v>
      </c>
      <c r="D132" s="99">
        <v>36976</v>
      </c>
      <c r="E132" s="98">
        <v>3697500915</v>
      </c>
      <c r="F132" s="78" t="s">
        <v>71</v>
      </c>
      <c r="G132" s="98" t="s">
        <v>357</v>
      </c>
      <c r="H132" s="10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3">
      <c r="A133" s="45">
        <v>122</v>
      </c>
      <c r="B133" s="98" t="s">
        <v>81</v>
      </c>
      <c r="C133" s="98" t="s">
        <v>306</v>
      </c>
      <c r="D133" s="99">
        <v>32232</v>
      </c>
      <c r="E133" s="98">
        <v>3223121493</v>
      </c>
      <c r="F133" s="78" t="s">
        <v>71</v>
      </c>
      <c r="G133" s="98" t="s">
        <v>358</v>
      </c>
      <c r="H133" s="10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3">
      <c r="A134" s="45">
        <v>123</v>
      </c>
      <c r="B134" s="98" t="s">
        <v>81</v>
      </c>
      <c r="C134" s="98" t="s">
        <v>307</v>
      </c>
      <c r="D134" s="99">
        <v>32794</v>
      </c>
      <c r="E134" s="98">
        <v>3279307051</v>
      </c>
      <c r="F134" s="78" t="s">
        <v>71</v>
      </c>
      <c r="G134" s="98" t="s">
        <v>357</v>
      </c>
      <c r="H134" s="10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3">
      <c r="A135" s="45">
        <v>124</v>
      </c>
      <c r="B135" s="98" t="s">
        <v>81</v>
      </c>
      <c r="C135" s="98" t="s">
        <v>308</v>
      </c>
      <c r="D135" s="99">
        <v>29385</v>
      </c>
      <c r="E135" s="98">
        <v>2938408230</v>
      </c>
      <c r="F135" s="78" t="s">
        <v>71</v>
      </c>
      <c r="G135" s="98" t="s">
        <v>358</v>
      </c>
      <c r="H135" s="10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3">
      <c r="A136" s="45">
        <v>125</v>
      </c>
      <c r="B136" s="98" t="s">
        <v>81</v>
      </c>
      <c r="C136" s="98" t="s">
        <v>309</v>
      </c>
      <c r="D136" s="99">
        <v>29585</v>
      </c>
      <c r="E136" s="98">
        <v>2958412233</v>
      </c>
      <c r="F136" s="78" t="s">
        <v>71</v>
      </c>
      <c r="G136" s="98" t="s">
        <v>358</v>
      </c>
      <c r="H136" s="10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3">
      <c r="A137" s="45">
        <v>126</v>
      </c>
      <c r="B137" s="98" t="s">
        <v>81</v>
      </c>
      <c r="C137" s="98" t="s">
        <v>310</v>
      </c>
      <c r="D137" s="99">
        <v>30989</v>
      </c>
      <c r="E137" s="98">
        <v>3098820719</v>
      </c>
      <c r="F137" s="78" t="s">
        <v>71</v>
      </c>
      <c r="G137" s="98" t="s">
        <v>357</v>
      </c>
      <c r="H137" s="10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3">
      <c r="A138" s="45">
        <v>127</v>
      </c>
      <c r="B138" s="98" t="s">
        <v>81</v>
      </c>
      <c r="C138" s="98" t="s">
        <v>311</v>
      </c>
      <c r="D138" s="99">
        <v>28827</v>
      </c>
      <c r="E138" s="98">
        <v>2882608059</v>
      </c>
      <c r="F138" s="78" t="s">
        <v>71</v>
      </c>
      <c r="G138" s="98" t="s">
        <v>358</v>
      </c>
      <c r="H138" s="10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3">
      <c r="A139" s="45">
        <v>128</v>
      </c>
      <c r="B139" s="98" t="s">
        <v>83</v>
      </c>
      <c r="C139" s="98" t="s">
        <v>312</v>
      </c>
      <c r="D139" s="99">
        <v>32560</v>
      </c>
      <c r="E139" s="98">
        <v>3255901392</v>
      </c>
      <c r="F139" s="78" t="s">
        <v>71</v>
      </c>
      <c r="G139" s="98" t="s">
        <v>358</v>
      </c>
      <c r="H139" s="10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3">
      <c r="A140" s="45">
        <v>129</v>
      </c>
      <c r="B140" s="98" t="s">
        <v>200</v>
      </c>
      <c r="C140" s="98" t="s">
        <v>313</v>
      </c>
      <c r="D140" s="99">
        <v>29432</v>
      </c>
      <c r="E140" s="98">
        <v>2943106236</v>
      </c>
      <c r="F140" s="78" t="s">
        <v>71</v>
      </c>
      <c r="G140" s="98" t="s">
        <v>358</v>
      </c>
      <c r="H140" s="10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3">
      <c r="A141" s="45">
        <v>130</v>
      </c>
      <c r="B141" s="98" t="s">
        <v>81</v>
      </c>
      <c r="C141" s="98" t="s">
        <v>314</v>
      </c>
      <c r="D141" s="99">
        <v>32531</v>
      </c>
      <c r="E141" s="98">
        <v>3253019719</v>
      </c>
      <c r="F141" s="78" t="s">
        <v>71</v>
      </c>
      <c r="G141" s="98" t="s">
        <v>358</v>
      </c>
      <c r="H141" s="10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3">
      <c r="A142" s="45">
        <v>131</v>
      </c>
      <c r="B142" s="98" t="s">
        <v>81</v>
      </c>
      <c r="C142" s="98" t="s">
        <v>315</v>
      </c>
      <c r="D142" s="99">
        <v>36155</v>
      </c>
      <c r="E142" s="98">
        <v>3615400656</v>
      </c>
      <c r="F142" s="78" t="s">
        <v>71</v>
      </c>
      <c r="G142" s="98" t="s">
        <v>357</v>
      </c>
      <c r="H142" s="10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3">
      <c r="A143" s="45">
        <v>132</v>
      </c>
      <c r="B143" s="98" t="s">
        <v>82</v>
      </c>
      <c r="C143" s="98" t="s">
        <v>316</v>
      </c>
      <c r="D143" s="99">
        <v>33640</v>
      </c>
      <c r="E143" s="98">
        <v>3363911392</v>
      </c>
      <c r="F143" s="78" t="s">
        <v>71</v>
      </c>
      <c r="G143" s="98" t="s">
        <v>358</v>
      </c>
      <c r="H143" s="10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3">
      <c r="A144" s="45">
        <v>133</v>
      </c>
      <c r="B144" s="98" t="s">
        <v>81</v>
      </c>
      <c r="C144" s="98" t="s">
        <v>317</v>
      </c>
      <c r="D144" s="99">
        <v>34348</v>
      </c>
      <c r="E144" s="98">
        <v>3434711318</v>
      </c>
      <c r="F144" s="78" t="s">
        <v>71</v>
      </c>
      <c r="G144" s="98" t="s">
        <v>358</v>
      </c>
      <c r="H144" s="10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3">
      <c r="A145" s="45">
        <v>134</v>
      </c>
      <c r="B145" s="98" t="s">
        <v>81</v>
      </c>
      <c r="C145" s="98" t="s">
        <v>318</v>
      </c>
      <c r="D145" s="99">
        <v>33212</v>
      </c>
      <c r="E145" s="98">
        <v>3321114915</v>
      </c>
      <c r="F145" s="78" t="s">
        <v>71</v>
      </c>
      <c r="G145" s="98" t="s">
        <v>358</v>
      </c>
      <c r="H145" s="10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3">
      <c r="A146" s="45">
        <v>135</v>
      </c>
      <c r="B146" s="98" t="s">
        <v>81</v>
      </c>
      <c r="C146" s="98" t="s">
        <v>319</v>
      </c>
      <c r="D146" s="99">
        <v>35878</v>
      </c>
      <c r="E146" s="98">
        <v>3587712575</v>
      </c>
      <c r="F146" s="78" t="s">
        <v>71</v>
      </c>
      <c r="G146" s="98" t="s">
        <v>357</v>
      </c>
      <c r="H146" s="10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3">
      <c r="A147" s="45">
        <v>136</v>
      </c>
      <c r="B147" s="98" t="s">
        <v>81</v>
      </c>
      <c r="C147" s="98" t="s">
        <v>320</v>
      </c>
      <c r="D147" s="99">
        <v>34090</v>
      </c>
      <c r="E147" s="98">
        <v>3408902733</v>
      </c>
      <c r="F147" s="78" t="s">
        <v>71</v>
      </c>
      <c r="G147" s="98" t="s">
        <v>358</v>
      </c>
      <c r="H147" s="10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3">
      <c r="A148" s="45">
        <v>137</v>
      </c>
      <c r="B148" s="98" t="s">
        <v>81</v>
      </c>
      <c r="C148" s="98" t="s">
        <v>321</v>
      </c>
      <c r="D148" s="99">
        <v>30987</v>
      </c>
      <c r="E148" s="98">
        <v>3098612479</v>
      </c>
      <c r="F148" s="78" t="s">
        <v>71</v>
      </c>
      <c r="G148" s="98" t="s">
        <v>358</v>
      </c>
      <c r="H148" s="10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3">
      <c r="A149" s="45">
        <v>138</v>
      </c>
      <c r="B149" s="98" t="s">
        <v>81</v>
      </c>
      <c r="C149" s="98" t="s">
        <v>322</v>
      </c>
      <c r="D149" s="99">
        <v>30708</v>
      </c>
      <c r="E149" s="98">
        <v>3070721973</v>
      </c>
      <c r="F149" s="78" t="s">
        <v>71</v>
      </c>
      <c r="G149" s="98" t="s">
        <v>358</v>
      </c>
      <c r="H149" s="10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3">
      <c r="A150" s="45">
        <v>139</v>
      </c>
      <c r="B150" s="98" t="s">
        <v>81</v>
      </c>
      <c r="C150" s="98" t="s">
        <v>323</v>
      </c>
      <c r="D150" s="99">
        <v>31534</v>
      </c>
      <c r="E150" s="98">
        <v>3153301693</v>
      </c>
      <c r="F150" s="78" t="s">
        <v>71</v>
      </c>
      <c r="G150" s="98" t="s">
        <v>358</v>
      </c>
      <c r="H150" s="10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3">
      <c r="A151" s="45">
        <v>140</v>
      </c>
      <c r="B151" s="98" t="s">
        <v>81</v>
      </c>
      <c r="C151" s="98" t="s">
        <v>324</v>
      </c>
      <c r="D151" s="99">
        <v>34700</v>
      </c>
      <c r="E151" s="98">
        <v>3469906410</v>
      </c>
      <c r="F151" s="78" t="s">
        <v>71</v>
      </c>
      <c r="G151" s="98" t="s">
        <v>358</v>
      </c>
      <c r="H151" s="10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3">
      <c r="A152" s="45">
        <v>141</v>
      </c>
      <c r="B152" s="98" t="s">
        <v>81</v>
      </c>
      <c r="C152" s="98" t="s">
        <v>325</v>
      </c>
      <c r="D152" s="99">
        <v>36503</v>
      </c>
      <c r="E152" s="98">
        <v>3650204379</v>
      </c>
      <c r="F152" s="78" t="s">
        <v>71</v>
      </c>
      <c r="G152" s="98" t="s">
        <v>357</v>
      </c>
      <c r="H152" s="10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3">
      <c r="A153" s="45">
        <v>142</v>
      </c>
      <c r="B153" s="98" t="s">
        <v>81</v>
      </c>
      <c r="C153" s="98" t="s">
        <v>326</v>
      </c>
      <c r="D153" s="99">
        <v>34130</v>
      </c>
      <c r="E153" s="98">
        <v>3412906058</v>
      </c>
      <c r="F153" s="78" t="s">
        <v>71</v>
      </c>
      <c r="G153" s="98" t="s">
        <v>358</v>
      </c>
      <c r="H153" s="10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3">
      <c r="A154" s="45">
        <v>143</v>
      </c>
      <c r="B154" s="98" t="s">
        <v>200</v>
      </c>
      <c r="C154" s="98" t="s">
        <v>327</v>
      </c>
      <c r="D154" s="99">
        <v>31690</v>
      </c>
      <c r="E154" s="98">
        <v>3168909134</v>
      </c>
      <c r="F154" s="78" t="s">
        <v>71</v>
      </c>
      <c r="G154" s="98" t="s">
        <v>357</v>
      </c>
      <c r="H154" s="10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3">
      <c r="A155" s="45">
        <v>144</v>
      </c>
      <c r="B155" s="98" t="s">
        <v>81</v>
      </c>
      <c r="C155" s="98" t="s">
        <v>328</v>
      </c>
      <c r="D155" s="99">
        <v>33182</v>
      </c>
      <c r="E155" s="98">
        <v>3318115294</v>
      </c>
      <c r="F155" s="78" t="s">
        <v>71</v>
      </c>
      <c r="G155" s="98" t="s">
        <v>358</v>
      </c>
      <c r="H155" s="10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3">
      <c r="A156" s="45">
        <v>145</v>
      </c>
      <c r="B156" s="98" t="s">
        <v>81</v>
      </c>
      <c r="C156" s="98" t="s">
        <v>329</v>
      </c>
      <c r="D156" s="99">
        <v>31478</v>
      </c>
      <c r="E156" s="98">
        <v>3147721532</v>
      </c>
      <c r="F156" s="78" t="s">
        <v>71</v>
      </c>
      <c r="G156" s="98" t="s">
        <v>357</v>
      </c>
      <c r="H156" s="10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3">
      <c r="A157" s="45">
        <v>146</v>
      </c>
      <c r="B157" s="98" t="s">
        <v>81</v>
      </c>
      <c r="C157" s="98" t="s">
        <v>330</v>
      </c>
      <c r="D157" s="99">
        <v>36245</v>
      </c>
      <c r="E157" s="98">
        <v>3624411495</v>
      </c>
      <c r="F157" s="78" t="s">
        <v>71</v>
      </c>
      <c r="G157" s="98" t="s">
        <v>358</v>
      </c>
      <c r="H157" s="10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3">
      <c r="A158" s="45">
        <v>147</v>
      </c>
      <c r="B158" s="98" t="s">
        <v>331</v>
      </c>
      <c r="C158" s="98" t="s">
        <v>332</v>
      </c>
      <c r="D158" s="99">
        <v>29835</v>
      </c>
      <c r="E158" s="98">
        <v>2983415017</v>
      </c>
      <c r="F158" s="78" t="s">
        <v>71</v>
      </c>
      <c r="G158" s="98" t="s">
        <v>358</v>
      </c>
      <c r="H158" s="10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3">
      <c r="A159" s="45">
        <v>148</v>
      </c>
      <c r="B159" s="98" t="s">
        <v>81</v>
      </c>
      <c r="C159" s="98" t="s">
        <v>333</v>
      </c>
      <c r="D159" s="99">
        <v>30349</v>
      </c>
      <c r="E159" s="98">
        <v>3034802796</v>
      </c>
      <c r="F159" s="78" t="s">
        <v>71</v>
      </c>
      <c r="G159" s="98" t="s">
        <v>358</v>
      </c>
      <c r="H159" s="10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3">
      <c r="A160" s="45">
        <v>149</v>
      </c>
      <c r="B160" s="98" t="s">
        <v>81</v>
      </c>
      <c r="C160" s="98" t="s">
        <v>334</v>
      </c>
      <c r="D160" s="99">
        <v>35051</v>
      </c>
      <c r="E160" s="98">
        <v>3505008536</v>
      </c>
      <c r="F160" s="78" t="s">
        <v>71</v>
      </c>
      <c r="G160" s="98" t="s">
        <v>357</v>
      </c>
      <c r="H160" s="10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3">
      <c r="A161" s="45">
        <v>150</v>
      </c>
      <c r="B161" s="98" t="s">
        <v>81</v>
      </c>
      <c r="C161" s="98" t="s">
        <v>335</v>
      </c>
      <c r="D161" s="99">
        <v>28929</v>
      </c>
      <c r="E161" s="98">
        <v>2892809051</v>
      </c>
      <c r="F161" s="78" t="s">
        <v>71</v>
      </c>
      <c r="G161" s="98" t="s">
        <v>357</v>
      </c>
      <c r="H161" s="10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3">
      <c r="A162" s="45">
        <v>151</v>
      </c>
      <c r="B162" s="98" t="s">
        <v>81</v>
      </c>
      <c r="C162" s="98" t="s">
        <v>336</v>
      </c>
      <c r="D162" s="99">
        <v>30207</v>
      </c>
      <c r="E162" s="98">
        <v>3020603776</v>
      </c>
      <c r="F162" s="78" t="s">
        <v>71</v>
      </c>
      <c r="G162" s="98" t="s">
        <v>358</v>
      </c>
      <c r="H162" s="10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3">
      <c r="A163" s="45">
        <v>152</v>
      </c>
      <c r="B163" s="98" t="s">
        <v>81</v>
      </c>
      <c r="C163" s="98" t="s">
        <v>337</v>
      </c>
      <c r="D163" s="99">
        <v>32462</v>
      </c>
      <c r="E163" s="98">
        <v>3246104193</v>
      </c>
      <c r="F163" s="78" t="s">
        <v>71</v>
      </c>
      <c r="G163" s="98" t="s">
        <v>358</v>
      </c>
      <c r="H163" s="10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3">
      <c r="A164" s="45">
        <v>153</v>
      </c>
      <c r="B164" s="98" t="s">
        <v>81</v>
      </c>
      <c r="C164" s="98" t="s">
        <v>338</v>
      </c>
      <c r="D164" s="99">
        <v>32666</v>
      </c>
      <c r="E164" s="98">
        <v>3266510552</v>
      </c>
      <c r="F164" s="78" t="s">
        <v>71</v>
      </c>
      <c r="G164" s="98" t="s">
        <v>357</v>
      </c>
      <c r="H164" s="10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3">
      <c r="A165" s="45">
        <v>154</v>
      </c>
      <c r="B165" s="98" t="s">
        <v>81</v>
      </c>
      <c r="C165" s="98" t="s">
        <v>339</v>
      </c>
      <c r="D165" s="99">
        <v>36682</v>
      </c>
      <c r="E165" s="98">
        <v>3668107596</v>
      </c>
      <c r="F165" s="78" t="s">
        <v>71</v>
      </c>
      <c r="G165" s="98" t="s">
        <v>358</v>
      </c>
      <c r="H165" s="10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3">
      <c r="A166" s="45">
        <v>155</v>
      </c>
      <c r="B166" s="98" t="s">
        <v>82</v>
      </c>
      <c r="C166" s="98" t="s">
        <v>340</v>
      </c>
      <c r="D166" s="99">
        <v>32854</v>
      </c>
      <c r="E166" s="98">
        <v>3285305174</v>
      </c>
      <c r="F166" s="78" t="s">
        <v>71</v>
      </c>
      <c r="G166" s="98" t="s">
        <v>358</v>
      </c>
      <c r="H166" s="10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3">
      <c r="A167" s="45">
        <v>156</v>
      </c>
      <c r="B167" s="98" t="s">
        <v>81</v>
      </c>
      <c r="C167" s="98" t="s">
        <v>341</v>
      </c>
      <c r="D167" s="99">
        <v>28281</v>
      </c>
      <c r="E167" s="98">
        <v>2828002298</v>
      </c>
      <c r="F167" s="78" t="s">
        <v>71</v>
      </c>
      <c r="G167" s="98" t="s">
        <v>358</v>
      </c>
      <c r="H167" s="10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3">
      <c r="A168" s="45">
        <v>157</v>
      </c>
      <c r="B168" s="98" t="s">
        <v>81</v>
      </c>
      <c r="C168" s="98" t="s">
        <v>342</v>
      </c>
      <c r="D168" s="99">
        <v>36616</v>
      </c>
      <c r="E168" s="98">
        <v>3661504175</v>
      </c>
      <c r="F168" s="78" t="s">
        <v>71</v>
      </c>
      <c r="G168" s="98" t="s">
        <v>358</v>
      </c>
      <c r="H168" s="10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ht="13.5" customHeight="1" x14ac:dyDescent="0.3">
      <c r="A169" s="45">
        <v>158</v>
      </c>
      <c r="B169" s="98" t="s">
        <v>81</v>
      </c>
      <c r="C169" s="98" t="s">
        <v>343</v>
      </c>
      <c r="D169" s="99">
        <v>29437</v>
      </c>
      <c r="E169" s="98">
        <v>2943609290</v>
      </c>
      <c r="F169" s="78" t="s">
        <v>71</v>
      </c>
      <c r="G169" s="98" t="s">
        <v>358</v>
      </c>
      <c r="H169" s="10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3">
      <c r="A170" s="45">
        <v>159</v>
      </c>
      <c r="B170" s="98" t="s">
        <v>81</v>
      </c>
      <c r="C170" s="98" t="s">
        <v>344</v>
      </c>
      <c r="D170" s="99">
        <v>36746</v>
      </c>
      <c r="E170" s="98">
        <v>3674512559</v>
      </c>
      <c r="F170" s="78" t="s">
        <v>71</v>
      </c>
      <c r="G170" s="98" t="s">
        <v>358</v>
      </c>
      <c r="H170" s="10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3">
      <c r="A171" s="45">
        <v>160</v>
      </c>
      <c r="B171" s="98" t="s">
        <v>200</v>
      </c>
      <c r="C171" s="98" t="s">
        <v>345</v>
      </c>
      <c r="D171" s="99">
        <v>31593</v>
      </c>
      <c r="E171" s="98">
        <v>3159214914</v>
      </c>
      <c r="F171" s="78" t="s">
        <v>71</v>
      </c>
      <c r="G171" s="98" t="s">
        <v>358</v>
      </c>
      <c r="H171" s="10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3">
      <c r="A172" s="45">
        <v>161</v>
      </c>
      <c r="B172" s="98" t="s">
        <v>81</v>
      </c>
      <c r="C172" s="98" t="s">
        <v>346</v>
      </c>
      <c r="D172" s="99">
        <v>31370</v>
      </c>
      <c r="E172" s="98">
        <v>3136907878</v>
      </c>
      <c r="F172" s="78" t="s">
        <v>71</v>
      </c>
      <c r="G172" s="98" t="s">
        <v>357</v>
      </c>
      <c r="H172" s="10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3">
      <c r="A173" s="45">
        <v>162</v>
      </c>
      <c r="B173" s="98" t="s">
        <v>200</v>
      </c>
      <c r="C173" s="98" t="s">
        <v>347</v>
      </c>
      <c r="D173" s="99">
        <v>30412</v>
      </c>
      <c r="E173" s="98">
        <v>3041120573</v>
      </c>
      <c r="F173" s="78" t="s">
        <v>71</v>
      </c>
      <c r="G173" s="98" t="s">
        <v>358</v>
      </c>
      <c r="H173" s="10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3">
      <c r="A174" s="45">
        <v>163</v>
      </c>
      <c r="B174" s="98" t="s">
        <v>81</v>
      </c>
      <c r="C174" s="98" t="s">
        <v>348</v>
      </c>
      <c r="D174" s="99">
        <v>32280</v>
      </c>
      <c r="E174" s="98">
        <v>3227912630</v>
      </c>
      <c r="F174" s="78" t="s">
        <v>71</v>
      </c>
      <c r="G174" s="98" t="s">
        <v>357</v>
      </c>
      <c r="H174" s="10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3">
      <c r="A175" s="45">
        <v>164</v>
      </c>
      <c r="B175" s="98" t="s">
        <v>82</v>
      </c>
      <c r="C175" s="98" t="s">
        <v>349</v>
      </c>
      <c r="D175" s="99">
        <v>29284</v>
      </c>
      <c r="E175" s="98">
        <v>2928304736</v>
      </c>
      <c r="F175" s="78" t="s">
        <v>71</v>
      </c>
      <c r="G175" s="98" t="s">
        <v>358</v>
      </c>
      <c r="H175" s="10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3">
      <c r="A176" s="45">
        <v>165</v>
      </c>
      <c r="B176" s="98" t="s">
        <v>81</v>
      </c>
      <c r="C176" s="98" t="s">
        <v>350</v>
      </c>
      <c r="D176" s="99">
        <v>32426</v>
      </c>
      <c r="E176" s="98">
        <v>3242503817</v>
      </c>
      <c r="F176" s="78" t="s">
        <v>71</v>
      </c>
      <c r="G176" s="98" t="s">
        <v>358</v>
      </c>
      <c r="H176" s="10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3">
      <c r="A177" s="45">
        <v>166</v>
      </c>
      <c r="B177" s="98" t="s">
        <v>81</v>
      </c>
      <c r="C177" s="98" t="s">
        <v>351</v>
      </c>
      <c r="D177" s="99">
        <v>35690</v>
      </c>
      <c r="E177" s="98">
        <v>3568913016</v>
      </c>
      <c r="F177" s="78" t="s">
        <v>71</v>
      </c>
      <c r="G177" s="98" t="s">
        <v>357</v>
      </c>
      <c r="H177" s="10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3">
      <c r="A178" s="45">
        <v>167</v>
      </c>
      <c r="B178" s="98" t="s">
        <v>81</v>
      </c>
      <c r="C178" s="98" t="s">
        <v>352</v>
      </c>
      <c r="D178" s="99">
        <v>34281</v>
      </c>
      <c r="E178" s="98">
        <v>3428002393</v>
      </c>
      <c r="F178" s="78" t="s">
        <v>71</v>
      </c>
      <c r="G178" s="98" t="s">
        <v>358</v>
      </c>
      <c r="H178" s="10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3">
      <c r="A179" s="45">
        <v>168</v>
      </c>
      <c r="B179" s="98" t="s">
        <v>81</v>
      </c>
      <c r="C179" s="98" t="s">
        <v>353</v>
      </c>
      <c r="D179" s="102">
        <v>33407</v>
      </c>
      <c r="E179" s="98">
        <v>3340622435</v>
      </c>
      <c r="F179" s="78" t="s">
        <v>71</v>
      </c>
      <c r="G179" s="98" t="s">
        <v>363</v>
      </c>
      <c r="H179" s="10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3">
      <c r="A180" s="45">
        <v>169</v>
      </c>
      <c r="B180" s="41"/>
      <c r="C180" s="42"/>
      <c r="D180" s="16"/>
      <c r="E180" s="39"/>
      <c r="F180" s="37"/>
      <c r="G180" s="17"/>
      <c r="H180" s="37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3">
      <c r="A181" s="45">
        <v>170</v>
      </c>
      <c r="B181" s="41"/>
      <c r="C181" s="42"/>
      <c r="D181" s="16"/>
      <c r="E181" s="39"/>
      <c r="F181" s="37"/>
      <c r="G181" s="17"/>
      <c r="H181" s="37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3">
      <c r="A182" s="45">
        <v>171</v>
      </c>
      <c r="B182" s="41"/>
      <c r="C182" s="42"/>
      <c r="D182" s="16"/>
      <c r="E182" s="39"/>
      <c r="F182" s="37"/>
      <c r="G182" s="17"/>
      <c r="H182" s="37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3">
      <c r="A183" s="45">
        <v>172</v>
      </c>
      <c r="B183" s="41"/>
      <c r="C183" s="42"/>
      <c r="D183" s="16"/>
      <c r="E183" s="39"/>
      <c r="F183" s="37"/>
      <c r="G183" s="17"/>
      <c r="H183" s="37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3">
      <c r="A184" s="45">
        <v>173</v>
      </c>
      <c r="B184" s="41"/>
      <c r="C184" s="42"/>
      <c r="D184" s="16"/>
      <c r="E184" s="39"/>
      <c r="F184" s="37"/>
      <c r="G184" s="17"/>
      <c r="H184" s="37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 s="1" customFormat="1" x14ac:dyDescent="0.3">
      <c r="A185" s="45">
        <v>174</v>
      </c>
      <c r="B185" s="41"/>
      <c r="C185" s="42"/>
      <c r="D185" s="16"/>
      <c r="E185" s="39"/>
      <c r="F185" s="37"/>
      <c r="G185" s="17"/>
      <c r="H185" s="37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 s="1" customFormat="1" x14ac:dyDescent="0.3">
      <c r="A186" s="45">
        <v>175</v>
      </c>
      <c r="B186" s="41"/>
      <c r="C186" s="42"/>
      <c r="D186" s="16"/>
      <c r="E186" s="39"/>
      <c r="F186" s="37"/>
      <c r="G186" s="17"/>
      <c r="H186" s="37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 s="1" customFormat="1" x14ac:dyDescent="0.3">
      <c r="A187" s="45">
        <v>176</v>
      </c>
      <c r="B187" s="41"/>
      <c r="C187" s="42"/>
      <c r="D187" s="16"/>
      <c r="E187" s="39"/>
      <c r="F187" s="37"/>
      <c r="G187" s="17"/>
      <c r="H187" s="37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 s="1" customFormat="1" x14ac:dyDescent="0.3">
      <c r="A188" s="45">
        <v>177</v>
      </c>
      <c r="B188" s="41"/>
      <c r="C188" s="42"/>
      <c r="D188" s="16"/>
      <c r="E188" s="39"/>
      <c r="F188" s="37"/>
      <c r="G188" s="17"/>
      <c r="H188" s="37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 s="1" customFormat="1" x14ac:dyDescent="0.3">
      <c r="A189" s="45">
        <v>178</v>
      </c>
      <c r="B189" s="41"/>
      <c r="C189" s="42"/>
      <c r="D189" s="16"/>
      <c r="E189" s="39"/>
      <c r="F189" s="37"/>
      <c r="G189" s="17"/>
      <c r="H189" s="37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 s="1" customFormat="1" x14ac:dyDescent="0.3">
      <c r="A190" s="45">
        <v>179</v>
      </c>
      <c r="B190" s="41"/>
      <c r="C190" s="42"/>
      <c r="D190" s="16"/>
      <c r="E190" s="39"/>
      <c r="F190" s="37"/>
      <c r="G190" s="17"/>
      <c r="H190" s="37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 s="1" customFormat="1" x14ac:dyDescent="0.3">
      <c r="A191" s="45">
        <v>180</v>
      </c>
      <c r="B191" s="41"/>
      <c r="C191" s="42"/>
      <c r="D191" s="16"/>
      <c r="E191" s="39"/>
      <c r="F191" s="37"/>
      <c r="G191" s="17"/>
      <c r="H191" s="37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 s="1" customFormat="1" x14ac:dyDescent="0.3">
      <c r="A192" s="45">
        <v>181</v>
      </c>
      <c r="B192" s="41"/>
      <c r="C192" s="42"/>
      <c r="D192" s="16"/>
      <c r="E192" s="39"/>
      <c r="F192" s="37"/>
      <c r="G192" s="17"/>
      <c r="H192" s="37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 s="1" customFormat="1" x14ac:dyDescent="0.3">
      <c r="A193" s="45">
        <v>182</v>
      </c>
      <c r="B193" s="41"/>
      <c r="C193" s="42"/>
      <c r="D193" s="16"/>
      <c r="E193" s="39"/>
      <c r="F193" s="37"/>
      <c r="G193" s="17"/>
      <c r="H193" s="37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 s="1" customFormat="1" x14ac:dyDescent="0.3">
      <c r="A194" s="45">
        <v>183</v>
      </c>
      <c r="B194" s="41"/>
      <c r="C194" s="42"/>
      <c r="D194" s="16"/>
      <c r="E194" s="39"/>
      <c r="F194" s="37"/>
      <c r="G194" s="17"/>
      <c r="H194" s="37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 s="1" customFormat="1" x14ac:dyDescent="0.3">
      <c r="A195" s="45">
        <v>184</v>
      </c>
      <c r="B195" s="41"/>
      <c r="C195" s="42"/>
      <c r="D195" s="16"/>
      <c r="E195" s="39"/>
      <c r="F195" s="37"/>
      <c r="G195" s="17"/>
      <c r="H195" s="37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 s="1" customFormat="1" x14ac:dyDescent="0.3">
      <c r="A196" s="45">
        <v>185</v>
      </c>
      <c r="B196" s="41"/>
      <c r="C196" s="42"/>
      <c r="D196" s="16"/>
      <c r="E196" s="39"/>
      <c r="F196" s="37"/>
      <c r="G196" s="17"/>
      <c r="H196" s="37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 s="1" customFormat="1" x14ac:dyDescent="0.3">
      <c r="A197" s="45">
        <v>186</v>
      </c>
      <c r="B197" s="41"/>
      <c r="C197" s="42"/>
      <c r="D197" s="16"/>
      <c r="E197" s="39"/>
      <c r="F197" s="37"/>
      <c r="G197" s="17"/>
      <c r="H197" s="37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 s="1" customFormat="1" x14ac:dyDescent="0.3">
      <c r="A198" s="45">
        <v>187</v>
      </c>
      <c r="B198" s="41"/>
      <c r="C198" s="42"/>
      <c r="D198" s="16"/>
      <c r="E198" s="39"/>
      <c r="F198" s="37"/>
      <c r="G198" s="17"/>
      <c r="H198" s="37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 s="1" customFormat="1" x14ac:dyDescent="0.3">
      <c r="A199" s="45">
        <v>188</v>
      </c>
      <c r="B199" s="41"/>
      <c r="C199" s="42"/>
      <c r="D199" s="16"/>
      <c r="E199" s="39"/>
      <c r="F199" s="37"/>
      <c r="G199" s="17"/>
      <c r="H199" s="37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 s="1" customFormat="1" x14ac:dyDescent="0.3">
      <c r="A200" s="45">
        <v>189</v>
      </c>
      <c r="B200" s="41"/>
      <c r="C200" s="42"/>
      <c r="D200" s="16"/>
      <c r="E200" s="39"/>
      <c r="F200" s="37"/>
      <c r="G200" s="17"/>
      <c r="H200" s="37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 s="1" customFormat="1" x14ac:dyDescent="0.3">
      <c r="A201" s="45">
        <v>190</v>
      </c>
      <c r="B201" s="41"/>
      <c r="C201" s="42"/>
      <c r="D201" s="16"/>
      <c r="E201" s="39"/>
      <c r="F201" s="37"/>
      <c r="G201" s="17"/>
      <c r="H201" s="37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 s="1" customFormat="1" x14ac:dyDescent="0.3">
      <c r="A202" s="45">
        <v>191</v>
      </c>
      <c r="B202" s="41"/>
      <c r="C202" s="42"/>
      <c r="D202" s="16"/>
      <c r="E202" s="39"/>
      <c r="F202" s="37"/>
      <c r="G202" s="17"/>
      <c r="H202" s="37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 s="1" customFormat="1" x14ac:dyDescent="0.3">
      <c r="A203" s="45">
        <v>192</v>
      </c>
      <c r="B203" s="41"/>
      <c r="C203" s="42"/>
      <c r="D203" s="16"/>
      <c r="E203" s="39"/>
      <c r="F203" s="37"/>
      <c r="G203" s="17"/>
      <c r="H203" s="37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 s="1" customFormat="1" x14ac:dyDescent="0.3">
      <c r="A204" s="45">
        <v>193</v>
      </c>
      <c r="B204" s="41"/>
      <c r="C204" s="42"/>
      <c r="D204" s="16"/>
      <c r="E204" s="39"/>
      <c r="F204" s="37"/>
      <c r="G204" s="17"/>
      <c r="H204" s="37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 s="1" customFormat="1" x14ac:dyDescent="0.3">
      <c r="A205" s="45">
        <v>194</v>
      </c>
      <c r="B205" s="41"/>
      <c r="C205" s="42"/>
      <c r="D205" s="16"/>
      <c r="E205" s="39"/>
      <c r="F205" s="37"/>
      <c r="G205" s="17"/>
      <c r="H205" s="37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 s="1" customFormat="1" x14ac:dyDescent="0.3">
      <c r="A206" s="45">
        <v>195</v>
      </c>
      <c r="B206" s="41"/>
      <c r="C206" s="42"/>
      <c r="D206" s="16"/>
      <c r="E206" s="39"/>
      <c r="F206" s="37"/>
      <c r="G206" s="17"/>
      <c r="H206" s="37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 s="1" customFormat="1" x14ac:dyDescent="0.3">
      <c r="A207" s="45">
        <v>196</v>
      </c>
      <c r="B207" s="41"/>
      <c r="C207" s="42"/>
      <c r="D207" s="16"/>
      <c r="E207" s="39"/>
      <c r="F207" s="37"/>
      <c r="G207" s="17"/>
      <c r="H207" s="37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 s="1" customFormat="1" x14ac:dyDescent="0.3">
      <c r="A208" s="45">
        <v>197</v>
      </c>
      <c r="B208" s="41"/>
      <c r="C208" s="42"/>
      <c r="D208" s="16"/>
      <c r="E208" s="39"/>
      <c r="F208" s="37"/>
      <c r="G208" s="17"/>
      <c r="H208" s="37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 s="1" customFormat="1" x14ac:dyDescent="0.3">
      <c r="A209" s="45">
        <v>198</v>
      </c>
      <c r="B209" s="41"/>
      <c r="C209" s="42"/>
      <c r="D209" s="16"/>
      <c r="E209" s="39"/>
      <c r="F209" s="37"/>
      <c r="G209" s="17"/>
      <c r="H209" s="37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 s="1" customFormat="1" x14ac:dyDescent="0.3">
      <c r="A210" s="45">
        <v>199</v>
      </c>
      <c r="B210" s="41"/>
      <c r="C210" s="42"/>
      <c r="D210" s="16"/>
      <c r="E210" s="39"/>
      <c r="F210" s="37"/>
      <c r="G210" s="17"/>
      <c r="H210" s="37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 s="1" customFormat="1" x14ac:dyDescent="0.3">
      <c r="A211" s="45">
        <v>200</v>
      </c>
      <c r="B211" s="41"/>
      <c r="C211" s="42"/>
      <c r="D211" s="16"/>
      <c r="E211" s="39"/>
      <c r="F211" s="37"/>
      <c r="G211" s="17"/>
      <c r="H211" s="37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 s="1" customFormat="1" x14ac:dyDescent="0.3">
      <c r="A212" s="45">
        <v>201</v>
      </c>
      <c r="B212" s="41"/>
      <c r="C212" s="42"/>
      <c r="D212" s="16"/>
      <c r="E212" s="39"/>
      <c r="F212" s="37"/>
      <c r="G212" s="17"/>
      <c r="H212" s="37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 s="1" customFormat="1" x14ac:dyDescent="0.3">
      <c r="A213" s="45">
        <v>202</v>
      </c>
      <c r="B213" s="41"/>
      <c r="C213" s="42"/>
      <c r="D213" s="16"/>
      <c r="E213" s="39"/>
      <c r="F213" s="37"/>
      <c r="G213" s="17"/>
      <c r="H213" s="37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 s="1" customFormat="1" x14ac:dyDescent="0.3">
      <c r="A214" s="45">
        <v>203</v>
      </c>
      <c r="B214" s="41"/>
      <c r="C214" s="42"/>
      <c r="D214" s="16"/>
      <c r="E214" s="39"/>
      <c r="F214" s="37"/>
      <c r="G214" s="17"/>
      <c r="H214" s="37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 s="1" customFormat="1" x14ac:dyDescent="0.3">
      <c r="A215" s="45">
        <v>204</v>
      </c>
      <c r="B215" s="41"/>
      <c r="C215" s="42"/>
      <c r="D215" s="16"/>
      <c r="E215" s="39"/>
      <c r="F215" s="37"/>
      <c r="G215" s="17"/>
      <c r="H215" s="37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 s="1" customFormat="1" x14ac:dyDescent="0.3">
      <c r="A216" s="45">
        <v>205</v>
      </c>
      <c r="B216" s="41"/>
      <c r="C216" s="42"/>
      <c r="D216" s="16"/>
      <c r="E216" s="39"/>
      <c r="F216" s="37"/>
      <c r="G216" s="17"/>
      <c r="H216" s="37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 s="1" customFormat="1" x14ac:dyDescent="0.3">
      <c r="A217" s="45">
        <v>206</v>
      </c>
      <c r="B217" s="41"/>
      <c r="C217" s="42"/>
      <c r="D217" s="16"/>
      <c r="E217" s="39"/>
      <c r="F217" s="37"/>
      <c r="G217" s="17"/>
      <c r="H217" s="37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 s="1" customFormat="1" x14ac:dyDescent="0.3">
      <c r="A218" s="45">
        <v>207</v>
      </c>
      <c r="B218" s="41"/>
      <c r="C218" s="42"/>
      <c r="D218" s="16"/>
      <c r="E218" s="39"/>
      <c r="F218" s="37"/>
      <c r="G218" s="17"/>
      <c r="H218" s="37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 s="1" customFormat="1" x14ac:dyDescent="0.3">
      <c r="A219" s="45">
        <v>208</v>
      </c>
      <c r="B219" s="41"/>
      <c r="C219" s="42"/>
      <c r="D219" s="16"/>
      <c r="E219" s="39"/>
      <c r="F219" s="37"/>
      <c r="G219" s="17"/>
      <c r="H219" s="37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 s="1" customFormat="1" x14ac:dyDescent="0.3">
      <c r="A220" s="45">
        <v>209</v>
      </c>
      <c r="B220" s="41"/>
      <c r="C220" s="42"/>
      <c r="D220" s="16"/>
      <c r="E220" s="39"/>
      <c r="F220" s="37"/>
      <c r="G220" s="17"/>
      <c r="H220" s="37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 s="1" customFormat="1" x14ac:dyDescent="0.3">
      <c r="A221" s="45">
        <v>210</v>
      </c>
      <c r="B221" s="41"/>
      <c r="C221" s="42"/>
      <c r="D221" s="16"/>
      <c r="E221" s="39"/>
      <c r="F221" s="37"/>
      <c r="G221" s="17"/>
      <c r="H221" s="37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 s="1" customFormat="1" x14ac:dyDescent="0.3">
      <c r="A222" s="45">
        <v>211</v>
      </c>
      <c r="B222" s="41"/>
      <c r="C222" s="42"/>
      <c r="D222" s="16"/>
      <c r="E222" s="39"/>
      <c r="F222" s="37"/>
      <c r="G222" s="17"/>
      <c r="H222" s="37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 s="1" customFormat="1" x14ac:dyDescent="0.3">
      <c r="A223" s="45">
        <v>212</v>
      </c>
      <c r="B223" s="41"/>
      <c r="C223" s="42"/>
      <c r="D223" s="16"/>
      <c r="E223" s="39"/>
      <c r="F223" s="37"/>
      <c r="G223" s="17"/>
      <c r="H223" s="37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 s="1" customFormat="1" x14ac:dyDescent="0.3">
      <c r="A224" s="45">
        <v>213</v>
      </c>
      <c r="B224" s="41"/>
      <c r="C224" s="42"/>
      <c r="D224" s="16"/>
      <c r="E224" s="39"/>
      <c r="F224" s="37"/>
      <c r="G224" s="17"/>
      <c r="H224" s="37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 s="1" customFormat="1" x14ac:dyDescent="0.3">
      <c r="A225" s="45">
        <v>214</v>
      </c>
      <c r="B225" s="41"/>
      <c r="C225" s="42"/>
      <c r="D225" s="16"/>
      <c r="E225" s="39"/>
      <c r="F225" s="37"/>
      <c r="G225" s="17"/>
      <c r="H225" s="37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 s="1" customFormat="1" x14ac:dyDescent="0.3">
      <c r="A226" s="45">
        <v>215</v>
      </c>
      <c r="B226" s="41"/>
      <c r="C226" s="42"/>
      <c r="D226" s="16"/>
      <c r="E226" s="39"/>
      <c r="F226" s="37"/>
      <c r="G226" s="17"/>
      <c r="H226" s="37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 s="1" customFormat="1" x14ac:dyDescent="0.3">
      <c r="A227" s="45">
        <v>216</v>
      </c>
      <c r="B227" s="41"/>
      <c r="C227" s="42"/>
      <c r="D227" s="16"/>
      <c r="E227" s="39"/>
      <c r="F227" s="37"/>
      <c r="G227" s="17"/>
      <c r="H227" s="37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 s="1" customFormat="1" x14ac:dyDescent="0.3">
      <c r="A228" s="45">
        <v>217</v>
      </c>
      <c r="B228" s="41"/>
      <c r="C228" s="42"/>
      <c r="D228" s="16"/>
      <c r="E228" s="39"/>
      <c r="F228" s="37"/>
      <c r="G228" s="17"/>
      <c r="H228" s="37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 s="1" customFormat="1" x14ac:dyDescent="0.3">
      <c r="A229" s="45">
        <v>218</v>
      </c>
      <c r="B229" s="41"/>
      <c r="C229" s="42"/>
      <c r="D229" s="16"/>
      <c r="E229" s="39"/>
      <c r="F229" s="37"/>
      <c r="G229" s="17"/>
      <c r="H229" s="37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 s="1" customFormat="1" x14ac:dyDescent="0.3">
      <c r="A230" s="45">
        <v>219</v>
      </c>
      <c r="B230" s="41"/>
      <c r="C230" s="42"/>
      <c r="D230" s="16"/>
      <c r="E230" s="39"/>
      <c r="F230" s="37"/>
      <c r="G230" s="17"/>
      <c r="H230" s="37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 s="1" customFormat="1" x14ac:dyDescent="0.3">
      <c r="A231" s="46">
        <v>220</v>
      </c>
      <c r="B231" s="43"/>
      <c r="C231" s="44"/>
      <c r="D231" s="18"/>
      <c r="E231" s="40"/>
      <c r="F231" s="38"/>
      <c r="G231" s="19"/>
      <c r="H231" s="37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 s="1" customFormat="1" x14ac:dyDescent="0.3">
      <c r="A232" s="5"/>
      <c r="B232" s="5"/>
      <c r="C232" s="7"/>
      <c r="D232" s="100"/>
      <c r="E232" s="8"/>
      <c r="F232" s="8"/>
      <c r="G232" s="4"/>
      <c r="H232" s="8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 s="1" customFormat="1" x14ac:dyDescent="0.3">
      <c r="A233" s="5"/>
      <c r="B233" s="5"/>
      <c r="C233" s="7"/>
      <c r="D233" s="100"/>
      <c r="E233" s="8"/>
      <c r="F233" s="8"/>
      <c r="G233" s="4"/>
      <c r="H233" s="8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 s="1" customFormat="1" x14ac:dyDescent="0.3">
      <c r="A234" s="5"/>
      <c r="B234" s="5"/>
      <c r="C234" s="7"/>
      <c r="D234" s="100"/>
      <c r="E234" s="8"/>
      <c r="F234" s="8"/>
      <c r="G234" s="4"/>
      <c r="H234" s="8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 s="1" customFormat="1" x14ac:dyDescent="0.3">
      <c r="A235" s="5"/>
      <c r="B235" s="5"/>
      <c r="C235" s="7"/>
      <c r="D235" s="100"/>
      <c r="E235" s="8"/>
      <c r="F235" s="8"/>
      <c r="G235" s="4"/>
      <c r="H235" s="8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 s="1" customFormat="1" x14ac:dyDescent="0.3">
      <c r="A236" s="5"/>
      <c r="B236" s="5"/>
      <c r="C236" s="7"/>
      <c r="D236" s="100"/>
      <c r="E236" s="8"/>
      <c r="F236" s="8"/>
      <c r="G236" s="4"/>
      <c r="H236" s="8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 s="1" customFormat="1" x14ac:dyDescent="0.3">
      <c r="A237" s="5"/>
      <c r="B237" s="5"/>
      <c r="C237" s="7"/>
      <c r="D237" s="100"/>
      <c r="E237" s="8"/>
      <c r="F237" s="8"/>
      <c r="G237" s="4"/>
      <c r="H237" s="8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 s="1" customFormat="1" x14ac:dyDescent="0.3">
      <c r="A238" s="5"/>
      <c r="B238" s="5"/>
      <c r="C238" s="7"/>
      <c r="D238" s="100"/>
      <c r="E238" s="8"/>
      <c r="F238" s="8"/>
      <c r="G238" s="4"/>
      <c r="H238" s="8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 s="1" customFormat="1" x14ac:dyDescent="0.3">
      <c r="A239" s="5"/>
      <c r="B239" s="35" t="s">
        <v>48</v>
      </c>
      <c r="C239" s="7"/>
      <c r="D239" s="100"/>
      <c r="E239" s="8"/>
      <c r="F239" s="8"/>
      <c r="G239" s="4"/>
      <c r="H239" s="8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 s="1" customFormat="1" x14ac:dyDescent="0.3">
      <c r="A240" s="5"/>
      <c r="B240" s="5"/>
      <c r="C240" s="7"/>
      <c r="D240" s="100"/>
      <c r="E240" s="8"/>
      <c r="F240" s="8"/>
      <c r="G240" s="4"/>
      <c r="H240" s="8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 s="1" customFormat="1" x14ac:dyDescent="0.3">
      <c r="A241" s="5"/>
      <c r="B241" s="34" t="s">
        <v>11</v>
      </c>
      <c r="C241" s="7"/>
      <c r="D241" s="100"/>
      <c r="E241" s="8"/>
      <c r="F241" s="8"/>
      <c r="G241" s="4"/>
      <c r="H241" s="8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 s="1" customFormat="1" x14ac:dyDescent="0.3">
      <c r="A242" s="5"/>
      <c r="B242" s="34" t="s">
        <v>4</v>
      </c>
      <c r="C242" s="7"/>
      <c r="D242" s="100"/>
      <c r="E242" s="8"/>
      <c r="F242" s="8"/>
      <c r="G242" s="4"/>
      <c r="H242" s="8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 s="1" customFormat="1" x14ac:dyDescent="0.3">
      <c r="A243" s="5"/>
      <c r="B243" s="34" t="s">
        <v>12</v>
      </c>
      <c r="C243" s="7"/>
      <c r="D243" s="100"/>
      <c r="E243" s="8"/>
      <c r="F243" s="8"/>
      <c r="G243" s="4"/>
      <c r="H243" s="8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 s="1" customFormat="1" x14ac:dyDescent="0.3">
      <c r="A244" s="5"/>
      <c r="B244" s="34" t="s">
        <v>13</v>
      </c>
      <c r="C244" s="7"/>
      <c r="D244" s="100"/>
      <c r="E244" s="8"/>
      <c r="F244" s="8"/>
      <c r="G244" s="4"/>
      <c r="H244" s="8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 s="1" customFormat="1" x14ac:dyDescent="0.3">
      <c r="A245" s="5"/>
      <c r="B245" s="34"/>
      <c r="C245" s="7"/>
      <c r="D245" s="100"/>
      <c r="E245" s="8"/>
      <c r="F245" s="8"/>
      <c r="G245" s="4"/>
      <c r="H245" s="8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 s="1" customFormat="1" x14ac:dyDescent="0.3">
      <c r="A246" s="5"/>
      <c r="B246" s="34"/>
      <c r="C246" s="7"/>
      <c r="D246" s="100"/>
      <c r="E246" s="8"/>
      <c r="F246" s="8"/>
      <c r="G246" s="4"/>
      <c r="H246" s="8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 s="1" customFormat="1" x14ac:dyDescent="0.3">
      <c r="A247" s="5"/>
      <c r="B247" s="34" t="s">
        <v>22</v>
      </c>
      <c r="C247" s="7"/>
      <c r="D247" s="100"/>
      <c r="E247" s="8"/>
      <c r="F247" s="8"/>
      <c r="G247" s="4"/>
      <c r="H247" s="8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 s="1" customFormat="1" x14ac:dyDescent="0.3">
      <c r="A248" s="5"/>
      <c r="B248" s="34" t="s">
        <v>23</v>
      </c>
      <c r="C248" s="7"/>
      <c r="D248" s="100"/>
      <c r="E248" s="8"/>
      <c r="F248" s="8"/>
      <c r="G248" s="4"/>
      <c r="H248" s="8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 s="1" customFormat="1" x14ac:dyDescent="0.3">
      <c r="A249" s="5"/>
      <c r="B249" s="34" t="s">
        <v>24</v>
      </c>
      <c r="C249" s="7"/>
      <c r="D249" s="100"/>
      <c r="E249" s="8"/>
      <c r="F249" s="8"/>
      <c r="G249" s="4"/>
      <c r="H249" s="8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 s="1" customFormat="1" x14ac:dyDescent="0.3">
      <c r="A250" s="5"/>
      <c r="B250" s="34" t="s">
        <v>32</v>
      </c>
      <c r="C250" s="7"/>
      <c r="D250" s="100"/>
      <c r="E250" s="8"/>
      <c r="F250" s="8"/>
      <c r="G250" s="4"/>
      <c r="H250" s="8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 s="1" customFormat="1" x14ac:dyDescent="0.3">
      <c r="A251" s="5"/>
      <c r="B251" s="34" t="s">
        <v>25</v>
      </c>
      <c r="C251" s="7"/>
      <c r="D251" s="100"/>
      <c r="E251" s="8"/>
      <c r="F251" s="8"/>
      <c r="G251" s="4"/>
      <c r="H251" s="8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 x14ac:dyDescent="0.3">
      <c r="B252" s="34" t="s">
        <v>27</v>
      </c>
    </row>
    <row r="253" spans="1:43" x14ac:dyDescent="0.3">
      <c r="B253" s="34" t="s">
        <v>26</v>
      </c>
    </row>
    <row r="254" spans="1:43" x14ac:dyDescent="0.3">
      <c r="B254" s="34" t="s">
        <v>37</v>
      </c>
    </row>
    <row r="255" spans="1:43" x14ac:dyDescent="0.3">
      <c r="B255" s="34"/>
    </row>
    <row r="256" spans="1:43" x14ac:dyDescent="0.3">
      <c r="B256" s="34" t="s">
        <v>28</v>
      </c>
    </row>
    <row r="257" spans="2:2" x14ac:dyDescent="0.3">
      <c r="B257" s="34" t="s">
        <v>29</v>
      </c>
    </row>
    <row r="259" spans="2:2" x14ac:dyDescent="0.3">
      <c r="B259" s="34" t="s">
        <v>71</v>
      </c>
    </row>
    <row r="260" spans="2:2" x14ac:dyDescent="0.3">
      <c r="B260" s="34" t="s">
        <v>72</v>
      </c>
    </row>
  </sheetData>
  <sheetProtection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8" type="noConversion"/>
  <conditionalFormatting sqref="B12:B231">
    <cfRule type="containsText" dxfId="8" priority="10" operator="containsText" text=".">
      <formula>NOT(ISERROR(SEARCH(".",B12)))</formula>
    </cfRule>
  </conditionalFormatting>
  <conditionalFormatting sqref="C2:D4">
    <cfRule type="cellIs" dxfId="7" priority="7" operator="notBetween">
      <formula>DATE(2016,1,1)</formula>
      <formula>TODAY()+90</formula>
    </cfRule>
  </conditionalFormatting>
  <conditionalFormatting sqref="C4:D4">
    <cfRule type="cellIs" dxfId="6" priority="6" operator="lessThanOrEqual">
      <formula>$C$3</formula>
    </cfRule>
  </conditionalFormatting>
  <conditionalFormatting sqref="D12:D231">
    <cfRule type="containsBlanks" dxfId="5" priority="27" stopIfTrue="1">
      <formula>LEN(TRIM(D12))=0</formula>
    </cfRule>
    <cfRule type="cellIs" dxfId="4" priority="28" operator="notBetween">
      <formula>TODAY()-23741</formula>
      <formula>TODAY()-6575</formula>
    </cfRule>
  </conditionalFormatting>
  <conditionalFormatting sqref="E12:F231">
    <cfRule type="expression" dxfId="3" priority="29" stopIfTrue="1">
      <formula>AND(ISNUMBER(E12), LEN(E12) &lt;&gt; 10)</formula>
    </cfRule>
    <cfRule type="expression" dxfId="2" priority="30" stopIfTrue="1">
      <formula>_xlfn.NUMBERVALUE(D12) &lt;&gt; INT(LEFT(E12,5)) +1</formula>
    </cfRule>
    <cfRule type="expression" dxfId="1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0" priority="32"/>
  </conditionalFormatting>
  <dataValidations count="2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howInputMessage="1" showErrorMessage="1" sqref="F12:F231" xr:uid="{249D0FBC-ADA3-49AC-A560-A7C14F825F8D}">
      <formula1>$B$259:$B$260</formula1>
    </dataValidation>
  </dataValidations>
  <pageMargins left="0.70866141732283472" right="0.70866141732283472" top="0.74803149606299213" bottom="0.74803149606299213" header="0.31496062992125984" footer="0.31496062992125984"/>
  <pageSetup paperSize="9" scale="13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9E71E-B48A-4021-9280-B89F4939CBD0}">
  <dimension ref="A1:E58"/>
  <sheetViews>
    <sheetView topLeftCell="A3" zoomScale="85" zoomScaleNormal="85" workbookViewId="0">
      <selection activeCell="B23" sqref="B23"/>
    </sheetView>
  </sheetViews>
  <sheetFormatPr defaultColWidth="8.85546875" defaultRowHeight="15" x14ac:dyDescent="0.25"/>
  <cols>
    <col min="2" max="2" width="123.28515625" customWidth="1"/>
    <col min="3" max="3" width="26.140625" customWidth="1"/>
    <col min="4" max="4" width="44.85546875" customWidth="1"/>
    <col min="5" max="5" width="29.140625" customWidth="1"/>
  </cols>
  <sheetData>
    <row r="1" spans="1:5" ht="37.5" x14ac:dyDescent="0.25">
      <c r="A1" s="79" t="s">
        <v>77</v>
      </c>
      <c r="B1" s="81" t="s">
        <v>75</v>
      </c>
      <c r="C1" s="80" t="s">
        <v>76</v>
      </c>
      <c r="D1" s="80" t="s">
        <v>3</v>
      </c>
      <c r="E1" s="80" t="s">
        <v>78</v>
      </c>
    </row>
    <row r="2" spans="1:5" ht="18.75" x14ac:dyDescent="0.3">
      <c r="A2" s="85">
        <v>1</v>
      </c>
      <c r="B2" s="85" t="s">
        <v>86</v>
      </c>
      <c r="C2" s="94" t="s">
        <v>87</v>
      </c>
      <c r="D2" s="85" t="s">
        <v>88</v>
      </c>
    </row>
    <row r="3" spans="1:5" ht="18.75" x14ac:dyDescent="0.3">
      <c r="A3" s="85">
        <v>2</v>
      </c>
      <c r="B3" s="85" t="s">
        <v>89</v>
      </c>
      <c r="C3" s="94" t="s">
        <v>90</v>
      </c>
      <c r="D3" s="85" t="s">
        <v>91</v>
      </c>
    </row>
    <row r="4" spans="1:5" ht="18.75" x14ac:dyDescent="0.3">
      <c r="A4" s="85">
        <v>3</v>
      </c>
      <c r="B4" s="85" t="s">
        <v>92</v>
      </c>
      <c r="C4" s="94" t="s">
        <v>93</v>
      </c>
      <c r="D4" s="85" t="s">
        <v>94</v>
      </c>
    </row>
    <row r="5" spans="1:5" ht="18.75" x14ac:dyDescent="0.3">
      <c r="A5" s="85">
        <v>4</v>
      </c>
      <c r="B5" s="85" t="s">
        <v>95</v>
      </c>
      <c r="C5" s="94" t="s">
        <v>90</v>
      </c>
      <c r="D5" s="85" t="s">
        <v>96</v>
      </c>
    </row>
    <row r="6" spans="1:5" ht="18.75" x14ac:dyDescent="0.3">
      <c r="A6" s="85">
        <v>5</v>
      </c>
      <c r="B6" s="86" t="s">
        <v>151</v>
      </c>
      <c r="C6" s="94" t="s">
        <v>97</v>
      </c>
      <c r="D6" s="85" t="s">
        <v>98</v>
      </c>
    </row>
    <row r="7" spans="1:5" ht="18.75" x14ac:dyDescent="0.3">
      <c r="A7" s="85">
        <v>6</v>
      </c>
      <c r="B7" s="85" t="s">
        <v>152</v>
      </c>
      <c r="C7" s="95" t="s">
        <v>111</v>
      </c>
      <c r="D7" s="82" t="s">
        <v>100</v>
      </c>
    </row>
    <row r="8" spans="1:5" ht="18.75" x14ac:dyDescent="0.3">
      <c r="A8" s="85">
        <v>7</v>
      </c>
      <c r="B8" s="85" t="s">
        <v>178</v>
      </c>
      <c r="C8" s="95" t="s">
        <v>85</v>
      </c>
      <c r="D8" s="83" t="s">
        <v>103</v>
      </c>
    </row>
    <row r="9" spans="1:5" ht="18.75" x14ac:dyDescent="0.3">
      <c r="A9" s="85">
        <v>8</v>
      </c>
      <c r="B9" s="85" t="s">
        <v>153</v>
      </c>
      <c r="C9" s="95" t="s">
        <v>82</v>
      </c>
      <c r="D9" s="83" t="s">
        <v>101</v>
      </c>
    </row>
    <row r="10" spans="1:5" ht="18.75" x14ac:dyDescent="0.3">
      <c r="A10" s="85">
        <v>9</v>
      </c>
      <c r="B10" s="85" t="s">
        <v>154</v>
      </c>
      <c r="C10" s="95" t="s">
        <v>84</v>
      </c>
      <c r="D10" s="83" t="s">
        <v>102</v>
      </c>
    </row>
    <row r="11" spans="1:5" ht="18.75" x14ac:dyDescent="0.3">
      <c r="A11" s="85">
        <v>10</v>
      </c>
      <c r="B11" s="85" t="s">
        <v>154</v>
      </c>
      <c r="C11" s="95" t="s">
        <v>85</v>
      </c>
      <c r="D11" s="83" t="s">
        <v>104</v>
      </c>
    </row>
    <row r="12" spans="1:5" ht="18.75" x14ac:dyDescent="0.3">
      <c r="A12" s="85">
        <v>11</v>
      </c>
      <c r="B12" s="85" t="s">
        <v>154</v>
      </c>
      <c r="C12" s="95" t="s">
        <v>84</v>
      </c>
      <c r="D12" s="83" t="s">
        <v>105</v>
      </c>
    </row>
    <row r="13" spans="1:5" ht="18.75" x14ac:dyDescent="0.3">
      <c r="A13" s="85">
        <v>12</v>
      </c>
      <c r="B13" s="85" t="s">
        <v>154</v>
      </c>
      <c r="C13" s="95" t="s">
        <v>85</v>
      </c>
      <c r="D13" s="83" t="s">
        <v>106</v>
      </c>
    </row>
    <row r="14" spans="1:5" ht="18.75" x14ac:dyDescent="0.3">
      <c r="A14" s="85">
        <v>13</v>
      </c>
      <c r="B14" s="85" t="s">
        <v>154</v>
      </c>
      <c r="C14" s="95" t="s">
        <v>85</v>
      </c>
      <c r="D14" s="83" t="s">
        <v>107</v>
      </c>
    </row>
    <row r="15" spans="1:5" ht="18.75" x14ac:dyDescent="0.3">
      <c r="A15" s="85">
        <v>14</v>
      </c>
      <c r="B15" s="85" t="s">
        <v>154</v>
      </c>
      <c r="C15" s="95" t="s">
        <v>84</v>
      </c>
      <c r="D15" s="83" t="s">
        <v>108</v>
      </c>
    </row>
    <row r="16" spans="1:5" ht="18.75" x14ac:dyDescent="0.3">
      <c r="A16" s="85">
        <v>15</v>
      </c>
      <c r="B16" s="85" t="s">
        <v>154</v>
      </c>
      <c r="C16" s="95" t="s">
        <v>84</v>
      </c>
      <c r="D16" s="82" t="s">
        <v>109</v>
      </c>
    </row>
    <row r="17" spans="1:4" ht="18.75" x14ac:dyDescent="0.3">
      <c r="A17" s="85">
        <v>16</v>
      </c>
      <c r="B17" s="85" t="s">
        <v>154</v>
      </c>
      <c r="C17" s="95" t="s">
        <v>84</v>
      </c>
      <c r="D17" s="82" t="s">
        <v>179</v>
      </c>
    </row>
    <row r="18" spans="1:4" ht="18.75" x14ac:dyDescent="0.3">
      <c r="A18" s="85">
        <v>17</v>
      </c>
      <c r="B18" s="85" t="s">
        <v>154</v>
      </c>
      <c r="C18" s="96" t="s">
        <v>82</v>
      </c>
      <c r="D18" s="92" t="s">
        <v>180</v>
      </c>
    </row>
    <row r="19" spans="1:4" ht="18.75" x14ac:dyDescent="0.3">
      <c r="A19" s="85">
        <v>18</v>
      </c>
      <c r="B19" s="85" t="s">
        <v>155</v>
      </c>
      <c r="C19" s="95" t="s">
        <v>111</v>
      </c>
      <c r="D19" s="82" t="s">
        <v>183</v>
      </c>
    </row>
    <row r="20" spans="1:4" ht="18.75" x14ac:dyDescent="0.3">
      <c r="A20" s="85">
        <v>19</v>
      </c>
      <c r="B20" s="85" t="s">
        <v>156</v>
      </c>
      <c r="C20" s="95" t="s">
        <v>99</v>
      </c>
      <c r="D20" s="82" t="s">
        <v>110</v>
      </c>
    </row>
    <row r="21" spans="1:4" ht="18.75" x14ac:dyDescent="0.3">
      <c r="A21" s="85">
        <v>20</v>
      </c>
      <c r="B21" s="85" t="s">
        <v>157</v>
      </c>
      <c r="C21" s="95" t="s">
        <v>111</v>
      </c>
      <c r="D21" s="82" t="s">
        <v>112</v>
      </c>
    </row>
    <row r="22" spans="1:4" ht="18.75" x14ac:dyDescent="0.3">
      <c r="A22" s="85">
        <v>21</v>
      </c>
      <c r="B22" s="85" t="s">
        <v>158</v>
      </c>
      <c r="C22" s="95" t="s">
        <v>85</v>
      </c>
      <c r="D22" s="82" t="s">
        <v>113</v>
      </c>
    </row>
    <row r="23" spans="1:4" ht="18.75" x14ac:dyDescent="0.3">
      <c r="A23" s="85">
        <v>22</v>
      </c>
      <c r="B23" s="85" t="s">
        <v>159</v>
      </c>
      <c r="C23" s="95" t="s">
        <v>99</v>
      </c>
      <c r="D23" s="82" t="s">
        <v>114</v>
      </c>
    </row>
    <row r="24" spans="1:4" ht="18.75" x14ac:dyDescent="0.3">
      <c r="A24" s="85">
        <v>23</v>
      </c>
      <c r="B24" s="85" t="s">
        <v>160</v>
      </c>
      <c r="C24" s="95" t="s">
        <v>99</v>
      </c>
      <c r="D24" s="82" t="s">
        <v>116</v>
      </c>
    </row>
    <row r="25" spans="1:4" ht="18.75" x14ac:dyDescent="0.3">
      <c r="A25" s="85">
        <v>24</v>
      </c>
      <c r="B25" s="85" t="s">
        <v>181</v>
      </c>
      <c r="C25" s="95" t="s">
        <v>90</v>
      </c>
      <c r="D25" s="82" t="s">
        <v>182</v>
      </c>
    </row>
    <row r="26" spans="1:4" ht="18.75" x14ac:dyDescent="0.3">
      <c r="A26" s="85">
        <v>25</v>
      </c>
      <c r="B26" s="85" t="s">
        <v>161</v>
      </c>
      <c r="C26" s="95" t="s">
        <v>115</v>
      </c>
      <c r="D26" s="84" t="s">
        <v>117</v>
      </c>
    </row>
    <row r="27" spans="1:4" ht="18.75" x14ac:dyDescent="0.3">
      <c r="A27" s="85">
        <v>26</v>
      </c>
      <c r="B27" s="85" t="s">
        <v>162</v>
      </c>
      <c r="C27" s="95" t="s">
        <v>84</v>
      </c>
      <c r="D27" s="82" t="s">
        <v>118</v>
      </c>
    </row>
    <row r="28" spans="1:4" ht="18.75" x14ac:dyDescent="0.3">
      <c r="A28" s="85">
        <v>27</v>
      </c>
      <c r="B28" s="85" t="s">
        <v>163</v>
      </c>
      <c r="C28" s="95" t="s">
        <v>82</v>
      </c>
      <c r="D28" s="82" t="s">
        <v>119</v>
      </c>
    </row>
    <row r="29" spans="1:4" ht="18.75" x14ac:dyDescent="0.3">
      <c r="A29" s="85">
        <v>28</v>
      </c>
      <c r="B29" s="85" t="s">
        <v>163</v>
      </c>
      <c r="C29" s="95" t="s">
        <v>85</v>
      </c>
      <c r="D29" s="82" t="s">
        <v>120</v>
      </c>
    </row>
    <row r="30" spans="1:4" ht="18.75" x14ac:dyDescent="0.3">
      <c r="A30" s="85">
        <v>29</v>
      </c>
      <c r="B30" s="85" t="s">
        <v>163</v>
      </c>
      <c r="C30" s="95" t="s">
        <v>82</v>
      </c>
      <c r="D30" s="82" t="s">
        <v>121</v>
      </c>
    </row>
    <row r="31" spans="1:4" ht="18.75" x14ac:dyDescent="0.3">
      <c r="A31" s="85">
        <v>30</v>
      </c>
      <c r="B31" s="85" t="s">
        <v>163</v>
      </c>
      <c r="C31" s="95" t="s">
        <v>84</v>
      </c>
      <c r="D31" s="82" t="s">
        <v>122</v>
      </c>
    </row>
    <row r="32" spans="1:4" ht="18.75" x14ac:dyDescent="0.3">
      <c r="A32" s="85">
        <v>31</v>
      </c>
      <c r="B32" s="85" t="s">
        <v>163</v>
      </c>
      <c r="C32" s="95" t="s">
        <v>84</v>
      </c>
      <c r="D32" s="82" t="s">
        <v>123</v>
      </c>
    </row>
    <row r="33" spans="1:4" ht="18.75" x14ac:dyDescent="0.3">
      <c r="A33" s="85">
        <v>32</v>
      </c>
      <c r="B33" s="85" t="s">
        <v>163</v>
      </c>
      <c r="C33" s="95" t="s">
        <v>82</v>
      </c>
      <c r="D33" s="82" t="s">
        <v>124</v>
      </c>
    </row>
    <row r="34" spans="1:4" ht="18.75" customHeight="1" x14ac:dyDescent="0.3">
      <c r="A34" s="85">
        <v>33</v>
      </c>
      <c r="B34" s="93" t="s">
        <v>163</v>
      </c>
      <c r="C34" s="95" t="s">
        <v>82</v>
      </c>
      <c r="D34" s="82" t="s">
        <v>125</v>
      </c>
    </row>
    <row r="35" spans="1:4" ht="18.75" x14ac:dyDescent="0.3">
      <c r="A35" s="85">
        <v>34</v>
      </c>
      <c r="B35" s="85" t="s">
        <v>163</v>
      </c>
      <c r="C35" s="95" t="s">
        <v>82</v>
      </c>
      <c r="D35" s="82" t="s">
        <v>126</v>
      </c>
    </row>
    <row r="36" spans="1:4" ht="18.75" x14ac:dyDescent="0.3">
      <c r="A36" s="85">
        <v>35</v>
      </c>
      <c r="B36" s="85" t="s">
        <v>177</v>
      </c>
      <c r="C36" s="97" t="s">
        <v>111</v>
      </c>
      <c r="D36" s="84" t="s">
        <v>127</v>
      </c>
    </row>
    <row r="37" spans="1:4" ht="18.75" x14ac:dyDescent="0.3">
      <c r="A37" s="85">
        <v>36</v>
      </c>
      <c r="B37" s="85" t="s">
        <v>164</v>
      </c>
      <c r="C37" s="95" t="s">
        <v>128</v>
      </c>
      <c r="D37" s="82" t="s">
        <v>129</v>
      </c>
    </row>
    <row r="38" spans="1:4" ht="18.75" x14ac:dyDescent="0.3">
      <c r="A38" s="85">
        <v>37</v>
      </c>
      <c r="B38" s="85" t="s">
        <v>165</v>
      </c>
      <c r="C38" s="95" t="s">
        <v>82</v>
      </c>
      <c r="D38" s="84" t="s">
        <v>130</v>
      </c>
    </row>
    <row r="39" spans="1:4" ht="18.75" x14ac:dyDescent="0.3">
      <c r="A39" s="85">
        <v>38</v>
      </c>
      <c r="B39" s="85" t="s">
        <v>166</v>
      </c>
      <c r="C39" s="95" t="s">
        <v>99</v>
      </c>
      <c r="D39" s="84" t="s">
        <v>131</v>
      </c>
    </row>
    <row r="40" spans="1:4" ht="18.75" x14ac:dyDescent="0.3">
      <c r="A40" s="85">
        <v>39</v>
      </c>
      <c r="B40" s="85" t="s">
        <v>167</v>
      </c>
      <c r="C40" s="95" t="s">
        <v>99</v>
      </c>
      <c r="D40" s="82" t="s">
        <v>132</v>
      </c>
    </row>
    <row r="41" spans="1:4" ht="18.75" x14ac:dyDescent="0.3">
      <c r="A41" s="85">
        <v>40</v>
      </c>
      <c r="B41" s="85" t="s">
        <v>168</v>
      </c>
      <c r="C41" s="95" t="s">
        <v>128</v>
      </c>
      <c r="D41" s="82" t="s">
        <v>133</v>
      </c>
    </row>
    <row r="42" spans="1:4" ht="18.75" x14ac:dyDescent="0.3">
      <c r="A42" s="85">
        <v>41</v>
      </c>
      <c r="B42" s="85" t="s">
        <v>169</v>
      </c>
      <c r="C42" s="95" t="s">
        <v>93</v>
      </c>
      <c r="D42" s="82" t="s">
        <v>134</v>
      </c>
    </row>
    <row r="43" spans="1:4" ht="18.75" x14ac:dyDescent="0.3">
      <c r="A43" s="85">
        <v>42</v>
      </c>
      <c r="B43" s="85" t="s">
        <v>170</v>
      </c>
      <c r="C43" s="95" t="s">
        <v>85</v>
      </c>
      <c r="D43" s="82" t="s">
        <v>135</v>
      </c>
    </row>
    <row r="44" spans="1:4" ht="18.75" x14ac:dyDescent="0.3">
      <c r="A44" s="85">
        <v>43</v>
      </c>
      <c r="B44" s="85" t="s">
        <v>171</v>
      </c>
      <c r="C44" s="95" t="s">
        <v>82</v>
      </c>
      <c r="D44" s="82" t="s">
        <v>136</v>
      </c>
    </row>
    <row r="45" spans="1:4" ht="18.75" x14ac:dyDescent="0.3">
      <c r="A45" s="85">
        <v>44</v>
      </c>
      <c r="B45" s="85" t="s">
        <v>172</v>
      </c>
      <c r="C45" s="95" t="s">
        <v>82</v>
      </c>
      <c r="D45" s="82" t="s">
        <v>137</v>
      </c>
    </row>
    <row r="46" spans="1:4" ht="18.75" x14ac:dyDescent="0.3">
      <c r="A46" s="85">
        <v>45</v>
      </c>
      <c r="B46" s="85" t="s">
        <v>172</v>
      </c>
      <c r="C46" s="95" t="s">
        <v>85</v>
      </c>
      <c r="D46" s="82" t="s">
        <v>138</v>
      </c>
    </row>
    <row r="47" spans="1:4" ht="18.75" x14ac:dyDescent="0.3">
      <c r="A47" s="85">
        <v>46</v>
      </c>
      <c r="B47" s="85" t="s">
        <v>172</v>
      </c>
      <c r="C47" s="95" t="s">
        <v>85</v>
      </c>
      <c r="D47" s="82" t="s">
        <v>139</v>
      </c>
    </row>
    <row r="48" spans="1:4" ht="18.75" x14ac:dyDescent="0.3">
      <c r="A48" s="85">
        <v>47</v>
      </c>
      <c r="B48" s="85" t="s">
        <v>172</v>
      </c>
      <c r="C48" s="95" t="s">
        <v>84</v>
      </c>
      <c r="D48" s="82" t="s">
        <v>140</v>
      </c>
    </row>
    <row r="49" spans="1:4" ht="18.75" x14ac:dyDescent="0.3">
      <c r="A49" s="85">
        <v>48</v>
      </c>
      <c r="B49" s="85" t="s">
        <v>172</v>
      </c>
      <c r="C49" s="95" t="s">
        <v>99</v>
      </c>
      <c r="D49" s="82" t="s">
        <v>141</v>
      </c>
    </row>
    <row r="50" spans="1:4" ht="18.75" x14ac:dyDescent="0.3">
      <c r="A50" s="85">
        <v>49</v>
      </c>
      <c r="B50" s="85" t="s">
        <v>172</v>
      </c>
      <c r="C50" s="95" t="s">
        <v>82</v>
      </c>
      <c r="D50" s="82" t="s">
        <v>142</v>
      </c>
    </row>
    <row r="51" spans="1:4" ht="18.75" x14ac:dyDescent="0.3">
      <c r="A51" s="85">
        <v>50</v>
      </c>
      <c r="B51" s="85" t="s">
        <v>172</v>
      </c>
      <c r="C51" s="95" t="s">
        <v>84</v>
      </c>
      <c r="D51" s="82" t="s">
        <v>143</v>
      </c>
    </row>
    <row r="52" spans="1:4" ht="18.75" x14ac:dyDescent="0.3">
      <c r="A52" s="85">
        <v>51</v>
      </c>
      <c r="B52" s="85" t="s">
        <v>172</v>
      </c>
      <c r="C52" s="95" t="s">
        <v>84</v>
      </c>
      <c r="D52" s="82" t="s">
        <v>144</v>
      </c>
    </row>
    <row r="53" spans="1:4" ht="18.75" x14ac:dyDescent="0.3">
      <c r="A53" s="85">
        <v>52</v>
      </c>
      <c r="B53" s="85" t="s">
        <v>172</v>
      </c>
      <c r="C53" s="95" t="s">
        <v>84</v>
      </c>
      <c r="D53" s="82" t="s">
        <v>145</v>
      </c>
    </row>
    <row r="54" spans="1:4" ht="18.75" x14ac:dyDescent="0.3">
      <c r="A54" s="85">
        <v>53</v>
      </c>
      <c r="B54" s="85" t="s">
        <v>172</v>
      </c>
      <c r="C54" s="95" t="s">
        <v>85</v>
      </c>
      <c r="D54" s="82" t="s">
        <v>146</v>
      </c>
    </row>
    <row r="55" spans="1:4" ht="18.75" x14ac:dyDescent="0.3">
      <c r="A55" s="85">
        <v>54</v>
      </c>
      <c r="B55" s="85" t="s">
        <v>173</v>
      </c>
      <c r="C55" s="95" t="s">
        <v>111</v>
      </c>
      <c r="D55" s="82" t="s">
        <v>147</v>
      </c>
    </row>
    <row r="56" spans="1:4" ht="18.75" x14ac:dyDescent="0.3">
      <c r="A56" s="85">
        <v>55</v>
      </c>
      <c r="B56" s="85" t="s">
        <v>174</v>
      </c>
      <c r="C56" s="95" t="s">
        <v>82</v>
      </c>
      <c r="D56" s="82" t="s">
        <v>148</v>
      </c>
    </row>
    <row r="57" spans="1:4" ht="18.75" x14ac:dyDescent="0.3">
      <c r="A57" s="85">
        <v>56</v>
      </c>
      <c r="B57" s="85" t="s">
        <v>175</v>
      </c>
      <c r="C57" s="95" t="s">
        <v>99</v>
      </c>
      <c r="D57" s="82" t="s">
        <v>149</v>
      </c>
    </row>
    <row r="58" spans="1:4" ht="18.75" x14ac:dyDescent="0.3">
      <c r="A58" s="85">
        <v>57</v>
      </c>
      <c r="B58" s="85" t="s">
        <v>176</v>
      </c>
      <c r="C58" s="95" t="s">
        <v>111</v>
      </c>
      <c r="D58" s="82" t="s">
        <v>150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M3" sqref="M3"/>
    </sheetView>
  </sheetViews>
  <sheetFormatPr defaultColWidth="8.85546875" defaultRowHeight="15" x14ac:dyDescent="0.25"/>
  <cols>
    <col min="1" max="1" width="8.85546875" style="21"/>
    <col min="2" max="2" width="10.7109375" customWidth="1"/>
    <col min="3" max="3" width="14.7109375" customWidth="1"/>
    <col min="4" max="4" width="11.140625" customWidth="1"/>
    <col min="5" max="5" width="12.28515625" customWidth="1"/>
    <col min="7" max="7" width="10" customWidth="1"/>
    <col min="11" max="12" width="10.28515625" customWidth="1"/>
    <col min="13" max="13" width="11.42578125" customWidth="1"/>
    <col min="14" max="28" width="8.85546875" style="21"/>
  </cols>
  <sheetData>
    <row r="1" spans="2:13" s="21" customFormat="1" ht="18.75" x14ac:dyDescent="0.3">
      <c r="C1" s="77" t="s">
        <v>66</v>
      </c>
    </row>
    <row r="2" spans="2:13" s="21" customFormat="1" ht="15.75" thickBot="1" x14ac:dyDescent="0.3"/>
    <row r="3" spans="2:13" ht="28.35" customHeight="1" thickBot="1" x14ac:dyDescent="0.3">
      <c r="B3" s="71" t="s">
        <v>61</v>
      </c>
      <c r="C3" s="72" t="s">
        <v>65</v>
      </c>
      <c r="D3" s="72" t="s">
        <v>63</v>
      </c>
      <c r="E3" s="73" t="s">
        <v>64</v>
      </c>
      <c r="F3" s="74" t="s">
        <v>22</v>
      </c>
      <c r="G3" s="75" t="s">
        <v>23</v>
      </c>
      <c r="H3" s="75" t="s">
        <v>24</v>
      </c>
      <c r="I3" s="75" t="s">
        <v>32</v>
      </c>
      <c r="J3" s="75" t="s">
        <v>25</v>
      </c>
      <c r="K3" s="75" t="s">
        <v>27</v>
      </c>
      <c r="L3" s="75" t="s">
        <v>26</v>
      </c>
      <c r="M3" s="76" t="s">
        <v>37</v>
      </c>
    </row>
    <row r="4" spans="2:13" ht="14.45" customHeight="1" thickBot="1" x14ac:dyDescent="0.3">
      <c r="B4" s="65" t="s">
        <v>62</v>
      </c>
      <c r="C4" s="66">
        <f>IF(B4&lt;&gt;"",COUNTA(Total_pers[П.І.Б.]),"")</f>
        <v>168</v>
      </c>
      <c r="D4" s="66" t="e">
        <f>IF($B4&lt;&gt;"",COUNTIFS(#REF!,"так"),"")</f>
        <v>#REF!</v>
      </c>
      <c r="E4" s="67" t="e">
        <f>IF($B4&lt;&gt;"",COUNTIFS(#REF!,"ні"),"")</f>
        <v>#REF!</v>
      </c>
      <c r="F4" s="68" t="e">
        <f>IF($B4&lt;&gt;"",COUNTIFS(#REF!, Статистика!F$3),"")</f>
        <v>#REF!</v>
      </c>
      <c r="G4" s="69" t="e">
        <f>IF($B4&lt;&gt;"",COUNTIFS(#REF!, G$3),"")</f>
        <v>#REF!</v>
      </c>
      <c r="H4" s="69" t="e">
        <f>IF($B4&lt;&gt;"",COUNTIFS(#REF!, Статистика!H$3),"")</f>
        <v>#REF!</v>
      </c>
      <c r="I4" s="69" t="e">
        <f>IF($B4&lt;&gt;"",COUNTIFS(#REF!, Статистика!I$3),"")</f>
        <v>#REF!</v>
      </c>
      <c r="J4" s="69" t="e">
        <f>IF($B4&lt;&gt;"",COUNTIFS(#REF!, Статистика!J$3),"")</f>
        <v>#REF!</v>
      </c>
      <c r="K4" s="69" t="e">
        <f>IF($B4&lt;&gt;"",COUNTIFS(#REF!, Статистика!K$3),"")</f>
        <v>#REF!</v>
      </c>
      <c r="L4" s="69" t="e">
        <f>IF($B4&lt;&gt;"",COUNTIFS(#REF!, Статистика!L$3),"")</f>
        <v>#REF!</v>
      </c>
      <c r="M4" s="70" t="e">
        <f>IF($B4&lt;&gt;"",COUNTIFS(#REF!, Статистика!M$3),"")</f>
        <v>#REF!</v>
      </c>
    </row>
    <row r="5" spans="2:13" x14ac:dyDescent="0.25">
      <c r="B5" s="59" t="str" cm="1">
        <f t="array" ref="B5:B11">_xlfn.UNIQUE(_xlfn._xlws.FILTER(Total_pers[З якої в/ч або ТЦК прибув],Total_pers[З якої в/ч або ТЦК прибув]&lt;&gt;"",""))</f>
        <v>A4030</v>
      </c>
      <c r="C5" s="60">
        <f>IF($B5&lt;&gt;"",COUNTIF(Total_pers[З якої в/ч або ТЦК прибув], $B5),"")</f>
        <v>62</v>
      </c>
      <c r="D5" s="60" t="e">
        <f>IF($B5&lt;&gt;"",COUNTIFS(Total_pers[З якої в/ч або ТЦК прибув], $B5,#REF!,"так"),"")</f>
        <v>#REF!</v>
      </c>
      <c r="E5" s="61" t="e">
        <f>IF($B5&lt;&gt;"",COUNTIFS(Total_pers[З якої в/ч або ТЦК прибув], $B5,#REF!,"ні"),"")</f>
        <v>#REF!</v>
      </c>
      <c r="F5" s="62" t="e">
        <f>IF($B5&lt;&gt;"",COUNTIFS(Total_pers[З якої в/ч або ТЦК прибув], $B5,#REF!, Статистика!F$3),"")</f>
        <v>#REF!</v>
      </c>
      <c r="G5" s="63" t="e">
        <f>IF($B5&lt;&gt;"",COUNTIFS(Total_pers[З якої в/ч або ТЦК прибув], $B5,#REF!, G$3),"")</f>
        <v>#REF!</v>
      </c>
      <c r="H5" s="63" t="e">
        <f>IF($B5&lt;&gt;"",COUNTIFS(Total_pers[З якої в/ч або ТЦК прибув], $B5,#REF!, H$3),"")</f>
        <v>#REF!</v>
      </c>
      <c r="I5" s="63" t="e">
        <f>IF($B5&lt;&gt;"",COUNTIFS(Total_pers[З якої в/ч або ТЦК прибув], $B5,#REF!, I$3),"")</f>
        <v>#REF!</v>
      </c>
      <c r="J5" s="63" t="e">
        <f>IF($B5&lt;&gt;"",COUNTIFS(Total_pers[З якої в/ч або ТЦК прибув], $B5,#REF!, J$3),"")</f>
        <v>#REF!</v>
      </c>
      <c r="K5" s="63" t="e">
        <f>IF($B5&lt;&gt;"",COUNTIFS(Total_pers[З якої в/ч або ТЦК прибув], $B5,#REF!, K$3),"")</f>
        <v>#REF!</v>
      </c>
      <c r="L5" s="63" t="e">
        <f>IF($B5&lt;&gt;"",COUNTIFS(Total_pers[З якої в/ч або ТЦК прибув], $B5,#REF!, L$3),"")</f>
        <v>#REF!</v>
      </c>
      <c r="M5" s="64" t="e">
        <f>IF($B5&lt;&gt;"",COUNTIFS(Total_pers[З якої в/ч або ТЦК прибув], $B5,#REF!, M$3),"")</f>
        <v>#REF!</v>
      </c>
    </row>
    <row r="6" spans="2:13" x14ac:dyDescent="0.25">
      <c r="B6" s="53" t="str">
        <v>A7788</v>
      </c>
      <c r="C6" s="54">
        <f>IF($B6&lt;&gt;"",COUNTIF(Total_pers[З якої в/ч або ТЦК прибув], $B6),"")</f>
        <v>99</v>
      </c>
      <c r="D6" s="54" t="e">
        <f>IF($B6&lt;&gt;"",COUNTIFS(Total_pers[З якої в/ч або ТЦК прибув], $B6,#REF!,"так"),"")</f>
        <v>#REF!</v>
      </c>
      <c r="E6" s="55" t="e">
        <f>IF($B6&lt;&gt;"",COUNTIFS(Total_pers[З якої в/ч або ТЦК прибув], $B6,#REF!,"ні"),"")</f>
        <v>#REF!</v>
      </c>
      <c r="F6" s="47" t="e">
        <f>IF($B6&lt;&gt;"",COUNTIFS(Total_pers[З якої в/ч або ТЦК прибув], $B6,#REF!, Статистика!F$3),"")</f>
        <v>#REF!</v>
      </c>
      <c r="G6" s="48" t="e">
        <f>IF($B6&lt;&gt;"",COUNTIFS(Total_pers[З якої в/ч або ТЦК прибув], $B6,#REF!, G$3),"")</f>
        <v>#REF!</v>
      </c>
      <c r="H6" s="48" t="e">
        <f>IF($B6&lt;&gt;"",COUNTIFS(Total_pers[З якої в/ч або ТЦК прибув], $B6,#REF!, H$3),"")</f>
        <v>#REF!</v>
      </c>
      <c r="I6" s="48" t="e">
        <f>IF($B6&lt;&gt;"",COUNTIFS(Total_pers[З якої в/ч або ТЦК прибув], $B6,#REF!, I$3),"")</f>
        <v>#REF!</v>
      </c>
      <c r="J6" s="48" t="e">
        <f>IF($B6&lt;&gt;"",COUNTIFS(Total_pers[З якої в/ч або ТЦК прибув], $B6,#REF!, J$3),"")</f>
        <v>#REF!</v>
      </c>
      <c r="K6" s="48" t="e">
        <f>IF($B6&lt;&gt;"",COUNTIFS(Total_pers[З якої в/ч або ТЦК прибув], $B6,#REF!, K$3),"")</f>
        <v>#REF!</v>
      </c>
      <c r="L6" s="48" t="e">
        <f>IF($B6&lt;&gt;"",COUNTIFS(Total_pers[З якої в/ч або ТЦК прибув], $B6,#REF!, L$3),"")</f>
        <v>#REF!</v>
      </c>
      <c r="M6" s="49" t="e">
        <f>IF($B6&lt;&gt;"",COUNTIFS(Total_pers[З якої в/ч або ТЦК прибув], $B6,#REF!, M$3),"")</f>
        <v>#REF!</v>
      </c>
    </row>
    <row r="7" spans="2:13" x14ac:dyDescent="0.25">
      <c r="B7" s="53" t="str">
        <v>А3316</v>
      </c>
      <c r="C7" s="54">
        <f>IF($B7&lt;&gt;"",COUNTIF(Total_pers[З якої в/ч або ТЦК прибув], $B7),"")</f>
        <v>3</v>
      </c>
      <c r="D7" s="54" t="e">
        <f>IF($B7&lt;&gt;"",COUNTIFS(Total_pers[З якої в/ч або ТЦК прибув], $B7,#REF!,"так"),"")</f>
        <v>#REF!</v>
      </c>
      <c r="E7" s="55" t="e">
        <f>IF($B7&lt;&gt;"",COUNTIFS(Total_pers[З якої в/ч або ТЦК прибув], $B7,#REF!,"ні"),"")</f>
        <v>#REF!</v>
      </c>
      <c r="F7" s="47" t="e">
        <f>IF($B7&lt;&gt;"",COUNTIFS(Total_pers[З якої в/ч або ТЦК прибув], $B7,#REF!, Статистика!F$3),"")</f>
        <v>#REF!</v>
      </c>
      <c r="G7" s="48" t="e">
        <f>IF($B7&lt;&gt;"",COUNTIFS(Total_pers[З якої в/ч або ТЦК прибув], $B7,#REF!, G$3),"")</f>
        <v>#REF!</v>
      </c>
      <c r="H7" s="48" t="e">
        <f>IF($B7&lt;&gt;"",COUNTIFS(Total_pers[З якої в/ч або ТЦК прибув], $B7,#REF!, H$3),"")</f>
        <v>#REF!</v>
      </c>
      <c r="I7" s="48" t="e">
        <f>IF($B7&lt;&gt;"",COUNTIFS(Total_pers[З якої в/ч або ТЦК прибув], $B7,#REF!, I$3),"")</f>
        <v>#REF!</v>
      </c>
      <c r="J7" s="48" t="e">
        <f>IF($B7&lt;&gt;"",COUNTIFS(Total_pers[З якої в/ч або ТЦК прибув], $B7,#REF!, J$3),"")</f>
        <v>#REF!</v>
      </c>
      <c r="K7" s="48" t="e">
        <f>IF($B7&lt;&gt;"",COUNTIFS(Total_pers[З якої в/ч або ТЦК прибув], $B7,#REF!, K$3),"")</f>
        <v>#REF!</v>
      </c>
      <c r="L7" s="48" t="e">
        <f>IF($B7&lt;&gt;"",COUNTIFS(Total_pers[З якої в/ч або ТЦК прибув], $B7,#REF!, L$3),"")</f>
        <v>#REF!</v>
      </c>
      <c r="M7" s="49" t="e">
        <f>IF($B7&lt;&gt;"",COUNTIFS(Total_pers[З якої в/ч або ТЦК прибув], $B7,#REF!, M$3),"")</f>
        <v>#REF!</v>
      </c>
    </row>
    <row r="8" spans="2:13" x14ac:dyDescent="0.25">
      <c r="B8" s="53" t="str">
        <v>А4030</v>
      </c>
      <c r="C8" s="54">
        <f>IF($B8&lt;&gt;"",COUNTIF(Total_pers[З якої в/ч або ТЦК прибув], $B8),"")</f>
        <v>1</v>
      </c>
      <c r="D8" s="54" t="e">
        <f>IF($B8&lt;&gt;"",COUNTIFS(Total_pers[З якої в/ч або ТЦК прибув], $B8,#REF!,"так"),"")</f>
        <v>#REF!</v>
      </c>
      <c r="E8" s="55" t="e">
        <f>IF($B8&lt;&gt;"",COUNTIFS(Total_pers[З якої в/ч або ТЦК прибув], $B8,#REF!,"ні"),"")</f>
        <v>#REF!</v>
      </c>
      <c r="F8" s="47" t="e">
        <f>IF($B8&lt;&gt;"",COUNTIFS(Total_pers[З якої в/ч або ТЦК прибув], $B8,#REF!, Статистика!F$3),"")</f>
        <v>#REF!</v>
      </c>
      <c r="G8" s="48" t="e">
        <f>IF($B8&lt;&gt;"",COUNTIFS(Total_pers[З якої в/ч або ТЦК прибув], $B8,#REF!, G$3),"")</f>
        <v>#REF!</v>
      </c>
      <c r="H8" s="48" t="e">
        <f>IF($B8&lt;&gt;"",COUNTIFS(Total_pers[З якої в/ч або ТЦК прибув], $B8,#REF!, H$3),"")</f>
        <v>#REF!</v>
      </c>
      <c r="I8" s="48" t="e">
        <f>IF($B8&lt;&gt;"",COUNTIFS(Total_pers[З якої в/ч або ТЦК прибув], $B8,#REF!, I$3),"")</f>
        <v>#REF!</v>
      </c>
      <c r="J8" s="48" t="e">
        <f>IF($B8&lt;&gt;"",COUNTIFS(Total_pers[З якої в/ч або ТЦК прибув], $B8,#REF!, J$3),"")</f>
        <v>#REF!</v>
      </c>
      <c r="K8" s="48" t="e">
        <f>IF($B8&lt;&gt;"",COUNTIFS(Total_pers[З якої в/ч або ТЦК прибув], $B8,#REF!, K$3),"")</f>
        <v>#REF!</v>
      </c>
      <c r="L8" s="48" t="e">
        <f>IF($B8&lt;&gt;"",COUNTIFS(Total_pers[З якої в/ч або ТЦК прибув], $B8,#REF!, L$3),"")</f>
        <v>#REF!</v>
      </c>
      <c r="M8" s="49" t="e">
        <f>IF($B8&lt;&gt;"",COUNTIFS(Total_pers[З якої в/ч або ТЦК прибув], $B8,#REF!, M$3),"")</f>
        <v>#REF!</v>
      </c>
    </row>
    <row r="9" spans="2:13" x14ac:dyDescent="0.25">
      <c r="B9" s="53" t="str">
        <v>А5270</v>
      </c>
      <c r="C9" s="54">
        <f>IF($B9&lt;&gt;"",COUNTIF(Total_pers[З якої в/ч або ТЦК прибув], $B9),"")</f>
        <v>1</v>
      </c>
      <c r="D9" s="54" t="e">
        <f>IF($B9&lt;&gt;"",COUNTIFS(Total_pers[З якої в/ч або ТЦК прибув], $B9,#REF!,"так"),"")</f>
        <v>#REF!</v>
      </c>
      <c r="E9" s="55" t="e">
        <f>IF($B9&lt;&gt;"",COUNTIFS(Total_pers[З якої в/ч або ТЦК прибув], $B9,#REF!,"ні"),"")</f>
        <v>#REF!</v>
      </c>
      <c r="F9" s="47" t="e">
        <f>IF($B9&lt;&gt;"",COUNTIFS(Total_pers[З якої в/ч або ТЦК прибув], $B9,#REF!, Статистика!F$3),"")</f>
        <v>#REF!</v>
      </c>
      <c r="G9" s="48" t="e">
        <f>IF($B9&lt;&gt;"",COUNTIFS(Total_pers[З якої в/ч або ТЦК прибув], $B9,#REF!, G$3),"")</f>
        <v>#REF!</v>
      </c>
      <c r="H9" s="48" t="e">
        <f>IF($B9&lt;&gt;"",COUNTIFS(Total_pers[З якої в/ч або ТЦК прибув], $B9,#REF!, H$3),"")</f>
        <v>#REF!</v>
      </c>
      <c r="I9" s="48" t="e">
        <f>IF($B9&lt;&gt;"",COUNTIFS(Total_pers[З якої в/ч або ТЦК прибув], $B9,#REF!, I$3),"")</f>
        <v>#REF!</v>
      </c>
      <c r="J9" s="48" t="e">
        <f>IF($B9&lt;&gt;"",COUNTIFS(Total_pers[З якої в/ч або ТЦК прибув], $B9,#REF!, J$3),"")</f>
        <v>#REF!</v>
      </c>
      <c r="K9" s="48" t="e">
        <f>IF($B9&lt;&gt;"",COUNTIFS(Total_pers[З якої в/ч або ТЦК прибув], $B9,#REF!, K$3),"")</f>
        <v>#REF!</v>
      </c>
      <c r="L9" s="48" t="e">
        <f>IF($B9&lt;&gt;"",COUNTIFS(Total_pers[З якої в/ч або ТЦК прибув], $B9,#REF!, L$3),"")</f>
        <v>#REF!</v>
      </c>
      <c r="M9" s="49" t="e">
        <f>IF($B9&lt;&gt;"",COUNTIFS(Total_pers[З якої в/ч або ТЦК прибув], $B9,#REF!, M$3),"")</f>
        <v>#REF!</v>
      </c>
    </row>
    <row r="10" spans="2:13" x14ac:dyDescent="0.25">
      <c r="B10" s="53" t="str">
        <v>А4733</v>
      </c>
      <c r="C10" s="54">
        <f>IF($B10&lt;&gt;"",COUNTIF(Total_pers[З якої в/ч або ТЦК прибув], $B10),"")</f>
        <v>1</v>
      </c>
      <c r="D10" s="54" t="e">
        <f>IF($B10&lt;&gt;"",COUNTIFS(Total_pers[З якої в/ч або ТЦК прибув], $B10,#REF!,"так"),"")</f>
        <v>#REF!</v>
      </c>
      <c r="E10" s="55" t="e">
        <f>IF($B10&lt;&gt;"",COUNTIFS(Total_pers[З якої в/ч або ТЦК прибув], $B10,#REF!,"ні"),"")</f>
        <v>#REF!</v>
      </c>
      <c r="F10" s="47" t="e">
        <f>IF($B10&lt;&gt;"",COUNTIFS(Total_pers[З якої в/ч або ТЦК прибув], $B10,#REF!, Статистика!F$3),"")</f>
        <v>#REF!</v>
      </c>
      <c r="G10" s="48" t="e">
        <f>IF($B10&lt;&gt;"",COUNTIFS(Total_pers[З якої в/ч або ТЦК прибув], $B10,#REF!, G$3),"")</f>
        <v>#REF!</v>
      </c>
      <c r="H10" s="48" t="e">
        <f>IF($B10&lt;&gt;"",COUNTIFS(Total_pers[З якої в/ч або ТЦК прибув], $B10,#REF!, H$3),"")</f>
        <v>#REF!</v>
      </c>
      <c r="I10" s="48" t="e">
        <f>IF($B10&lt;&gt;"",COUNTIFS(Total_pers[З якої в/ч або ТЦК прибув], $B10,#REF!, I$3),"")</f>
        <v>#REF!</v>
      </c>
      <c r="J10" s="48" t="e">
        <f>IF($B10&lt;&gt;"",COUNTIFS(Total_pers[З якої в/ч або ТЦК прибув], $B10,#REF!, J$3),"")</f>
        <v>#REF!</v>
      </c>
      <c r="K10" s="48" t="e">
        <f>IF($B10&lt;&gt;"",COUNTIFS(Total_pers[З якої в/ч або ТЦК прибув], $B10,#REF!, K$3),"")</f>
        <v>#REF!</v>
      </c>
      <c r="L10" s="48" t="e">
        <f>IF($B10&lt;&gt;"",COUNTIFS(Total_pers[З якої в/ч або ТЦК прибув], $B10,#REF!, L$3),"")</f>
        <v>#REF!</v>
      </c>
      <c r="M10" s="49" t="e">
        <f>IF($B10&lt;&gt;"",COUNTIFS(Total_pers[З якої в/ч або ТЦК прибув], $B10,#REF!, M$3),"")</f>
        <v>#REF!</v>
      </c>
    </row>
    <row r="11" spans="2:13" x14ac:dyDescent="0.25">
      <c r="B11" s="53" t="str">
        <v>А7788</v>
      </c>
      <c r="C11" s="54">
        <f>IF($B11&lt;&gt;"",COUNTIF(Total_pers[З якої в/ч або ТЦК прибув], $B11),"")</f>
        <v>1</v>
      </c>
      <c r="D11" s="54" t="e">
        <f>IF($B11&lt;&gt;"",COUNTIFS(Total_pers[З якої в/ч або ТЦК прибув], $B11,#REF!,"так"),"")</f>
        <v>#REF!</v>
      </c>
      <c r="E11" s="55" t="e">
        <f>IF($B11&lt;&gt;"",COUNTIFS(Total_pers[З якої в/ч або ТЦК прибув], $B11,#REF!,"ні"),"")</f>
        <v>#REF!</v>
      </c>
      <c r="F11" s="47" t="e">
        <f>IF($B11&lt;&gt;"",COUNTIFS(Total_pers[З якої в/ч або ТЦК прибув], $B11,#REF!, Статистика!F$3),"")</f>
        <v>#REF!</v>
      </c>
      <c r="G11" s="48" t="e">
        <f>IF($B11&lt;&gt;"",COUNTIFS(Total_pers[З якої в/ч або ТЦК прибув], $B11,#REF!, G$3),"")</f>
        <v>#REF!</v>
      </c>
      <c r="H11" s="48" t="e">
        <f>IF($B11&lt;&gt;"",COUNTIFS(Total_pers[З якої в/ч або ТЦК прибув], $B11,#REF!, H$3),"")</f>
        <v>#REF!</v>
      </c>
      <c r="I11" s="48" t="e">
        <f>IF($B11&lt;&gt;"",COUNTIFS(Total_pers[З якої в/ч або ТЦК прибув], $B11,#REF!, I$3),"")</f>
        <v>#REF!</v>
      </c>
      <c r="J11" s="48" t="e">
        <f>IF($B11&lt;&gt;"",COUNTIFS(Total_pers[З якої в/ч або ТЦК прибув], $B11,#REF!, J$3),"")</f>
        <v>#REF!</v>
      </c>
      <c r="K11" s="48" t="e">
        <f>IF($B11&lt;&gt;"",COUNTIFS(Total_pers[З якої в/ч або ТЦК прибув], $B11,#REF!, K$3),"")</f>
        <v>#REF!</v>
      </c>
      <c r="L11" s="48" t="e">
        <f>IF($B11&lt;&gt;"",COUNTIFS(Total_pers[З якої в/ч або ТЦК прибув], $B11,#REF!, L$3),"")</f>
        <v>#REF!</v>
      </c>
      <c r="M11" s="49" t="e">
        <f>IF($B11&lt;&gt;"",COUNTIFS(Total_pers[З якої в/ч або ТЦК прибув], $B11,#REF!, M$3),"")</f>
        <v>#REF!</v>
      </c>
    </row>
    <row r="12" spans="2:13" x14ac:dyDescent="0.25">
      <c r="B12" s="53"/>
      <c r="C12" s="54" t="str">
        <f>IF($B12&lt;&gt;"",COUNTIF(Total_pers[З якої в/ч або ТЦК прибув], $B12),"")</f>
        <v/>
      </c>
      <c r="D12" s="54" t="str">
        <f>IF($B12&lt;&gt;"",COUNTIFS(Total_pers[З якої в/ч або ТЦК прибув], $B12,#REF!,"так"),"")</f>
        <v/>
      </c>
      <c r="E12" s="55" t="str">
        <f>IF($B12&lt;&gt;"",COUNTIFS(Total_pers[З якої в/ч або ТЦК прибув], $B12,#REF!,"ні"),"")</f>
        <v/>
      </c>
      <c r="F12" s="47" t="str">
        <f>IF($B12&lt;&gt;"",COUNTIFS(Total_pers[З якої в/ч або ТЦК прибув], $B12,#REF!, Статистика!F$3),"")</f>
        <v/>
      </c>
      <c r="G12" s="48" t="str">
        <f>IF($B12&lt;&gt;"",COUNTIFS(Total_pers[З якої в/ч або ТЦК прибув], $B12,#REF!, G$3),"")</f>
        <v/>
      </c>
      <c r="H12" s="48" t="str">
        <f>IF($B12&lt;&gt;"",COUNTIFS(Total_pers[З якої в/ч або ТЦК прибув], $B12,#REF!, H$3),"")</f>
        <v/>
      </c>
      <c r="I12" s="48" t="str">
        <f>IF($B12&lt;&gt;"",COUNTIFS(Total_pers[З якої в/ч або ТЦК прибув], $B12,#REF!, I$3),"")</f>
        <v/>
      </c>
      <c r="J12" s="48" t="str">
        <f>IF($B12&lt;&gt;"",COUNTIFS(Total_pers[З якої в/ч або ТЦК прибув], $B12,#REF!, J$3),"")</f>
        <v/>
      </c>
      <c r="K12" s="48" t="str">
        <f>IF($B12&lt;&gt;"",COUNTIFS(Total_pers[З якої в/ч або ТЦК прибув], $B12,#REF!, K$3),"")</f>
        <v/>
      </c>
      <c r="L12" s="48" t="str">
        <f>IF($B12&lt;&gt;"",COUNTIFS(Total_pers[З якої в/ч або ТЦК прибув], $B12,#REF!, L$3),"")</f>
        <v/>
      </c>
      <c r="M12" s="49" t="str">
        <f>IF($B12&lt;&gt;"",COUNTIFS(Total_pers[З якої в/ч або ТЦК прибув], $B12,#REF!, M$3),"")</f>
        <v/>
      </c>
    </row>
    <row r="13" spans="2:13" x14ac:dyDescent="0.25">
      <c r="B13" s="53"/>
      <c r="C13" s="54" t="str">
        <f>IF($B13&lt;&gt;"",COUNTIF(Total_pers[З якої в/ч або ТЦК прибув], $B13),"")</f>
        <v/>
      </c>
      <c r="D13" s="54" t="str">
        <f>IF($B13&lt;&gt;"",COUNTIFS(Total_pers[З якої в/ч або ТЦК прибув], $B13,#REF!,"так"),"")</f>
        <v/>
      </c>
      <c r="E13" s="55" t="str">
        <f>IF($B13&lt;&gt;"",COUNTIFS(Total_pers[З якої в/ч або ТЦК прибув], $B13,#REF!,"ні"),"")</f>
        <v/>
      </c>
      <c r="F13" s="47" t="str">
        <f>IF($B13&lt;&gt;"",COUNTIFS(Total_pers[З якої в/ч або ТЦК прибув], $B13,#REF!, Статистика!F$3),"")</f>
        <v/>
      </c>
      <c r="G13" s="48" t="str">
        <f>IF($B13&lt;&gt;"",COUNTIFS(Total_pers[З якої в/ч або ТЦК прибув], $B13,#REF!, G$3),"")</f>
        <v/>
      </c>
      <c r="H13" s="48" t="str">
        <f>IF($B13&lt;&gt;"",COUNTIFS(Total_pers[З якої в/ч або ТЦК прибув], $B13,#REF!, H$3),"")</f>
        <v/>
      </c>
      <c r="I13" s="48" t="str">
        <f>IF($B13&lt;&gt;"",COUNTIFS(Total_pers[З якої в/ч або ТЦК прибув], $B13,#REF!, I$3),"")</f>
        <v/>
      </c>
      <c r="J13" s="48" t="str">
        <f>IF($B13&lt;&gt;"",COUNTIFS(Total_pers[З якої в/ч або ТЦК прибув], $B13,#REF!, J$3),"")</f>
        <v/>
      </c>
      <c r="K13" s="48" t="str">
        <f>IF($B13&lt;&gt;"",COUNTIFS(Total_pers[З якої в/ч або ТЦК прибув], $B13,#REF!, K$3),"")</f>
        <v/>
      </c>
      <c r="L13" s="48" t="str">
        <f>IF($B13&lt;&gt;"",COUNTIFS(Total_pers[З якої в/ч або ТЦК прибув], $B13,#REF!, L$3),"")</f>
        <v/>
      </c>
      <c r="M13" s="49" t="str">
        <f>IF($B13&lt;&gt;"",COUNTIFS(Total_pers[З якої в/ч або ТЦК прибув], $B13,#REF!, M$3),"")</f>
        <v/>
      </c>
    </row>
    <row r="14" spans="2:13" x14ac:dyDescent="0.25">
      <c r="B14" s="53"/>
      <c r="C14" s="54" t="str">
        <f>IF($B14&lt;&gt;"",COUNTIF(Total_pers[З якої в/ч або ТЦК прибув], $B14),"")</f>
        <v/>
      </c>
      <c r="D14" s="54" t="str">
        <f>IF($B14&lt;&gt;"",COUNTIFS(Total_pers[З якої в/ч або ТЦК прибув], $B14,#REF!,"так"),"")</f>
        <v/>
      </c>
      <c r="E14" s="55" t="str">
        <f>IF($B14&lt;&gt;"",COUNTIFS(Total_pers[З якої в/ч або ТЦК прибув], $B14,#REF!,"ні"),"")</f>
        <v/>
      </c>
      <c r="F14" s="47" t="str">
        <f>IF($B14&lt;&gt;"",COUNTIFS(Total_pers[З якої в/ч або ТЦК прибув], $B14,#REF!, Статистика!F$3),"")</f>
        <v/>
      </c>
      <c r="G14" s="48" t="str">
        <f>IF($B14&lt;&gt;"",COUNTIFS(Total_pers[З якої в/ч або ТЦК прибув], $B14,#REF!, G$3),"")</f>
        <v/>
      </c>
      <c r="H14" s="48" t="str">
        <f>IF($B14&lt;&gt;"",COUNTIFS(Total_pers[З якої в/ч або ТЦК прибув], $B14,#REF!, H$3),"")</f>
        <v/>
      </c>
      <c r="I14" s="48" t="str">
        <f>IF($B14&lt;&gt;"",COUNTIFS(Total_pers[З якої в/ч або ТЦК прибув], $B14,#REF!, I$3),"")</f>
        <v/>
      </c>
      <c r="J14" s="48" t="str">
        <f>IF($B14&lt;&gt;"",COUNTIFS(Total_pers[З якої в/ч або ТЦК прибув], $B14,#REF!, J$3),"")</f>
        <v/>
      </c>
      <c r="K14" s="48" t="str">
        <f>IF($B14&lt;&gt;"",COUNTIFS(Total_pers[З якої в/ч або ТЦК прибув], $B14,#REF!, K$3),"")</f>
        <v/>
      </c>
      <c r="L14" s="48" t="str">
        <f>IF($B14&lt;&gt;"",COUNTIFS(Total_pers[З якої в/ч або ТЦК прибув], $B14,#REF!, L$3),"")</f>
        <v/>
      </c>
      <c r="M14" s="49" t="str">
        <f>IF($B14&lt;&gt;"",COUNTIFS(Total_pers[З якої в/ч або ТЦК прибув], $B14,#REF!, M$3),"")</f>
        <v/>
      </c>
    </row>
    <row r="15" spans="2:13" ht="15.75" thickBot="1" x14ac:dyDescent="0.3">
      <c r="B15" s="56"/>
      <c r="C15" s="57" t="str">
        <f>IF($B15&lt;&gt;"",COUNTIF(Total_pers[З якої в/ч або ТЦК прибув], $B15),"")</f>
        <v/>
      </c>
      <c r="D15" s="57" t="str">
        <f>IF($B15&lt;&gt;"",COUNTIFS(Total_pers[З якої в/ч або ТЦК прибув], $B15,#REF!,"так"),"")</f>
        <v/>
      </c>
      <c r="E15" s="58" t="str">
        <f>IF($B15&lt;&gt;"",COUNTIFS(Total_pers[З якої в/ч або ТЦК прибув], $B15,#REF!,"ні"),"")</f>
        <v/>
      </c>
      <c r="F15" s="50" t="str">
        <f>IF($B15&lt;&gt;"",COUNTIFS(Total_pers[З якої в/ч або ТЦК прибув], $B15,#REF!, Статистика!F$3),"")</f>
        <v/>
      </c>
      <c r="G15" s="51" t="str">
        <f>IF($B15&lt;&gt;"",COUNTIFS(Total_pers[З якої в/ч або ТЦК прибув], $B15,#REF!, G$3),"")</f>
        <v/>
      </c>
      <c r="H15" s="51" t="str">
        <f>IF($B15&lt;&gt;"",COUNTIFS(Total_pers[З якої в/ч або ТЦК прибув], $B15,#REF!, H$3),"")</f>
        <v/>
      </c>
      <c r="I15" s="51" t="str">
        <f>IF($B15&lt;&gt;"",COUNTIFS(Total_pers[З якої в/ч або ТЦК прибув], $B15,#REF!, I$3),"")</f>
        <v/>
      </c>
      <c r="J15" s="51" t="str">
        <f>IF($B15&lt;&gt;"",COUNTIFS(Total_pers[З якої в/ч або ТЦК прибув], $B15,#REF!, J$3),"")</f>
        <v/>
      </c>
      <c r="K15" s="51" t="str">
        <f>IF($B15&lt;&gt;"",COUNTIFS(Total_pers[З якої в/ч або ТЦК прибув], $B15,#REF!, K$3),"")</f>
        <v/>
      </c>
      <c r="L15" s="51" t="str">
        <f>IF($B15&lt;&gt;"",COUNTIFS(Total_pers[З якої в/ч або ТЦК прибув], $B15,#REF!, L$3),"")</f>
        <v/>
      </c>
      <c r="M15" s="52" t="str">
        <f>IF($B15&lt;&gt;"",COUNTIFS(Total_pers[З якої в/ч або ТЦК прибув], $B15,#REF!, M$3),"")</f>
        <v/>
      </c>
    </row>
    <row r="16" spans="2:13" s="21" customFormat="1" x14ac:dyDescent="0.25"/>
    <row r="17" s="21" customFormat="1" x14ac:dyDescent="0.25"/>
    <row r="18" s="21" customFormat="1" x14ac:dyDescent="0.25"/>
    <row r="19" s="21" customFormat="1" x14ac:dyDescent="0.25"/>
    <row r="20" s="21" customFormat="1" x14ac:dyDescent="0.25"/>
    <row r="21" s="21" customFormat="1" x14ac:dyDescent="0.25"/>
    <row r="22" s="21" customFormat="1" x14ac:dyDescent="0.25"/>
    <row r="23" s="21" customFormat="1" x14ac:dyDescent="0.25"/>
    <row r="24" s="21" customFormat="1" x14ac:dyDescent="0.25"/>
    <row r="25" s="21" customFormat="1" x14ac:dyDescent="0.25"/>
    <row r="26" s="21" customFormat="1" x14ac:dyDescent="0.25"/>
    <row r="27" s="21" customFormat="1" x14ac:dyDescent="0.25"/>
    <row r="28" s="21" customFormat="1" x14ac:dyDescent="0.25"/>
    <row r="29" s="21" customFormat="1" x14ac:dyDescent="0.25"/>
    <row r="30" s="21" customFormat="1" x14ac:dyDescent="0.25"/>
    <row r="31" s="21" customFormat="1" x14ac:dyDescent="0.25"/>
    <row r="32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  <row r="44" s="21" customFormat="1" x14ac:dyDescent="0.25"/>
    <row r="45" s="21" customFormat="1" x14ac:dyDescent="0.25"/>
    <row r="46" s="21" customFormat="1" x14ac:dyDescent="0.25"/>
    <row r="47" s="21" customFormat="1" x14ac:dyDescent="0.25"/>
    <row r="48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  <row r="62" s="21" customFormat="1" x14ac:dyDescent="0.25"/>
    <row r="63" s="21" customFormat="1" x14ac:dyDescent="0.25"/>
    <row r="64" s="21" customFormat="1" x14ac:dyDescent="0.25"/>
    <row r="65" s="21" customFormat="1" x14ac:dyDescent="0.25"/>
    <row r="66" s="21" customFormat="1" x14ac:dyDescent="0.25"/>
    <row r="67" s="21" customFormat="1" x14ac:dyDescent="0.25"/>
    <row r="68" s="21" customFormat="1" x14ac:dyDescent="0.25"/>
    <row r="69" s="21" customFormat="1" x14ac:dyDescent="0.25"/>
    <row r="70" s="21" customFormat="1" x14ac:dyDescent="0.25"/>
    <row r="71" s="21" customFormat="1" x14ac:dyDescent="0.25"/>
    <row r="72" s="21" customFormat="1" x14ac:dyDescent="0.25"/>
    <row r="73" s="21" customFormat="1" x14ac:dyDescent="0.25"/>
    <row r="74" s="21" customFormat="1" x14ac:dyDescent="0.25"/>
    <row r="75" s="21" customFormat="1" x14ac:dyDescent="0.25"/>
    <row r="76" s="21" customFormat="1" x14ac:dyDescent="0.25"/>
    <row r="77" s="21" customFormat="1" x14ac:dyDescent="0.25"/>
    <row r="78" s="21" customFormat="1" x14ac:dyDescent="0.25"/>
    <row r="79" s="21" customFormat="1" x14ac:dyDescent="0.25"/>
    <row r="80" s="21" customFormat="1" x14ac:dyDescent="0.25"/>
    <row r="81" s="21" customFormat="1" x14ac:dyDescent="0.25"/>
    <row r="82" s="21" customFormat="1" x14ac:dyDescent="0.25"/>
    <row r="83" s="21" customFormat="1" x14ac:dyDescent="0.25"/>
    <row r="84" s="21" customFormat="1" x14ac:dyDescent="0.25"/>
    <row r="85" s="21" customFormat="1" x14ac:dyDescent="0.25"/>
    <row r="86" s="21" customFormat="1" x14ac:dyDescent="0.25"/>
    <row r="87" s="21" customFormat="1" x14ac:dyDescent="0.25"/>
    <row r="88" s="21" customFormat="1" x14ac:dyDescent="0.25"/>
    <row r="89" s="21" customFormat="1" x14ac:dyDescent="0.25"/>
    <row r="90" s="21" customFormat="1" x14ac:dyDescent="0.25"/>
    <row r="91" s="21" customFormat="1" x14ac:dyDescent="0.25"/>
    <row r="92" s="21" customFormat="1" x14ac:dyDescent="0.25"/>
    <row r="93" s="21" customFormat="1" x14ac:dyDescent="0.25"/>
    <row r="94" s="21" customFormat="1" x14ac:dyDescent="0.25"/>
    <row r="95" s="21" customFormat="1" x14ac:dyDescent="0.25"/>
    <row r="96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Інструкції</vt:lpstr>
      <vt:lpstr>Курсанти</vt:lpstr>
      <vt:lpstr>ІВС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Demo</cp:lastModifiedBy>
  <cp:lastPrinted>2026-05-19T08:37:32Z</cp:lastPrinted>
  <dcterms:created xsi:type="dcterms:W3CDTF">2025-12-26T07:18:22Z</dcterms:created>
  <dcterms:modified xsi:type="dcterms:W3CDTF">2026-09-08T13:39:11Z</dcterms:modified>
</cp:coreProperties>
</file>