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випуск 26.05/"/>
    </mc:Choice>
  </mc:AlternateContent>
  <xr:revisionPtr revIDLastSave="0" documentId="13_ncr:1_{B8219160-A230-884D-83E9-3B05329E98EE}" xr6:coauthVersionLast="47" xr6:coauthVersionMax="47" xr10:uidLastSave="{00000000-0000-0000-0000-000000000000}"/>
  <bookViews>
    <workbookView xWindow="0" yWindow="600" windowWidth="33600" windowHeight="1890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<sst xmlns="http://schemas.openxmlformats.org/spreadsheetml/2006/main" count="142" uniqueCount="93">
  <si>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</si>
  <si>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</si>
  <si>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</si>
  <si>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</si>
  <si>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</si>
  <si>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</si>
  <si>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</si>
  <si>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</si>
  <si>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</si>
  <si>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</si>
  <si>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</si>
  <si>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</si>
  <si>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</si>
  <si>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</si>
  <si>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</si>
  <si>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</si>
  <si>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</si>
  <si>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</si>
  <si>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</si>
  <si>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</si>
  <si>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</si>
  <si>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</si>
  <si>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</si>
  <si>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</si>
  <si>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</si>
  <si>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</si>
  <si>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</si>
  <si>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</si>
  <si>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</si>
  <si>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</si>
  <si>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</si>
  <si>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</si>
  <si>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</si>
  <si>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</si>
  <si>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</si>
  <si>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</si>
  <si>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</si>
  <si>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</si>
  <si>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</si>
  <si>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</si>
  <si>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</si>
  <si>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</si>
  <si>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</si>
  <si>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</si>
  <si>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</si>
  <si>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</si>
  <si>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</si>
  <si>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</si>
  <si>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</si>
  <si>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</si>
  <si>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</si>
  <si>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</si>
  <si>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</si>
  <si>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</si>
  <si>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</si>
  <si>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</si>
  <si>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</si>
  <si>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</si>
  <si>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</si>
  <si>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</si>
  <si>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</si>
  <si>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</si>
  <si>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</si>
  <si>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</si>
  <si>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</si>
  <si>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</si>
  <si>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</si>
  <si>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</si>
  <si>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</si>
  <si>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</si>
  <si>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</si>
  <si>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</si>
  <si>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</si>
  <si>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</si>
  <si>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</si>
  <si>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</si>
  <si>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</si>
  <si>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</si>
  <si>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</si>
  <si>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</si>
  <si>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</si>
  <si>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</si>
  <si>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</si>
  <si>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</si>
  <si>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</si>
  <si>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</si>
  <si>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</si>
  <si>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ТЦК</t>
  </si>
  <si>
    <t>командир 1НР 1НБ лейтенант Богдан ГЕНЗЕЛЬ</t>
  </si>
  <si>
    <t>Косенюк Валерій Анатолійович</t>
  </si>
  <si>
    <t>Сомок Олег Михайлович</t>
  </si>
  <si>
    <t>Скромінський Ярослав Вікторович</t>
  </si>
  <si>
    <t>Резерв командуючого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</si>
</sst>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7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91"/>
      <c r="B1" s="91"/>
      <c r="C1" s="91"/>
      <c r="D1" s="91"/>
    </row>
    <row r="2" spans="1:4" s="9" customFormat="1" ht="20.5" customHeight="1" x14ac:dyDescent="0.2">
      <c r="A2" s="90" t="s">
        <v>10</v>
      </c>
      <c r="B2" s="90"/>
      <c r="C2" s="90"/>
      <c r="D2" s="90"/>
    </row>
    <row r="3" spans="1:4" s="10" customFormat="1" ht="32" customHeight="1" x14ac:dyDescent="0.2">
      <c r="B3" s="92" t="s">
        <v>62</v>
      </c>
      <c r="C3" s="92"/>
      <c r="D3" s="92"/>
    </row>
    <row r="4" spans="1:4" s="10" customFormat="1" ht="21.5" customHeight="1" x14ac:dyDescent="0.2">
      <c r="A4" s="90" t="s">
        <v>33</v>
      </c>
      <c r="B4" s="90"/>
      <c r="C4" s="90"/>
      <c r="D4" s="90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90" t="s">
        <v>7</v>
      </c>
      <c r="B14" s="90"/>
      <c r="C14" s="90"/>
      <c r="D14" s="90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125" zoomScaleNormal="85" workbookViewId="0">
      <selection activeCell="G12" sqref="G12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8" t="s">
        <v>86</v>
      </c>
      <c r="D1" s="88"/>
    </row>
    <row r="2" spans="1:49" x14ac:dyDescent="0.2">
      <c r="B2" s="29" t="s">
        <v>1</v>
      </c>
      <c r="C2" s="89">
        <v>46168</v>
      </c>
      <c r="D2" s="89"/>
    </row>
    <row r="3" spans="1:49" x14ac:dyDescent="0.2">
      <c r="B3" s="29" t="s">
        <v>5</v>
      </c>
      <c r="C3" s="89">
        <v>46087</v>
      </c>
      <c r="D3" s="89"/>
      <c r="G3" s="4"/>
      <c r="H3" s="4"/>
      <c r="I3" s="4"/>
    </row>
    <row r="4" spans="1:49" x14ac:dyDescent="0.2">
      <c r="B4" s="29" t="s">
        <v>6</v>
      </c>
      <c r="C4" s="89">
        <v>46167</v>
      </c>
      <c r="D4" s="89"/>
      <c r="G4" s="4"/>
      <c r="H4" s="4"/>
      <c r="I4" s="4"/>
    </row>
    <row r="5" spans="1:49" x14ac:dyDescent="0.2">
      <c r="B5" s="29" t="s">
        <v>39</v>
      </c>
      <c r="C5" s="88" t="s">
        <v>76</v>
      </c>
      <c r="D5" s="88"/>
      <c r="G5" s="4"/>
      <c r="H5" s="4"/>
      <c r="I5" s="4"/>
    </row>
    <row r="6" spans="1:49" x14ac:dyDescent="0.2">
      <c r="B6" s="29" t="s">
        <v>40</v>
      </c>
      <c r="C6" s="88">
        <v>100</v>
      </c>
      <c r="D6" s="88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8"/>
      <c r="D7" s="88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8" t="s">
        <v>77</v>
      </c>
      <c r="D8" s="88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8" t="s">
        <v>88</v>
      </c>
      <c r="D9" s="88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89</v>
      </c>
      <c r="D12" s="16">
        <v>27598</v>
      </c>
      <c r="E12" s="45">
        <v>2759713830</v>
      </c>
      <c r="F12" s="17" t="s">
        <v>87</v>
      </c>
      <c r="G12" s="39" t="s">
        <v>28</v>
      </c>
      <c r="H12" s="40"/>
      <c r="I12" s="38"/>
      <c r="J12" s="38"/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85</v>
      </c>
      <c r="C13" s="48" t="s">
        <v>90</v>
      </c>
      <c r="D13" s="16">
        <v>29565</v>
      </c>
      <c r="E13" s="44">
        <v>2956415491</v>
      </c>
      <c r="F13" s="17" t="s">
        <v>92</v>
      </c>
      <c r="G13" s="39" t="s">
        <v>28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85</v>
      </c>
      <c r="C14" s="48" t="s">
        <v>91</v>
      </c>
      <c r="D14" s="16">
        <v>30946</v>
      </c>
      <c r="E14" s="45">
        <v>3094519734</v>
      </c>
      <c r="F14" s="17" t="s">
        <v>87</v>
      </c>
      <c r="G14" s="39" t="s">
        <v>28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91</v>
      </c>
      <c r="B103" s="47"/>
      <c r="C103" s="48"/>
      <c r="D103" s="16"/>
      <c r="E103" s="45"/>
      <c r="F103" s="84"/>
      <c r="G103" s="85"/>
      <c r="H103" s="86"/>
      <c r="I103" s="87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118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102 B104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102 D104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102 E104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</conditionalFormatting>
  <conditionalFormatting sqref="E104:E231 E12:E102">
    <cfRule type="duplicateValues" dxfId="7" priority="32"/>
  </conditionalFormatting>
  <conditionalFormatting sqref="G12:G102 G104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102 H104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59" stopIfTrue="1">
      <formula>OR(#REF!="", #REF!="ні")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type="decimal" allowBlank="1" sqref="K12:N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04:D231 D12:D102" xr:uid="{31AEB2B6-4E1D-4364-A38B-2027251F1452}"/>
    <dataValidation type="list" allowBlank="1" sqref="G104:G231 G12:G102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04:H231 H12:H102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H12:H102 H104:H231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3</v>
      </c>
      <c r="D4" s="72">
        <f>IF($B4&lt;&gt;"",COUNTIFS(Total_pers[Підготовку завершив 
(так/ні)],"так"),"")</f>
        <v>3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:B6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2</v>
      </c>
      <c r="D5" s="66">
        <f>IF($B5&lt;&gt;"",COUNTIFS(Total_pers[З якої в/ч (ТЦК) прибув], $B5,Total_pers[Підготовку завершив 
(так/ні)],"так"),"")</f>
        <v>2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59" t="str">
        <v>Резерв командуючого</v>
      </c>
      <c r="C6" s="60">
        <f>IF($B6&lt;&gt;"",COUNTIF(Total_pers[З якої в/ч (ТЦК) прибув], $B6),"")</f>
        <v>1</v>
      </c>
      <c r="D6" s="60">
        <f>IF($B6&lt;&gt;"",COUNTIFS(Total_pers[З якої в/ч (ТЦК) прибув], $B6,Total_pers[Підготовку завершив 
(так/ні)],"так"),"")</f>
        <v>1</v>
      </c>
      <c r="E6" s="61">
        <f>IF($B6&lt;&gt;"",COUNTIFS(Total_pers[З якої в/ч (ТЦК) прибув], $B6,Total_pers[Підготовку завершив 
(так/ні)],"ні"),"")</f>
        <v>0</v>
      </c>
      <c r="F6" s="53">
        <f>IF($B6&lt;&gt;"",COUNTIFS(Total_pers[З якої в/ч (ТЦК) прибув], $B6, Total_pers[Причина по якій не пройшов підготовку], Статистика!F$3),"")</f>
        <v>0</v>
      </c>
      <c r="G6" s="54">
        <f>IF($B6&lt;&gt;"",COUNTIFS(Total_pers[З якої в/ч (ТЦК) прибув], $B6, Total_pers[Причина по якій не пройшов підготовку], G$3),"")</f>
        <v>0</v>
      </c>
      <c r="H6" s="54">
        <f>IF($B6&lt;&gt;"",COUNTIFS(Total_pers[З якої в/ч (ТЦК) прибув], $B6, Total_pers[Причина по якій не пройшов підготовку], H$3),"")</f>
        <v>0</v>
      </c>
      <c r="I6" s="54">
        <f>IF($B6&lt;&gt;"",COUNTIFS(Total_pers[З якої в/ч (ТЦК) прибув], $B6, Total_pers[Причина по якій не пройшов підготовку], I$3),"")</f>
        <v>0</v>
      </c>
      <c r="J6" s="54">
        <f>IF($B6&lt;&gt;"",COUNTIFS(Total_pers[З якої в/ч (ТЦК) прибув], $B6, Total_pers[Причина по якій не пройшов підготовку], J$3),"")</f>
        <v>0</v>
      </c>
      <c r="K6" s="54">
        <f>IF($B6&lt;&gt;"",COUNTIFS(Total_pers[З якої в/ч (ТЦК) прибув], $B6, Total_pers[Причина по якій не пройшов підготовку], K$3),"")</f>
        <v>0</v>
      </c>
      <c r="L6" s="54">
        <f>IF($B6&lt;&gt;"",COUNTIFS(Total_pers[З якої в/ч (ТЦК) прибув], $B6, Total_pers[Причина по якій не пройшов підготовку], L$3),"")</f>
        <v>0</v>
      </c>
      <c r="M6" s="55">
        <f>IF($B6&lt;&gt;"",COUNTIFS(Total_pers[З якої в/ч (ТЦК) прибув], $B6, Total_pers[Причина по якій не пройшов підготовку], M$3),"")</f>
        <v>0</v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2026-05-22T14:06:36Z</dcterms:modified>
</cp:coreProperties>
</file>