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ЦяКнига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Таблиці\"/>
    </mc:Choice>
  </mc:AlternateContent>
  <xr:revisionPtr revIDLastSave="0" documentId="13_ncr:1_{1478F00D-7D61-49B9-B680-D2630B472F04}" xr6:coauthVersionLast="47" xr6:coauthVersionMax="47" xr10:uidLastSave="{00000000-0000-0000-0000-000000000000}"/>
  <bookViews>
    <workbookView xWindow="0" yWindow="0" windowWidth="21600" windowHeight="1305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_FilterDatabase" localSheetId="5" hidden="1">Алфавітки!$A$1:$H$1</definedName>
    <definedName name="_xlnm._FilterDatabase" localSheetId="0" hidden="1">Основний!$A$11:$AH$355</definedName>
    <definedName name="_xlnm.Print_Area" localSheetId="5">Алфавітки!$A$1:$H$101</definedName>
    <definedName name="_xlnm.Print_Area" localSheetId="0">Основний!$10:$11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E50" i="1" l="1"/>
  <c r="AF50" i="1"/>
  <c r="AE100" i="1"/>
  <c r="AF100" i="1"/>
  <c r="AE89" i="1"/>
  <c r="AF89" i="1"/>
  <c r="AE35" i="1"/>
  <c r="AF35" i="1"/>
  <c r="AE34" i="1"/>
  <c r="AF34" i="1"/>
  <c r="AE124" i="1"/>
  <c r="AF124" i="1"/>
  <c r="AE80" i="1"/>
  <c r="AF80" i="1"/>
  <c r="AE52" i="1"/>
  <c r="AF52" i="1"/>
  <c r="AE94" i="1"/>
  <c r="AF94" i="1"/>
  <c r="AE129" i="1"/>
  <c r="AF129" i="1"/>
  <c r="AE117" i="1"/>
  <c r="AF117" i="1"/>
  <c r="AE134" i="1"/>
  <c r="AF134" i="1"/>
  <c r="AE118" i="1"/>
  <c r="AF118" i="1"/>
  <c r="AE121" i="1"/>
  <c r="AF121" i="1"/>
  <c r="AE128" i="1"/>
  <c r="AF128" i="1"/>
  <c r="AE63" i="1"/>
  <c r="AF63" i="1"/>
  <c r="AE99" i="1"/>
  <c r="AF99" i="1"/>
  <c r="AE24" i="1"/>
  <c r="AF24" i="1"/>
  <c r="AE144" i="1"/>
  <c r="AF144" i="1"/>
  <c r="AE67" i="1"/>
  <c r="AF67" i="1"/>
  <c r="AE97" i="1"/>
  <c r="AF97" i="1"/>
  <c r="AE38" i="1"/>
  <c r="AF38" i="1"/>
  <c r="AE31" i="1"/>
  <c r="AF31" i="1"/>
  <c r="AE77" i="1"/>
  <c r="AF77" i="1"/>
  <c r="AE147" i="1"/>
  <c r="AF147" i="1"/>
  <c r="AE68" i="1"/>
  <c r="AF68" i="1"/>
  <c r="AE119" i="1"/>
  <c r="AF119" i="1"/>
  <c r="AE69" i="1"/>
  <c r="AF69" i="1"/>
  <c r="AE86" i="1"/>
  <c r="AF86" i="1"/>
  <c r="AE75" i="1"/>
  <c r="AF75" i="1"/>
  <c r="AE58" i="1"/>
  <c r="AF58" i="1"/>
  <c r="AE127" i="1"/>
  <c r="AF127" i="1"/>
  <c r="AE88" i="1"/>
  <c r="AF88" i="1"/>
  <c r="AE115" i="1"/>
  <c r="AF115" i="1"/>
  <c r="AE78" i="1"/>
  <c r="AF78" i="1"/>
  <c r="AE110" i="1"/>
  <c r="AF110" i="1"/>
  <c r="AE143" i="1"/>
  <c r="AF143" i="1"/>
  <c r="AE32" i="1"/>
  <c r="AF32" i="1"/>
  <c r="AE123" i="1"/>
  <c r="AF123" i="1"/>
  <c r="AE60" i="1"/>
  <c r="AF60" i="1"/>
  <c r="AE43" i="1"/>
  <c r="AF43" i="1"/>
  <c r="AE93" i="1"/>
  <c r="AF93" i="1"/>
  <c r="AE36" i="1"/>
  <c r="AF36" i="1"/>
  <c r="AE82" i="1"/>
  <c r="AF82" i="1"/>
  <c r="AE96" i="1"/>
  <c r="AF96" i="1"/>
  <c r="AE48" i="1"/>
  <c r="AF48" i="1"/>
  <c r="AG50" i="1"/>
  <c r="AG100" i="1"/>
  <c r="AG89" i="1"/>
  <c r="AG35" i="1"/>
  <c r="AG34" i="1"/>
  <c r="AG124" i="1"/>
  <c r="AG80" i="1"/>
  <c r="AG52" i="1"/>
  <c r="AG94" i="1"/>
  <c r="AG129" i="1"/>
  <c r="AG117" i="1"/>
  <c r="AG134" i="1"/>
  <c r="AG118" i="1"/>
  <c r="AG121" i="1"/>
  <c r="AG128" i="1"/>
  <c r="AG63" i="1"/>
  <c r="AG99" i="1"/>
  <c r="AG24" i="1"/>
  <c r="AG144" i="1"/>
  <c r="AG67" i="1"/>
  <c r="AG97" i="1"/>
  <c r="AG38" i="1"/>
  <c r="AG31" i="1"/>
  <c r="AG77" i="1"/>
  <c r="AG147" i="1"/>
  <c r="AG68" i="1"/>
  <c r="AG119" i="1"/>
  <c r="AG69" i="1"/>
  <c r="AG86" i="1"/>
  <c r="AG75" i="1"/>
  <c r="AG58" i="1"/>
  <c r="AG127" i="1"/>
  <c r="AG88" i="1"/>
  <c r="AG115" i="1"/>
  <c r="AG78" i="1"/>
  <c r="AG110" i="1"/>
  <c r="AG143" i="1"/>
  <c r="AG32" i="1"/>
  <c r="AG123" i="1"/>
  <c r="AG60" i="1"/>
  <c r="AG43" i="1"/>
  <c r="AG93" i="1"/>
  <c r="AG36" i="1"/>
  <c r="AG82" i="1"/>
  <c r="AG96" i="1"/>
  <c r="AG48" i="1"/>
  <c r="AG74" i="1"/>
  <c r="AF74" i="1"/>
  <c r="AE74" i="1"/>
  <c r="AG150" i="1"/>
  <c r="AF150" i="1"/>
  <c r="AE150" i="1"/>
  <c r="Z150" i="1"/>
  <c r="H150" i="1" a="1"/>
  <c r="H150" i="1" s="1"/>
  <c r="AG142" i="1"/>
  <c r="AF142" i="1"/>
  <c r="AE142" i="1"/>
  <c r="Z142" i="1"/>
  <c r="H142" i="1" a="1"/>
  <c r="H142" i="1" s="1"/>
  <c r="AG111" i="1"/>
  <c r="AF111" i="1"/>
  <c r="AE111" i="1"/>
  <c r="Z111" i="1"/>
  <c r="H111" i="1" a="1"/>
  <c r="H111" i="1" s="1"/>
  <c r="AG106" i="1"/>
  <c r="AF106" i="1"/>
  <c r="AE106" i="1"/>
  <c r="Z106" i="1"/>
  <c r="H106" i="1" a="1"/>
  <c r="H106" i="1" s="1"/>
  <c r="AG102" i="1"/>
  <c r="AF102" i="1"/>
  <c r="AE102" i="1"/>
  <c r="Z102" i="1"/>
  <c r="H102" i="1" a="1"/>
  <c r="H102" i="1" s="1"/>
  <c r="AG83" i="1"/>
  <c r="AF83" i="1"/>
  <c r="AE83" i="1"/>
  <c r="Z83" i="1"/>
  <c r="H83" i="1" a="1"/>
  <c r="H83" i="1" s="1"/>
  <c r="AG72" i="1"/>
  <c r="AF72" i="1"/>
  <c r="AE72" i="1"/>
  <c r="Z72" i="1"/>
  <c r="H72" i="1" a="1"/>
  <c r="H72" i="1" s="1"/>
  <c r="AG71" i="1"/>
  <c r="AF71" i="1"/>
  <c r="AE71" i="1"/>
  <c r="Z71" i="1"/>
  <c r="H71" i="1" a="1"/>
  <c r="H71" i="1" s="1"/>
  <c r="AG70" i="1"/>
  <c r="AF70" i="1"/>
  <c r="AE70" i="1"/>
  <c r="Z70" i="1"/>
  <c r="H70" i="1" a="1"/>
  <c r="H70" i="1" s="1"/>
  <c r="AG62" i="1"/>
  <c r="AF62" i="1"/>
  <c r="AE62" i="1"/>
  <c r="Z62" i="1"/>
  <c r="H62" i="1" a="1"/>
  <c r="H62" i="1" s="1"/>
  <c r="AG49" i="1"/>
  <c r="AF49" i="1"/>
  <c r="AE49" i="1"/>
  <c r="Z49" i="1"/>
  <c r="H49" i="1" a="1"/>
  <c r="H49" i="1" s="1"/>
  <c r="AG47" i="1"/>
  <c r="AF47" i="1"/>
  <c r="AE47" i="1"/>
  <c r="Z47" i="1"/>
  <c r="H47" i="1" a="1"/>
  <c r="H47" i="1" s="1"/>
  <c r="AG45" i="1"/>
  <c r="AF45" i="1"/>
  <c r="AE45" i="1"/>
  <c r="Z45" i="1"/>
  <c r="H45" i="1" a="1"/>
  <c r="H45" i="1" s="1"/>
  <c r="AG30" i="1"/>
  <c r="AF30" i="1"/>
  <c r="AE30" i="1"/>
  <c r="Z30" i="1"/>
  <c r="H30" i="1" a="1"/>
  <c r="H30" i="1" s="1"/>
  <c r="AG18" i="1"/>
  <c r="AF18" i="1"/>
  <c r="AE18" i="1"/>
  <c r="Z18" i="1"/>
  <c r="H18" i="1" a="1"/>
  <c r="H18" i="1" s="1"/>
  <c r="AG149" i="1" l="1"/>
  <c r="AF149" i="1"/>
  <c r="AE149" i="1"/>
  <c r="Z149" i="1"/>
  <c r="H149" i="1" a="1"/>
  <c r="H149" i="1" s="1"/>
  <c r="AG148" i="1"/>
  <c r="AF148" i="1"/>
  <c r="AE148" i="1"/>
  <c r="Z148" i="1"/>
  <c r="H148" i="1" a="1"/>
  <c r="H148" i="1" s="1"/>
  <c r="AG146" i="1"/>
  <c r="AF146" i="1"/>
  <c r="AE146" i="1"/>
  <c r="Z146" i="1"/>
  <c r="H146" i="1" a="1"/>
  <c r="H146" i="1" s="1"/>
  <c r="AG131" i="1"/>
  <c r="AF131" i="1"/>
  <c r="AE131" i="1"/>
  <c r="Z131" i="1"/>
  <c r="H131" i="1" a="1"/>
  <c r="H131" i="1" s="1"/>
  <c r="AG130" i="1"/>
  <c r="AF130" i="1"/>
  <c r="AE130" i="1"/>
  <c r="Z130" i="1"/>
  <c r="H130" i="1" a="1"/>
  <c r="H130" i="1" s="1"/>
  <c r="AG125" i="1"/>
  <c r="AF125" i="1"/>
  <c r="AE125" i="1"/>
  <c r="Z125" i="1"/>
  <c r="H125" i="1" a="1"/>
  <c r="H125" i="1" s="1"/>
  <c r="AG114" i="1"/>
  <c r="AF114" i="1"/>
  <c r="AE114" i="1"/>
  <c r="Z114" i="1"/>
  <c r="H114" i="1" a="1"/>
  <c r="H114" i="1" s="1"/>
  <c r="AG108" i="1"/>
  <c r="AF108" i="1"/>
  <c r="AE108" i="1"/>
  <c r="Z108" i="1"/>
  <c r="H108" i="1" a="1"/>
  <c r="H108" i="1" s="1"/>
  <c r="AG90" i="1"/>
  <c r="AF90" i="1"/>
  <c r="AE90" i="1"/>
  <c r="Z90" i="1"/>
  <c r="H90" i="1" a="1"/>
  <c r="H90" i="1" s="1"/>
  <c r="AG85" i="1"/>
  <c r="AF85" i="1"/>
  <c r="AE85" i="1"/>
  <c r="Z85" i="1"/>
  <c r="H85" i="1" a="1"/>
  <c r="H85" i="1" s="1"/>
  <c r="AG57" i="1"/>
  <c r="AF57" i="1"/>
  <c r="AE57" i="1"/>
  <c r="Z57" i="1"/>
  <c r="H57" i="1" a="1"/>
  <c r="H57" i="1" s="1"/>
  <c r="AG51" i="1"/>
  <c r="AF51" i="1"/>
  <c r="AE51" i="1"/>
  <c r="Z51" i="1"/>
  <c r="H51" i="1" a="1"/>
  <c r="H51" i="1" s="1"/>
  <c r="AG37" i="1"/>
  <c r="AF37" i="1"/>
  <c r="AE37" i="1"/>
  <c r="Z37" i="1"/>
  <c r="H37" i="1" a="1"/>
  <c r="H37" i="1" s="1"/>
  <c r="AG21" i="1"/>
  <c r="AF21" i="1"/>
  <c r="AE21" i="1"/>
  <c r="Z21" i="1"/>
  <c r="H21" i="1" a="1"/>
  <c r="H21" i="1" s="1"/>
  <c r="AG20" i="1"/>
  <c r="AF20" i="1"/>
  <c r="AE20" i="1"/>
  <c r="Z20" i="1"/>
  <c r="H20" i="1" a="1"/>
  <c r="H20" i="1" s="1"/>
  <c r="AG16" i="1"/>
  <c r="AF16" i="1"/>
  <c r="AE16" i="1"/>
  <c r="Z16" i="1"/>
  <c r="H16" i="1" a="1"/>
  <c r="H16" i="1" s="1"/>
  <c r="AG151" i="1" l="1"/>
  <c r="AF151" i="1"/>
  <c r="AE151" i="1"/>
  <c r="Z151" i="1"/>
  <c r="H151" i="1" a="1"/>
  <c r="H151" i="1" s="1"/>
  <c r="AG140" i="1"/>
  <c r="AF140" i="1"/>
  <c r="AE140" i="1"/>
  <c r="Z140" i="1"/>
  <c r="H140" i="1" a="1"/>
  <c r="H140" i="1" s="1"/>
  <c r="AG120" i="1"/>
  <c r="AF120" i="1"/>
  <c r="AE120" i="1"/>
  <c r="Z120" i="1"/>
  <c r="H120" i="1" a="1"/>
  <c r="H120" i="1" s="1"/>
  <c r="AG107" i="1"/>
  <c r="AF107" i="1"/>
  <c r="AE107" i="1"/>
  <c r="Z107" i="1"/>
  <c r="H107" i="1" a="1"/>
  <c r="H107" i="1" s="1"/>
  <c r="AG103" i="1"/>
  <c r="AF103" i="1"/>
  <c r="AE103" i="1"/>
  <c r="Z103" i="1"/>
  <c r="H103" i="1" a="1"/>
  <c r="H103" i="1" s="1"/>
  <c r="AG98" i="1"/>
  <c r="AF98" i="1"/>
  <c r="AE98" i="1"/>
  <c r="Z98" i="1"/>
  <c r="H98" i="1" a="1"/>
  <c r="H98" i="1" s="1"/>
  <c r="AG95" i="1"/>
  <c r="AF95" i="1"/>
  <c r="AE95" i="1"/>
  <c r="Z95" i="1"/>
  <c r="H95" i="1" a="1"/>
  <c r="H95" i="1" s="1"/>
  <c r="AG79" i="1"/>
  <c r="AF79" i="1"/>
  <c r="AE79" i="1"/>
  <c r="Z79" i="1"/>
  <c r="H79" i="1" a="1"/>
  <c r="H79" i="1" s="1"/>
  <c r="AG73" i="1"/>
  <c r="AF73" i="1"/>
  <c r="AE73" i="1"/>
  <c r="Z73" i="1"/>
  <c r="H73" i="1" a="1"/>
  <c r="H73" i="1" s="1"/>
  <c r="AG64" i="1"/>
  <c r="AF64" i="1"/>
  <c r="AE64" i="1"/>
  <c r="Z64" i="1"/>
  <c r="H64" i="1" a="1"/>
  <c r="H64" i="1" s="1"/>
  <c r="AG53" i="1"/>
  <c r="AF53" i="1"/>
  <c r="AE53" i="1"/>
  <c r="Z53" i="1"/>
  <c r="H53" i="1" a="1"/>
  <c r="H53" i="1" s="1"/>
  <c r="AG33" i="1"/>
  <c r="AF33" i="1"/>
  <c r="AE33" i="1"/>
  <c r="Z33" i="1"/>
  <c r="H33" i="1" a="1"/>
  <c r="H33" i="1" s="1"/>
  <c r="AG25" i="1"/>
  <c r="AF25" i="1"/>
  <c r="AE25" i="1"/>
  <c r="Z25" i="1"/>
  <c r="H25" i="1" a="1"/>
  <c r="H25" i="1" s="1"/>
  <c r="AG23" i="1"/>
  <c r="AF23" i="1"/>
  <c r="AE23" i="1"/>
  <c r="Z23" i="1"/>
  <c r="H23" i="1" a="1"/>
  <c r="H23" i="1" s="1"/>
  <c r="AG22" i="1"/>
  <c r="AF22" i="1"/>
  <c r="AE22" i="1"/>
  <c r="Z22" i="1"/>
  <c r="H22" i="1" a="1"/>
  <c r="H22" i="1" s="1"/>
  <c r="AG12" i="1"/>
  <c r="AF12" i="1"/>
  <c r="AE12" i="1"/>
  <c r="Z12" i="1"/>
  <c r="H12" i="1" a="1"/>
  <c r="H12" i="1" s="1"/>
  <c r="AG152" i="1" l="1"/>
  <c r="AF152" i="1"/>
  <c r="AE152" i="1"/>
  <c r="Z152" i="1"/>
  <c r="H152" i="1" a="1"/>
  <c r="H152" i="1" s="1"/>
  <c r="AG137" i="1"/>
  <c r="AF137" i="1"/>
  <c r="AE137" i="1"/>
  <c r="Z137" i="1"/>
  <c r="H137" i="1" a="1"/>
  <c r="H137" i="1" s="1"/>
  <c r="AG113" i="1"/>
  <c r="AF113" i="1"/>
  <c r="AE113" i="1"/>
  <c r="Z113" i="1"/>
  <c r="H113" i="1" a="1"/>
  <c r="H113" i="1" s="1"/>
  <c r="AG105" i="1"/>
  <c r="AF105" i="1"/>
  <c r="AE105" i="1"/>
  <c r="Z105" i="1"/>
  <c r="H105" i="1" a="1"/>
  <c r="H105" i="1" s="1"/>
  <c r="AG92" i="1"/>
  <c r="AF92" i="1"/>
  <c r="AE92" i="1"/>
  <c r="Z92" i="1"/>
  <c r="H92" i="1" a="1"/>
  <c r="H92" i="1" s="1"/>
  <c r="AG84" i="1"/>
  <c r="AF84" i="1"/>
  <c r="AE84" i="1"/>
  <c r="Z84" i="1"/>
  <c r="H84" i="1" a="1"/>
  <c r="H84" i="1" s="1"/>
  <c r="AG81" i="1"/>
  <c r="AF81" i="1"/>
  <c r="AE81" i="1"/>
  <c r="Z81" i="1"/>
  <c r="H81" i="1" a="1"/>
  <c r="H81" i="1" s="1"/>
  <c r="AG65" i="1"/>
  <c r="AF65" i="1"/>
  <c r="AE65" i="1"/>
  <c r="Z65" i="1"/>
  <c r="H65" i="1" a="1"/>
  <c r="H65" i="1" s="1"/>
  <c r="AG61" i="1"/>
  <c r="AF61" i="1"/>
  <c r="AE61" i="1"/>
  <c r="Z61" i="1"/>
  <c r="H61" i="1" a="1"/>
  <c r="H61" i="1" s="1"/>
  <c r="AG42" i="1"/>
  <c r="AF42" i="1"/>
  <c r="AE42" i="1"/>
  <c r="Z42" i="1"/>
  <c r="H42" i="1" a="1"/>
  <c r="H42" i="1" s="1"/>
  <c r="AG40" i="1"/>
  <c r="AF40" i="1"/>
  <c r="AE40" i="1"/>
  <c r="Z40" i="1"/>
  <c r="H40" i="1" a="1"/>
  <c r="H40" i="1" s="1"/>
  <c r="AG19" i="1"/>
  <c r="AF19" i="1"/>
  <c r="AE19" i="1"/>
  <c r="Z19" i="1"/>
  <c r="H19" i="1" a="1"/>
  <c r="H19" i="1" s="1"/>
  <c r="Z56" i="1" l="1"/>
  <c r="Z122" i="1"/>
  <c r="AG133" i="1" l="1"/>
  <c r="AF133" i="1"/>
  <c r="AE133" i="1"/>
  <c r="Z133" i="1"/>
  <c r="H133" i="1" a="1"/>
  <c r="H133" i="1" s="1"/>
  <c r="AG54" i="1"/>
  <c r="AF54" i="1"/>
  <c r="AE54" i="1"/>
  <c r="Z54" i="1"/>
  <c r="H54" i="1" a="1"/>
  <c r="H54" i="1" s="1"/>
  <c r="AG132" i="1"/>
  <c r="AF132" i="1"/>
  <c r="AE132" i="1"/>
  <c r="Z132" i="1"/>
  <c r="H132" i="1" a="1"/>
  <c r="H132" i="1" s="1"/>
  <c r="AG29" i="1"/>
  <c r="AF29" i="1"/>
  <c r="AE29" i="1"/>
  <c r="Z29" i="1"/>
  <c r="H29" i="1" a="1"/>
  <c r="H29" i="1" s="1"/>
  <c r="AG13" i="1"/>
  <c r="AF13" i="1"/>
  <c r="AE13" i="1"/>
  <c r="Z13" i="1"/>
  <c r="H13" i="1" a="1"/>
  <c r="H13" i="1" s="1"/>
  <c r="AG55" i="1"/>
  <c r="AF55" i="1"/>
  <c r="AE55" i="1"/>
  <c r="Z55" i="1"/>
  <c r="H55" i="1" a="1"/>
  <c r="H55" i="1" s="1"/>
  <c r="AG145" i="1" l="1"/>
  <c r="AF145" i="1"/>
  <c r="AE145" i="1"/>
  <c r="Z145" i="1"/>
  <c r="H145" i="1" a="1"/>
  <c r="H145" i="1" s="1"/>
  <c r="AG136" i="1"/>
  <c r="AF136" i="1"/>
  <c r="AE136" i="1"/>
  <c r="Z136" i="1"/>
  <c r="H136" i="1" a="1"/>
  <c r="H136" i="1" s="1"/>
  <c r="AG135" i="1"/>
  <c r="AF135" i="1"/>
  <c r="AE135" i="1"/>
  <c r="Z135" i="1"/>
  <c r="H135" i="1" a="1"/>
  <c r="H135" i="1" s="1"/>
  <c r="AG126" i="1"/>
  <c r="AF126" i="1"/>
  <c r="AE126" i="1"/>
  <c r="Z126" i="1"/>
  <c r="H126" i="1" a="1"/>
  <c r="H126" i="1" s="1"/>
  <c r="AG116" i="1"/>
  <c r="AF116" i="1"/>
  <c r="AE116" i="1"/>
  <c r="Z116" i="1"/>
  <c r="H116" i="1" a="1"/>
  <c r="H116" i="1" s="1"/>
  <c r="AG87" i="1"/>
  <c r="AF87" i="1"/>
  <c r="AE87" i="1"/>
  <c r="Z87" i="1"/>
  <c r="H87" i="1" a="1"/>
  <c r="H87" i="1" s="1"/>
  <c r="AG76" i="1"/>
  <c r="AF76" i="1"/>
  <c r="AE76" i="1"/>
  <c r="Z76" i="1"/>
  <c r="H76" i="1" a="1"/>
  <c r="H76" i="1" s="1"/>
  <c r="AG66" i="1"/>
  <c r="AF66" i="1"/>
  <c r="AE66" i="1"/>
  <c r="Z66" i="1"/>
  <c r="H66" i="1" a="1"/>
  <c r="H66" i="1" s="1"/>
  <c r="AG44" i="1"/>
  <c r="AF44" i="1"/>
  <c r="AE44" i="1"/>
  <c r="Z44" i="1"/>
  <c r="H44" i="1" a="1"/>
  <c r="H44" i="1" s="1"/>
  <c r="AG39" i="1"/>
  <c r="AF39" i="1"/>
  <c r="AE39" i="1"/>
  <c r="Z39" i="1"/>
  <c r="H39" i="1" a="1"/>
  <c r="H39" i="1" s="1"/>
  <c r="AG26" i="1"/>
  <c r="AF26" i="1"/>
  <c r="AE26" i="1"/>
  <c r="Z26" i="1"/>
  <c r="H26" i="1" a="1"/>
  <c r="H26" i="1" s="1"/>
  <c r="AG15" i="1"/>
  <c r="AF15" i="1"/>
  <c r="AE15" i="1"/>
  <c r="Z15" i="1"/>
  <c r="H15" i="1" a="1"/>
  <c r="H15" i="1" s="1"/>
  <c r="AG14" i="1"/>
  <c r="AF14" i="1"/>
  <c r="AE14" i="1"/>
  <c r="Z14" i="1"/>
  <c r="H14" i="1" a="1"/>
  <c r="H14" i="1" s="1"/>
  <c r="AG59" i="1"/>
  <c r="AF59" i="1"/>
  <c r="AE59" i="1"/>
  <c r="Z59" i="1"/>
  <c r="H59" i="1" a="1"/>
  <c r="H59" i="1" s="1"/>
  <c r="Z27" i="1" l="1"/>
  <c r="Z139" i="1"/>
  <c r="Z101" i="1"/>
  <c r="Z138" i="1"/>
  <c r="Z104" i="1"/>
  <c r="Z17" i="1"/>
  <c r="Z41" i="1"/>
  <c r="Z141" i="1"/>
  <c r="Z46" i="1"/>
  <c r="Z28" i="1"/>
  <c r="AG28" i="1" l="1"/>
  <c r="AG46" i="1"/>
  <c r="AG141" i="1"/>
  <c r="AG41" i="1"/>
  <c r="AG17" i="1"/>
  <c r="AG104" i="1"/>
  <c r="AG138" i="1"/>
  <c r="AG101" i="1"/>
  <c r="AG139" i="1"/>
  <c r="AG27" i="1"/>
  <c r="AG91" i="1"/>
  <c r="AG112" i="1"/>
  <c r="AG109" i="1"/>
  <c r="AG153" i="1"/>
  <c r="AG154" i="1"/>
  <c r="AG155" i="1"/>
  <c r="AG156" i="1"/>
  <c r="AG157" i="1"/>
  <c r="AG158" i="1"/>
  <c r="AG159" i="1"/>
  <c r="AG160" i="1"/>
  <c r="AG161" i="1"/>
  <c r="AG162" i="1"/>
  <c r="AG163" i="1"/>
  <c r="AG164" i="1"/>
  <c r="AG165" i="1"/>
  <c r="AG166" i="1"/>
  <c r="AG167" i="1"/>
  <c r="AG168" i="1"/>
  <c r="AG169" i="1"/>
  <c r="AG170" i="1"/>
  <c r="AG171" i="1"/>
  <c r="AG172" i="1"/>
  <c r="AG173" i="1"/>
  <c r="AG174" i="1"/>
  <c r="AG175" i="1"/>
  <c r="AG176" i="1"/>
  <c r="AG177" i="1"/>
  <c r="AG178" i="1"/>
  <c r="AG179" i="1"/>
  <c r="AG180" i="1"/>
  <c r="AG181" i="1"/>
  <c r="AG182" i="1"/>
  <c r="AG183" i="1"/>
  <c r="AG184" i="1"/>
  <c r="AG185" i="1"/>
  <c r="AG186" i="1"/>
  <c r="AG187" i="1"/>
  <c r="AG188" i="1"/>
  <c r="AG189" i="1"/>
  <c r="AG190" i="1"/>
  <c r="AG191" i="1"/>
  <c r="AG192" i="1"/>
  <c r="AG193" i="1"/>
  <c r="AG194" i="1"/>
  <c r="AG195" i="1"/>
  <c r="AG196" i="1"/>
  <c r="AG197" i="1"/>
  <c r="AG198" i="1"/>
  <c r="AG199" i="1"/>
  <c r="AG200" i="1"/>
  <c r="AG201" i="1"/>
  <c r="AG202" i="1"/>
  <c r="AG203" i="1"/>
  <c r="AG204" i="1"/>
  <c r="AG205" i="1"/>
  <c r="AG206" i="1"/>
  <c r="AG207" i="1"/>
  <c r="AG208" i="1"/>
  <c r="AG209" i="1"/>
  <c r="AG210" i="1"/>
  <c r="AG211" i="1"/>
  <c r="AG212" i="1"/>
  <c r="AG213" i="1"/>
  <c r="AG214" i="1"/>
  <c r="AG215" i="1"/>
  <c r="AG216" i="1"/>
  <c r="AG217" i="1"/>
  <c r="AG218" i="1"/>
  <c r="AG219" i="1"/>
  <c r="AG220" i="1"/>
  <c r="AG221" i="1"/>
  <c r="AG222" i="1"/>
  <c r="AG223" i="1"/>
  <c r="AG224" i="1"/>
  <c r="AG225" i="1"/>
  <c r="AG226" i="1"/>
  <c r="AG227" i="1"/>
  <c r="AG228" i="1"/>
  <c r="AG229" i="1"/>
  <c r="AG230" i="1"/>
  <c r="AG231" i="1"/>
  <c r="AG232" i="1"/>
  <c r="AG233" i="1"/>
  <c r="AG234" i="1"/>
  <c r="AG235" i="1"/>
  <c r="AG236" i="1"/>
  <c r="AG237" i="1"/>
  <c r="AG238" i="1"/>
  <c r="AG239" i="1"/>
  <c r="AG240" i="1"/>
  <c r="AG241" i="1"/>
  <c r="AG242" i="1"/>
  <c r="AG243" i="1"/>
  <c r="AG244" i="1"/>
  <c r="AG245" i="1"/>
  <c r="AG246" i="1"/>
  <c r="AG247" i="1"/>
  <c r="AG248" i="1"/>
  <c r="AG249" i="1"/>
  <c r="AG250" i="1"/>
  <c r="AG251" i="1"/>
  <c r="AG252" i="1"/>
  <c r="AG253" i="1"/>
  <c r="AG254" i="1"/>
  <c r="AG255" i="1"/>
  <c r="AG256" i="1"/>
  <c r="AG257" i="1"/>
  <c r="AG258" i="1"/>
  <c r="AG259" i="1"/>
  <c r="AG260" i="1"/>
  <c r="AG261" i="1"/>
  <c r="AG262" i="1"/>
  <c r="AG263" i="1"/>
  <c r="AG264" i="1"/>
  <c r="AG265" i="1"/>
  <c r="AG266" i="1"/>
  <c r="AG267" i="1"/>
  <c r="AG268" i="1"/>
  <c r="AG269" i="1"/>
  <c r="AG270" i="1"/>
  <c r="AG271" i="1"/>
  <c r="AG272" i="1"/>
  <c r="AG273" i="1"/>
  <c r="AG274" i="1"/>
  <c r="AG275" i="1"/>
  <c r="AG276" i="1"/>
  <c r="AG277" i="1"/>
  <c r="AG278" i="1"/>
  <c r="AG279" i="1"/>
  <c r="AG280" i="1"/>
  <c r="AG281" i="1"/>
  <c r="AG282" i="1"/>
  <c r="AG283" i="1"/>
  <c r="AG284" i="1"/>
  <c r="AG285" i="1"/>
  <c r="AG286" i="1"/>
  <c r="AG287" i="1"/>
  <c r="AG288" i="1"/>
  <c r="AG289" i="1"/>
  <c r="AG290" i="1"/>
  <c r="AG291" i="1"/>
  <c r="AG292" i="1"/>
  <c r="AG293" i="1"/>
  <c r="AG294" i="1"/>
  <c r="AG295" i="1"/>
  <c r="AG296" i="1"/>
  <c r="AG297" i="1"/>
  <c r="AG298" i="1"/>
  <c r="AG299" i="1"/>
  <c r="AG300" i="1"/>
  <c r="AG301" i="1"/>
  <c r="AG302" i="1"/>
  <c r="AG303" i="1"/>
  <c r="AG304" i="1"/>
  <c r="AG305" i="1"/>
  <c r="AG306" i="1"/>
  <c r="AG307" i="1"/>
  <c r="AG308" i="1"/>
  <c r="AG309" i="1"/>
  <c r="AG310" i="1"/>
  <c r="AG311" i="1"/>
  <c r="AG312" i="1"/>
  <c r="AG313" i="1"/>
  <c r="AG314" i="1"/>
  <c r="AG315" i="1"/>
  <c r="AG316" i="1"/>
  <c r="AG317" i="1"/>
  <c r="AG318" i="1"/>
  <c r="AG319" i="1"/>
  <c r="AG320" i="1"/>
  <c r="AG321" i="1"/>
  <c r="AG322" i="1"/>
  <c r="AG323" i="1"/>
  <c r="AG324" i="1"/>
  <c r="AG325" i="1"/>
  <c r="AG326" i="1"/>
  <c r="AG327" i="1"/>
  <c r="AG328" i="1"/>
  <c r="AG329" i="1"/>
  <c r="AG330" i="1"/>
  <c r="AG331" i="1"/>
  <c r="AG332" i="1"/>
  <c r="AG333" i="1"/>
  <c r="AG334" i="1"/>
  <c r="AG335" i="1"/>
  <c r="AG336" i="1"/>
  <c r="AG337" i="1"/>
  <c r="AG338" i="1"/>
  <c r="AG339" i="1"/>
  <c r="AG340" i="1"/>
  <c r="AG341" i="1"/>
  <c r="AG342" i="1"/>
  <c r="AG343" i="1"/>
  <c r="AG344" i="1"/>
  <c r="AG345" i="1"/>
  <c r="AG346" i="1"/>
  <c r="AG347" i="1"/>
  <c r="AG348" i="1"/>
  <c r="AG349" i="1"/>
  <c r="AG350" i="1"/>
  <c r="AG351" i="1"/>
  <c r="AG352" i="1"/>
  <c r="AG353" i="1"/>
  <c r="AG354" i="1"/>
  <c r="AG355" i="1"/>
  <c r="AF28" i="1"/>
  <c r="AF46" i="1"/>
  <c r="AF141" i="1"/>
  <c r="AF41" i="1"/>
  <c r="AF17" i="1"/>
  <c r="AF104" i="1"/>
  <c r="AF138" i="1"/>
  <c r="AF101" i="1"/>
  <c r="AF139" i="1"/>
  <c r="AF27" i="1"/>
  <c r="AF91" i="1"/>
  <c r="AF112" i="1"/>
  <c r="AF109" i="1"/>
  <c r="AF153" i="1"/>
  <c r="AF154" i="1"/>
  <c r="AF155" i="1"/>
  <c r="AF156" i="1"/>
  <c r="AF157" i="1"/>
  <c r="AF158" i="1"/>
  <c r="AF159" i="1"/>
  <c r="AF160" i="1"/>
  <c r="AF161" i="1"/>
  <c r="AF162" i="1"/>
  <c r="AF163" i="1"/>
  <c r="AF164" i="1"/>
  <c r="AF165" i="1"/>
  <c r="AF166" i="1"/>
  <c r="AF167" i="1"/>
  <c r="AF168" i="1"/>
  <c r="AF169" i="1"/>
  <c r="AF170" i="1"/>
  <c r="AF171" i="1"/>
  <c r="AF172" i="1"/>
  <c r="AF173" i="1"/>
  <c r="AF174" i="1"/>
  <c r="AF175" i="1"/>
  <c r="AF176" i="1"/>
  <c r="AF177" i="1"/>
  <c r="AF178" i="1"/>
  <c r="AF179" i="1"/>
  <c r="AF180" i="1"/>
  <c r="AF181" i="1"/>
  <c r="AF182" i="1"/>
  <c r="AF183" i="1"/>
  <c r="AF184" i="1"/>
  <c r="AF185" i="1"/>
  <c r="AF186" i="1"/>
  <c r="AF187" i="1"/>
  <c r="AF188" i="1"/>
  <c r="AF189" i="1"/>
  <c r="AF190" i="1"/>
  <c r="AF191" i="1"/>
  <c r="AF192" i="1"/>
  <c r="AF193" i="1"/>
  <c r="AF194" i="1"/>
  <c r="AF195" i="1"/>
  <c r="AF196" i="1"/>
  <c r="AF197" i="1"/>
  <c r="AF198" i="1"/>
  <c r="AF199" i="1"/>
  <c r="AF200" i="1"/>
  <c r="AF201" i="1"/>
  <c r="AF202" i="1"/>
  <c r="AF203" i="1"/>
  <c r="AF204" i="1"/>
  <c r="AF205" i="1"/>
  <c r="AF206" i="1"/>
  <c r="AF207" i="1"/>
  <c r="AF208" i="1"/>
  <c r="AF209" i="1"/>
  <c r="AF210" i="1"/>
  <c r="AF211" i="1"/>
  <c r="AF212" i="1"/>
  <c r="AF213" i="1"/>
  <c r="AF214" i="1"/>
  <c r="AF215" i="1"/>
  <c r="AF216" i="1"/>
  <c r="AF217" i="1"/>
  <c r="AF218" i="1"/>
  <c r="AF219" i="1"/>
  <c r="AF220" i="1"/>
  <c r="AF221" i="1"/>
  <c r="AF222" i="1"/>
  <c r="AF223" i="1"/>
  <c r="AF224" i="1"/>
  <c r="AF225" i="1"/>
  <c r="AF226" i="1"/>
  <c r="AF227" i="1"/>
  <c r="AF228" i="1"/>
  <c r="AF229" i="1"/>
  <c r="AF230" i="1"/>
  <c r="AF231" i="1"/>
  <c r="AF232" i="1"/>
  <c r="AF233" i="1"/>
  <c r="AF234" i="1"/>
  <c r="AF235" i="1"/>
  <c r="AF236" i="1"/>
  <c r="AF237" i="1"/>
  <c r="AF238" i="1"/>
  <c r="AF239" i="1"/>
  <c r="AF240" i="1"/>
  <c r="AF241" i="1"/>
  <c r="AF242" i="1"/>
  <c r="AF243" i="1"/>
  <c r="AF244" i="1"/>
  <c r="AF245" i="1"/>
  <c r="AF246" i="1"/>
  <c r="AF247" i="1"/>
  <c r="AF248" i="1"/>
  <c r="AF249" i="1"/>
  <c r="AF250" i="1"/>
  <c r="AF251" i="1"/>
  <c r="AF252" i="1"/>
  <c r="AF253" i="1"/>
  <c r="AF254" i="1"/>
  <c r="AF255" i="1"/>
  <c r="AF256" i="1"/>
  <c r="AF257" i="1"/>
  <c r="AF258" i="1"/>
  <c r="AF259" i="1"/>
  <c r="AF260" i="1"/>
  <c r="AF261" i="1"/>
  <c r="AF262" i="1"/>
  <c r="AF263" i="1"/>
  <c r="AF264" i="1"/>
  <c r="AF265" i="1"/>
  <c r="AF266" i="1"/>
  <c r="AF267" i="1"/>
  <c r="AF268" i="1"/>
  <c r="AF269" i="1"/>
  <c r="AF270" i="1"/>
  <c r="AF271" i="1"/>
  <c r="AF272" i="1"/>
  <c r="AF273" i="1"/>
  <c r="AF274" i="1"/>
  <c r="AF275" i="1"/>
  <c r="AF276" i="1"/>
  <c r="AF277" i="1"/>
  <c r="AF278" i="1"/>
  <c r="AF279" i="1"/>
  <c r="AF280" i="1"/>
  <c r="AF281" i="1"/>
  <c r="AF282" i="1"/>
  <c r="AF283" i="1"/>
  <c r="AF284" i="1"/>
  <c r="AF285" i="1"/>
  <c r="AF286" i="1"/>
  <c r="AF287" i="1"/>
  <c r="AF288" i="1"/>
  <c r="AF289" i="1"/>
  <c r="AF290" i="1"/>
  <c r="AF291" i="1"/>
  <c r="AF292" i="1"/>
  <c r="AF293" i="1"/>
  <c r="AF294" i="1"/>
  <c r="AF295" i="1"/>
  <c r="AF296" i="1"/>
  <c r="AF297" i="1"/>
  <c r="AF298" i="1"/>
  <c r="AF299" i="1"/>
  <c r="AF300" i="1"/>
  <c r="AF301" i="1"/>
  <c r="AF302" i="1"/>
  <c r="AF303" i="1"/>
  <c r="AF304" i="1"/>
  <c r="AF305" i="1"/>
  <c r="AF306" i="1"/>
  <c r="AF307" i="1"/>
  <c r="AF308" i="1"/>
  <c r="AF309" i="1"/>
  <c r="AF310" i="1"/>
  <c r="AF311" i="1"/>
  <c r="AF312" i="1"/>
  <c r="AF313" i="1"/>
  <c r="AF314" i="1"/>
  <c r="AF315" i="1"/>
  <c r="AF316" i="1"/>
  <c r="AF317" i="1"/>
  <c r="AF318" i="1"/>
  <c r="AF319" i="1"/>
  <c r="AF320" i="1"/>
  <c r="AF321" i="1"/>
  <c r="AF322" i="1"/>
  <c r="AF323" i="1"/>
  <c r="AF324" i="1"/>
  <c r="AF325" i="1"/>
  <c r="AF326" i="1"/>
  <c r="AF327" i="1"/>
  <c r="AF328" i="1"/>
  <c r="AF329" i="1"/>
  <c r="AF330" i="1"/>
  <c r="AF331" i="1"/>
  <c r="AF332" i="1"/>
  <c r="AF333" i="1"/>
  <c r="AF334" i="1"/>
  <c r="AF335" i="1"/>
  <c r="AF336" i="1"/>
  <c r="AF337" i="1"/>
  <c r="AF338" i="1"/>
  <c r="AF339" i="1"/>
  <c r="AF340" i="1"/>
  <c r="AF341" i="1"/>
  <c r="AF342" i="1"/>
  <c r="AF343" i="1"/>
  <c r="AF344" i="1"/>
  <c r="AF345" i="1"/>
  <c r="AF346" i="1"/>
  <c r="AF347" i="1"/>
  <c r="AF348" i="1"/>
  <c r="AF349" i="1"/>
  <c r="AF350" i="1"/>
  <c r="AF351" i="1"/>
  <c r="AF352" i="1"/>
  <c r="AF353" i="1"/>
  <c r="AF354" i="1"/>
  <c r="AF355" i="1"/>
  <c r="C2" i="3" l="1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C1" i="3"/>
  <c r="AE355" i="1"/>
  <c r="AE354" i="1"/>
  <c r="AE353" i="1"/>
  <c r="AE352" i="1"/>
  <c r="AE351" i="1"/>
  <c r="AE350" i="1"/>
  <c r="AE349" i="1"/>
  <c r="AE348" i="1"/>
  <c r="AE347" i="1"/>
  <c r="AE346" i="1"/>
  <c r="AE345" i="1"/>
  <c r="AE344" i="1"/>
  <c r="AE343" i="1"/>
  <c r="AE342" i="1"/>
  <c r="AE341" i="1"/>
  <c r="AE340" i="1"/>
  <c r="AE339" i="1"/>
  <c r="AE338" i="1"/>
  <c r="AE337" i="1"/>
  <c r="AE336" i="1"/>
  <c r="AE335" i="1"/>
  <c r="AE334" i="1"/>
  <c r="AE333" i="1"/>
  <c r="AE332" i="1"/>
  <c r="AE331" i="1"/>
  <c r="AE330" i="1"/>
  <c r="AE329" i="1"/>
  <c r="AE328" i="1"/>
  <c r="AE327" i="1"/>
  <c r="AE326" i="1"/>
  <c r="AE325" i="1"/>
  <c r="AE324" i="1"/>
  <c r="AE323" i="1"/>
  <c r="AE322" i="1"/>
  <c r="AE321" i="1"/>
  <c r="AE320" i="1"/>
  <c r="AE319" i="1"/>
  <c r="AE318" i="1"/>
  <c r="AE317" i="1"/>
  <c r="AE316" i="1"/>
  <c r="AE315" i="1"/>
  <c r="AE314" i="1"/>
  <c r="AE313" i="1"/>
  <c r="AE312" i="1"/>
  <c r="AE311" i="1"/>
  <c r="AE310" i="1"/>
  <c r="AE309" i="1"/>
  <c r="AE308" i="1"/>
  <c r="AE307" i="1"/>
  <c r="AE306" i="1"/>
  <c r="AE305" i="1"/>
  <c r="AE304" i="1"/>
  <c r="AE303" i="1"/>
  <c r="AE302" i="1"/>
  <c r="AE301" i="1"/>
  <c r="AE300" i="1"/>
  <c r="AE299" i="1"/>
  <c r="AE298" i="1"/>
  <c r="AE297" i="1"/>
  <c r="AE296" i="1"/>
  <c r="AE295" i="1"/>
  <c r="AE294" i="1"/>
  <c r="AE293" i="1"/>
  <c r="AE292" i="1"/>
  <c r="AE291" i="1"/>
  <c r="AE290" i="1"/>
  <c r="AE289" i="1"/>
  <c r="AE288" i="1"/>
  <c r="AE287" i="1"/>
  <c r="AE286" i="1"/>
  <c r="AE285" i="1"/>
  <c r="AE284" i="1"/>
  <c r="AE283" i="1"/>
  <c r="AE282" i="1"/>
  <c r="AE281" i="1"/>
  <c r="AE280" i="1"/>
  <c r="AE279" i="1"/>
  <c r="AE278" i="1"/>
  <c r="AE277" i="1"/>
  <c r="AE276" i="1"/>
  <c r="AE275" i="1"/>
  <c r="AE274" i="1"/>
  <c r="AE273" i="1"/>
  <c r="AE272" i="1"/>
  <c r="AE271" i="1"/>
  <c r="AE270" i="1"/>
  <c r="AE269" i="1"/>
  <c r="AE268" i="1"/>
  <c r="AE267" i="1"/>
  <c r="AE266" i="1"/>
  <c r="AE265" i="1"/>
  <c r="AE264" i="1"/>
  <c r="AE263" i="1"/>
  <c r="AE262" i="1"/>
  <c r="AE261" i="1"/>
  <c r="AE260" i="1"/>
  <c r="AE259" i="1"/>
  <c r="AE258" i="1"/>
  <c r="AE257" i="1"/>
  <c r="AE256" i="1"/>
  <c r="AE255" i="1"/>
  <c r="AE254" i="1"/>
  <c r="AE253" i="1"/>
  <c r="AE252" i="1"/>
  <c r="AE251" i="1"/>
  <c r="AE250" i="1"/>
  <c r="AE249" i="1"/>
  <c r="AE248" i="1"/>
  <c r="AE247" i="1"/>
  <c r="AE246" i="1"/>
  <c r="AE245" i="1"/>
  <c r="AE244" i="1"/>
  <c r="AE243" i="1"/>
  <c r="AE242" i="1"/>
  <c r="AE241" i="1"/>
  <c r="AE240" i="1"/>
  <c r="AE239" i="1"/>
  <c r="AE238" i="1"/>
  <c r="AE237" i="1"/>
  <c r="AE236" i="1"/>
  <c r="AE235" i="1"/>
  <c r="AE234" i="1"/>
  <c r="AE233" i="1"/>
  <c r="AE232" i="1"/>
  <c r="AE231" i="1"/>
  <c r="AE230" i="1"/>
  <c r="AE229" i="1"/>
  <c r="AE228" i="1"/>
  <c r="AE227" i="1"/>
  <c r="AE226" i="1"/>
  <c r="AE225" i="1"/>
  <c r="AE224" i="1"/>
  <c r="AE223" i="1"/>
  <c r="AE222" i="1"/>
  <c r="AE221" i="1"/>
  <c r="AE220" i="1"/>
  <c r="AE219" i="1"/>
  <c r="AE218" i="1"/>
  <c r="AE217" i="1"/>
  <c r="AE216" i="1"/>
  <c r="AE215" i="1"/>
  <c r="AE214" i="1"/>
  <c r="AE213" i="1"/>
  <c r="AE212" i="1"/>
  <c r="AE211" i="1"/>
  <c r="AE210" i="1"/>
  <c r="AE209" i="1"/>
  <c r="AE208" i="1"/>
  <c r="AE207" i="1"/>
  <c r="AE206" i="1"/>
  <c r="AE205" i="1"/>
  <c r="AE204" i="1"/>
  <c r="AE203" i="1"/>
  <c r="AE202" i="1"/>
  <c r="AE201" i="1"/>
  <c r="AE200" i="1"/>
  <c r="AE199" i="1"/>
  <c r="AE198" i="1"/>
  <c r="AE197" i="1"/>
  <c r="AE196" i="1"/>
  <c r="AE195" i="1"/>
  <c r="AE194" i="1"/>
  <c r="AE193" i="1"/>
  <c r="AE192" i="1"/>
  <c r="AE191" i="1"/>
  <c r="AE190" i="1"/>
  <c r="AE189" i="1"/>
  <c r="AE188" i="1"/>
  <c r="AE187" i="1"/>
  <c r="AE186" i="1"/>
  <c r="AE185" i="1"/>
  <c r="AE184" i="1"/>
  <c r="AE183" i="1"/>
  <c r="AE182" i="1"/>
  <c r="AE181" i="1"/>
  <c r="AE180" i="1"/>
  <c r="AE179" i="1"/>
  <c r="AE178" i="1"/>
  <c r="AE177" i="1"/>
  <c r="AE176" i="1"/>
  <c r="AE175" i="1"/>
  <c r="AE174" i="1"/>
  <c r="AE173" i="1"/>
  <c r="AE172" i="1"/>
  <c r="AE171" i="1"/>
  <c r="AE170" i="1"/>
  <c r="AE169" i="1"/>
  <c r="AE168" i="1"/>
  <c r="AE167" i="1"/>
  <c r="AE166" i="1"/>
  <c r="AE165" i="1"/>
  <c r="AE164" i="1"/>
  <c r="AE163" i="1"/>
  <c r="AE162" i="1"/>
  <c r="AE161" i="1"/>
  <c r="AE160" i="1"/>
  <c r="AE159" i="1"/>
  <c r="AE158" i="1"/>
  <c r="AE157" i="1"/>
  <c r="AE156" i="1"/>
  <c r="AE155" i="1"/>
  <c r="AE154" i="1"/>
  <c r="AE153" i="1"/>
  <c r="AE109" i="1"/>
  <c r="AE112" i="1"/>
  <c r="AE91" i="1"/>
  <c r="AE27" i="1"/>
  <c r="H27" i="1" a="1"/>
  <c r="H27" i="1" s="1"/>
  <c r="AE139" i="1"/>
  <c r="H139" i="1" a="1"/>
  <c r="H139" i="1" s="1"/>
  <c r="AE101" i="1"/>
  <c r="H101" i="1" a="1"/>
  <c r="H101" i="1" s="1"/>
  <c r="AE138" i="1"/>
  <c r="H138" i="1" a="1"/>
  <c r="H138" i="1" s="1"/>
  <c r="AE104" i="1"/>
  <c r="H104" i="1" a="1"/>
  <c r="H104" i="1" s="1"/>
  <c r="AE17" i="1"/>
  <c r="H17" i="1" a="1"/>
  <c r="H17" i="1" s="1"/>
  <c r="AE41" i="1"/>
  <c r="H41" i="1" a="1"/>
  <c r="H41" i="1" s="1"/>
  <c r="AE141" i="1"/>
  <c r="H141" i="1" a="1"/>
  <c r="H141" i="1" s="1"/>
  <c r="AE46" i="1"/>
  <c r="H46" i="1" a="1"/>
  <c r="H46" i="1" s="1"/>
  <c r="AE28" i="1"/>
  <c r="H28" i="1" a="1"/>
  <c r="H28" i="1" s="1"/>
  <c r="E10" i="1" a="1"/>
  <c r="E10" i="1" s="1"/>
  <c r="B1" i="4" s="1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AF10" i="1"/>
  <c r="AH10" i="1"/>
  <c r="AG10" i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E10" i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<sst xmlns="http://schemas.openxmlformats.org/spreadsheetml/2006/main" count="5084" uniqueCount="2536">
  <si>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</si>
  <si>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</si>
  <si>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</si>
  <si>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</si>
  <si>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</si>
  <si>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</si>
  <si>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</si>
  <si>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№ПС</t>
  </si>
  <si>
    <t>Дата ПС</t>
  </si>
  <si>
    <t>№ з/п</t>
  </si>
  <si>
    <t>Військове звання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</si>
  <si>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</si>
  <si>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</si>
  <si>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</si>
  <si>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</si>
  <si>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</si>
  <si>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</si>
  <si>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</si>
  <si>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</si>
  <si>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</si>
  <si>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</si>
  <si>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</si>
  <si>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</si>
  <si>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</si>
  <si>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</si>
  <si>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</si>
  <si>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Спеціальність, за якою зарахований на навчання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</si>
  <si>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</si>
  <si>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</si>
  <si>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</si>
  <si>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</si>
  <si>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</si>
  <si>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</si>
  <si>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</si>
  <si>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посада</t>
  </si>
  <si>
    <t>ВОС</t>
  </si>
  <si>
    <t>код посади</t>
  </si>
  <si>
    <t>25-35</t>
  </si>
  <si>
    <t>36-45</t>
  </si>
  <si>
    <t>46-50</t>
  </si>
  <si>
    <t>Середній вік</t>
  </si>
  <si>
    <t>солдат</t>
  </si>
  <si>
    <t>Кременецького районного</t>
  </si>
  <si>
    <t>повна 
загальна 
середня</t>
  </si>
  <si>
    <t>курсант</t>
  </si>
  <si>
    <t>Придатний до військової служби</t>
  </si>
  <si>
    <t>I Rh +</t>
  </si>
  <si>
    <t>Тернопільського районного</t>
  </si>
  <si>
    <t>професійно-
технічна</t>
  </si>
  <si>
    <t>Житомирського районного</t>
  </si>
  <si>
    <t>II Rh +</t>
  </si>
  <si>
    <t>Уманського районного</t>
  </si>
  <si>
    <t>базова 
загальна 
середня</t>
  </si>
  <si>
    <t>III Rh +</t>
  </si>
  <si>
    <t>вища</t>
  </si>
  <si>
    <t>молодший сержант</t>
  </si>
  <si>
    <t>Житомирського об'єднаного міського</t>
  </si>
  <si>
    <t>Вінницька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</si>
  <si>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</si>
  <si>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</si>
  <si>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</si>
  <si>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</si>
  <si>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</si>
  <si>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</si>
  <si>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</si>
  <si>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</si>
  <si>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</si>
  <si>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</si>
  <si>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</si>
  <si>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</si>
  <si>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</si>
  <si>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7 відділ Вінницький РТЦК</t>
  </si>
  <si>
    <t>сьомого відділу Вінницького районного</t>
  </si>
  <si>
    <t>Донецьк</t>
  </si>
  <si>
    <t>сержант</t>
  </si>
  <si>
    <t>Вінницький ОМТЦК</t>
  </si>
  <si>
    <t>Вінницького об'єднаного міського</t>
  </si>
  <si>
    <t>Житомир</t>
  </si>
  <si>
    <t>старший сержант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</si>
  <si>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</si>
  <si>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</si>
  <si>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</si>
  <si>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</si>
  <si>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</si>
  <si>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</si>
  <si>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</si>
  <si>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</si>
  <si>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</si>
  <si>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</si>
  <si>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</si>
  <si>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</si>
  <si>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</si>
  <si>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</si>
  <si>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</si>
  <si>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</si>
  <si>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</si>
  <si>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</si>
  <si>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старшина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</si>
  <si>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</si>
  <si>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</si>
  <si>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</si>
  <si>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</si>
  <si>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</si>
  <si>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</si>
  <si>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</si>
  <si>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</si>
  <si>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</si>
  <si>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</si>
  <si>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</si>
  <si>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</si>
  <si>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</si>
  <si>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</si>
  <si>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</si>
  <si>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</si>
  <si>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</si>
  <si>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</si>
  <si>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</si>
  <si>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</si>
  <si>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</si>
  <si>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</si>
  <si>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</si>
  <si>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</si>
  <si>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</si>
  <si>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</si>
  <si>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</si>
  <si>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</si>
  <si>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</si>
  <si>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</si>
  <si>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</si>
  <si>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</si>
  <si>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</si>
  <si>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</si>
  <si>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</si>
  <si>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</si>
  <si>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</si>
  <si>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</si>
  <si>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</si>
  <si>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</si>
  <si>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</si>
  <si>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</si>
  <si>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</si>
  <si>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</si>
  <si>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</si>
  <si>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</si>
  <si>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</si>
  <si>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</si>
  <si>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</si>
  <si>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</si>
  <si>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</si>
  <si>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</si>
  <si>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</si>
  <si>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</si>
  <si>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</si>
  <si>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</si>
  <si>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</si>
  <si>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</si>
  <si>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</si>
  <si>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</si>
  <si>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</si>
  <si>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</si>
  <si>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</si>
  <si>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</si>
  <si>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</si>
  <si>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</si>
  <si>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</si>
  <si>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</si>
  <si>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</si>
  <si>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</si>
  <si>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</si>
  <si>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</si>
  <si>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</si>
  <si>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</si>
  <si>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</si>
  <si>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</si>
  <si>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</si>
  <si>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</si>
  <si>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</si>
  <si>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</si>
  <si>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</si>
  <si>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</si>
  <si>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</si>
  <si>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</si>
  <si>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</si>
  <si>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</si>
  <si>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</si>
  <si>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</si>
  <si>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</si>
  <si>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</si>
  <si>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</si>
  <si>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</si>
  <si>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</si>
  <si>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</si>
  <si>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</si>
  <si>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</si>
  <si>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</si>
  <si>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</si>
  <si>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</si>
  <si>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</si>
  <si>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</si>
  <si>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</si>
  <si>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</si>
  <si>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</si>
  <si>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</si>
  <si>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</si>
  <si>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</si>
  <si>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</si>
  <si>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</si>
  <si>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</si>
  <si>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</si>
  <si>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</si>
  <si>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</si>
  <si>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</si>
  <si>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</si>
  <si>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</si>
  <si>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</si>
  <si>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</si>
  <si>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</si>
  <si>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</si>
  <si>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</si>
  <si>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</si>
  <si>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</si>
  <si>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</si>
  <si>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</si>
  <si>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</si>
  <si>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</si>
  <si>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</si>
  <si>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</si>
  <si>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</si>
  <si>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</si>
  <si>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</si>
  <si>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</si>
  <si>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</si>
  <si>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</si>
  <si>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</si>
  <si>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</si>
  <si>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</si>
  <si>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</si>
  <si>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</si>
  <si>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</si>
  <si>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</si>
  <si>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</si>
  <si>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</si>
  <si>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</si>
  <si>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</si>
  <si>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</si>
  <si>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</si>
  <si>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</si>
  <si>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</si>
  <si>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</si>
  <si>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</si>
  <si>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</si>
  <si>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</si>
  <si>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</si>
  <si>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</si>
  <si>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</si>
  <si>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</si>
  <si>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</si>
  <si>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</si>
  <si>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</si>
  <si>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</si>
  <si>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</si>
  <si>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</si>
  <si>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</si>
  <si>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</si>
  <si>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</si>
  <si>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</si>
  <si>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</si>
  <si>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</si>
  <si>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</si>
  <si>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</si>
  <si>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</si>
  <si>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</si>
  <si>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</si>
  <si>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</si>
  <si>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</si>
  <si>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</si>
  <si>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</si>
  <si>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</si>
  <si>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</si>
  <si>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</si>
  <si>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</si>
  <si>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</si>
  <si>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</si>
  <si>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</si>
  <si>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</si>
  <si>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</si>
  <si>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</si>
  <si>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</si>
  <si>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</si>
  <si>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</si>
  <si>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</si>
  <si>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</si>
  <si>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</si>
  <si>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</si>
  <si>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</si>
  <si>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</si>
  <si>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</si>
  <si>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</si>
  <si>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</si>
  <si>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</si>
  <si>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</si>
  <si>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</si>
  <si>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</si>
  <si>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</si>
  <si>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</si>
  <si>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</si>
  <si>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</si>
  <si>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</si>
  <si>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</si>
  <si>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</si>
  <si>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</si>
  <si>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</si>
  <si>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</si>
  <si>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</si>
  <si>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</si>
  <si>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</si>
  <si>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</si>
  <si>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</si>
  <si>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</si>
  <si>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</si>
  <si>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</si>
  <si>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</si>
  <si>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</si>
  <si>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</si>
  <si>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</si>
  <si>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</si>
  <si>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</si>
  <si>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</si>
  <si>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</si>
  <si>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</si>
  <si>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</si>
  <si>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</si>
  <si>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</si>
  <si>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</si>
  <si>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</si>
  <si>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</si>
  <si>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</si>
  <si>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</si>
  <si>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</si>
  <si>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</si>
  <si>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</si>
  <si>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</si>
  <si>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</si>
  <si>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</si>
  <si>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</si>
  <si>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</si>
  <si>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</si>
  <si>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</si>
  <si>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</si>
  <si>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</si>
  <si>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</si>
  <si>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</si>
  <si>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</si>
  <si>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</si>
  <si>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</si>
  <si>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</si>
  <si>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</si>
  <si>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</si>
  <si>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</si>
  <si>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</si>
  <si>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</si>
  <si>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</si>
  <si>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</si>
  <si>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</si>
  <si>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</si>
  <si>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</si>
  <si>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</si>
  <si>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</si>
  <si>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</si>
  <si>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</si>
  <si>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</si>
  <si>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</si>
  <si>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</si>
  <si>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</si>
  <si>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</si>
  <si>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</si>
  <si>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</si>
  <si>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</si>
  <si>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</si>
  <si>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</si>
  <si>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</si>
  <si>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</si>
  <si>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</si>
  <si>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</si>
  <si>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</si>
  <si>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</si>
  <si>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</si>
  <si>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</si>
  <si>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</si>
  <si>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</si>
  <si>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</si>
  <si>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</si>
  <si>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</si>
  <si>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</si>
  <si>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</si>
  <si>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</si>
  <si>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</si>
  <si>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</si>
  <si>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</si>
  <si>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</si>
  <si>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</si>
  <si>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</si>
  <si>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</si>
  <si>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</si>
  <si>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</si>
  <si>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</si>
  <si>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</si>
  <si>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</si>
  <si>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</si>
  <si>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</si>
  <si>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</si>
  <si>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</si>
  <si>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</si>
  <si>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</si>
  <si>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</si>
  <si>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</si>
  <si>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</si>
  <si>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</si>
  <si>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</si>
  <si>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</si>
  <si>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</si>
  <si>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</si>
  <si>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</si>
  <si>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</si>
  <si>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</si>
  <si>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</si>
  <si>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</si>
  <si>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</si>
  <si>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</si>
  <si>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</si>
  <si>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</si>
  <si>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</si>
  <si>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</si>
  <si>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</si>
  <si>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</si>
  <si>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</si>
  <si>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</si>
  <si>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</si>
  <si>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</si>
  <si>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</si>
  <si>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</si>
  <si>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</si>
  <si>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</si>
  <si>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</si>
  <si>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</si>
  <si>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</si>
  <si>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</si>
  <si>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</si>
  <si>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</si>
  <si>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</si>
  <si>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</si>
  <si>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</si>
  <si>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</si>
  <si>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</si>
  <si>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</si>
  <si>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</si>
  <si>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</si>
  <si>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</si>
  <si>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</si>
  <si>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</si>
  <si>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</si>
  <si>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</si>
  <si>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</si>
  <si>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</si>
  <si>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</si>
  <si>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</si>
  <si>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</si>
  <si>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</si>
  <si>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</si>
  <si>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</si>
  <si>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</si>
  <si>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</si>
  <si>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</si>
  <si>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</si>
  <si>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</si>
  <si>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</si>
  <si>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</si>
  <si>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</si>
  <si>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</si>
  <si>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</si>
  <si>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</si>
  <si>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</si>
  <si>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</si>
  <si>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</si>
  <si>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</si>
  <si>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</si>
  <si>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</si>
  <si>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</si>
  <si>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</si>
  <si>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</si>
  <si>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</si>
  <si>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</si>
  <si>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</si>
  <si>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</si>
  <si>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</si>
  <si>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</si>
  <si>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</si>
  <si>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</si>
  <si>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</si>
  <si>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</si>
  <si>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</si>
  <si>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</si>
  <si>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</si>
  <si>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</si>
  <si>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</si>
  <si>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</si>
  <si>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Кіровоградська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</si>
  <si>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</si>
  <si>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</si>
  <si>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</si>
  <si>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</si>
  <si>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</si>
  <si>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</si>
  <si>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</si>
  <si>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</si>
  <si>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</si>
  <si>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</si>
  <si>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</si>
  <si>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</si>
  <si>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</si>
  <si>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</si>
  <si>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</si>
  <si>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</si>
  <si>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</si>
  <si>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</si>
  <si>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</si>
  <si>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</si>
  <si>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</si>
  <si>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</si>
  <si>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</si>
  <si>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</si>
  <si>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</si>
  <si>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</si>
  <si>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</si>
  <si>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</si>
  <si>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</si>
  <si>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</si>
  <si>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</si>
  <si>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</si>
  <si>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</si>
  <si>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</si>
  <si>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</si>
  <si>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</si>
  <si>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</si>
  <si>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</si>
  <si>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</si>
  <si>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</si>
  <si>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</si>
  <si>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</si>
  <si>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</si>
  <si>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</si>
  <si>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</si>
  <si>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</si>
  <si>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</si>
  <si>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</si>
  <si>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</si>
  <si>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</si>
  <si>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</si>
  <si>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</si>
  <si>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</si>
  <si>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</si>
  <si>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</si>
  <si>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</si>
  <si>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</si>
  <si>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</si>
  <si>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</si>
  <si>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</si>
  <si>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</si>
  <si>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</si>
  <si>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</si>
  <si>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</si>
  <si>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</si>
  <si>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</si>
  <si>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</si>
  <si>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</si>
  <si>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</si>
  <si>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</si>
  <si>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</si>
  <si>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</si>
  <si>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</si>
  <si>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</si>
  <si>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</si>
  <si>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</si>
  <si>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</si>
  <si>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</si>
  <si>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</si>
  <si>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</si>
  <si>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</si>
  <si>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</si>
  <si>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</si>
  <si>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</si>
  <si>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</si>
  <si>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</si>
  <si>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</si>
  <si>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</si>
  <si>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</si>
  <si>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</si>
  <si>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</si>
  <si>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</si>
  <si>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</si>
  <si>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</si>
  <si>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</si>
  <si>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</si>
  <si>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</si>
  <si>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</si>
  <si>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</si>
  <si>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</si>
  <si>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</si>
  <si>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</si>
  <si>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</si>
  <si>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</si>
  <si>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</si>
  <si>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</si>
  <si>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</si>
  <si>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</si>
  <si>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</si>
  <si>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</si>
  <si>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</si>
  <si>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</si>
  <si>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</si>
  <si>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</si>
  <si>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</si>
  <si>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</si>
  <si>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</si>
  <si>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</si>
  <si>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</si>
  <si>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</si>
  <si>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</si>
  <si>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</si>
  <si>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</si>
  <si>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</si>
  <si>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</si>
  <si>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</si>
  <si>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</si>
  <si>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</si>
  <si>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</si>
  <si>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</si>
  <si>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</si>
  <si>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</si>
  <si>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</si>
  <si>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</si>
  <si>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</si>
  <si>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</si>
  <si>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</si>
  <si>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</si>
  <si>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</si>
  <si>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</si>
  <si>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</si>
  <si>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</si>
  <si>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</si>
  <si>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</si>
  <si>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</si>
  <si>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</si>
  <si>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</si>
  <si>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</si>
  <si>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</si>
  <si>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</si>
  <si>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</si>
  <si>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</si>
  <si>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</si>
  <si>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</si>
  <si>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</si>
  <si>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</si>
  <si>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</si>
  <si>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</si>
  <si>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</si>
  <si>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</si>
  <si>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</si>
  <si>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</si>
  <si>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</si>
  <si>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</si>
  <si>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</si>
  <si>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</si>
  <si>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</si>
  <si>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</si>
  <si>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</si>
  <si>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</si>
  <si>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</si>
  <si>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</si>
  <si>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</si>
  <si>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</si>
  <si>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</si>
  <si>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</si>
  <si>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</si>
  <si>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</si>
  <si>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</si>
  <si>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</si>
  <si>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</si>
  <si>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</si>
  <si>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</si>
  <si>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</si>
  <si>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</si>
  <si>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</si>
  <si>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</si>
  <si>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</si>
  <si>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</si>
  <si>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</si>
  <si>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</si>
  <si>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</si>
  <si>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</si>
  <si>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</si>
  <si>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</si>
  <si>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</si>
  <si>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</si>
  <si>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</si>
  <si>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</si>
  <si>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</si>
  <si>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</si>
  <si>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</si>
  <si>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</si>
  <si>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</si>
  <si>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</si>
  <si>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</si>
  <si>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</si>
  <si>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</si>
  <si>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</si>
  <si>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</si>
  <si>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</si>
  <si>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</si>
  <si>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</si>
  <si>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</si>
  <si>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</si>
  <si>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</si>
  <si>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</si>
  <si>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</si>
  <si>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</si>
  <si>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</si>
  <si>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</si>
  <si>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</si>
  <si>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</si>
  <si>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</si>
  <si>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</si>
  <si>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</si>
  <si>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</si>
  <si>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</si>
  <si>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</si>
  <si>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</si>
  <si>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</si>
  <si>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</si>
  <si>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</si>
  <si>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</si>
  <si>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</si>
  <si>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</si>
  <si>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</si>
  <si>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</si>
  <si>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</si>
  <si>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</si>
  <si>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</si>
  <si>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</si>
  <si>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</si>
  <si>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</si>
  <si>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</si>
  <si>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</si>
  <si>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</si>
  <si>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</si>
  <si>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</si>
  <si>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</si>
  <si>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</si>
  <si>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</si>
  <si>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</si>
  <si>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</si>
  <si>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</si>
  <si>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</si>
  <si>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</si>
  <si>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</si>
  <si>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</si>
  <si>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</si>
  <si>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</si>
  <si>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</si>
  <si>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</si>
  <si>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</si>
  <si>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</si>
  <si>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</si>
  <si>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</si>
  <si>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</si>
  <si>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</si>
  <si>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</si>
  <si>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</si>
  <si>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</si>
  <si>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</si>
  <si>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</si>
  <si>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</si>
  <si>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</si>
  <si>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</si>
  <si>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</si>
  <si>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</si>
  <si>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</si>
  <si>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</si>
  <si>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</si>
  <si>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</si>
  <si>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</si>
  <si>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</si>
  <si>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</si>
  <si>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</si>
  <si>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</si>
  <si>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</si>
  <si>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</si>
  <si>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</si>
  <si>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</si>
  <si>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</si>
  <si>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</si>
  <si>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</si>
  <si>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</si>
  <si>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</si>
  <si>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</si>
  <si>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</si>
  <si>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</si>
  <si>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</si>
  <si>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</si>
  <si>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</si>
  <si>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</si>
  <si>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</si>
  <si>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</si>
  <si>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</si>
  <si>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</si>
  <si>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</si>
  <si>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</si>
  <si>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</si>
  <si>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</si>
  <si>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</si>
  <si>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</si>
  <si>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</si>
  <si>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</si>
  <si>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</si>
  <si>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</si>
  <si>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</si>
  <si>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</si>
  <si>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Тернопільський ОМТЦК</t>
  </si>
  <si>
    <t>Тернопільського об'єднаного міського</t>
  </si>
  <si>
    <t>Тернопільський РТЦК та СП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</si>
  <si>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</si>
  <si>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</si>
  <si>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</si>
  <si>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</si>
  <si>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</si>
  <si>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</si>
  <si>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</si>
  <si>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</si>
  <si>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</si>
  <si>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</si>
  <si>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</si>
  <si>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</si>
  <si>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</si>
  <si>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</si>
  <si>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</si>
  <si>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</si>
  <si>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</si>
  <si>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</si>
  <si>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</si>
  <si>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</si>
  <si>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</si>
  <si>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</si>
  <si>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</si>
  <si>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</si>
  <si>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</si>
  <si>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</si>
  <si>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</si>
  <si>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</si>
  <si>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</si>
  <si>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</si>
  <si>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</si>
  <si>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</si>
  <si>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</si>
  <si>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</si>
  <si>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</si>
  <si>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</si>
  <si>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</si>
  <si>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</si>
  <si>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</si>
  <si>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</si>
  <si>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</si>
  <si>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</si>
  <si>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</si>
  <si>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</si>
  <si>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</si>
  <si>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</si>
  <si>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</si>
  <si>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</si>
  <si>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</si>
  <si>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</si>
  <si>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</si>
  <si>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</si>
  <si>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</si>
  <si>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</si>
  <si>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</si>
  <si>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</si>
  <si>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</si>
  <si>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</si>
  <si>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</si>
  <si>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</si>
  <si>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</si>
  <si>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</si>
  <si>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</si>
  <si>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</si>
  <si>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</si>
  <si>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</si>
  <si>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</si>
  <si>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</si>
  <si>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</si>
  <si>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</si>
  <si>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</si>
  <si>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</si>
  <si>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</si>
  <si>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</si>
  <si>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</si>
  <si>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</si>
  <si>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</si>
  <si>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</si>
  <si>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</si>
  <si>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</si>
  <si>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</si>
  <si>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</si>
  <si>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</si>
  <si>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</si>
  <si>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</si>
  <si>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</si>
  <si>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</si>
  <si>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</si>
  <si>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</si>
  <si>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</si>
  <si>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</si>
  <si>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</si>
  <si>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</si>
  <si>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</si>
  <si>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</si>
  <si>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</si>
  <si>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</si>
  <si>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</si>
  <si>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</si>
  <si>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</si>
  <si>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</si>
  <si>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</si>
  <si>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</si>
  <si>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</si>
  <si>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</si>
  <si>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</si>
  <si>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</si>
  <si>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</si>
  <si>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</si>
  <si>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</si>
  <si>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</si>
  <si>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</si>
  <si>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</si>
  <si>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</si>
  <si>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</si>
  <si>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</si>
  <si>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</si>
  <si>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</si>
  <si>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</si>
  <si>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</si>
  <si>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</si>
  <si>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</si>
  <si>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</si>
  <si>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</si>
  <si>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</si>
  <si>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</si>
  <si>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</si>
  <si>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</si>
  <si>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</si>
  <si>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</si>
  <si>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</si>
  <si>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</si>
  <si>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</si>
  <si>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</si>
  <si>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</si>
  <si>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</si>
  <si>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</si>
  <si>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</si>
  <si>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</si>
  <si>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</si>
  <si>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</si>
  <si>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</si>
  <si>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</si>
  <si>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</si>
  <si>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</si>
  <si>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</si>
  <si>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</si>
  <si>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</si>
  <si>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</si>
  <si>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</si>
  <si>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</si>
  <si>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</si>
  <si>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</si>
  <si>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</si>
  <si>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</si>
  <si>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</si>
  <si>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</si>
  <si>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</si>
  <si>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</si>
  <si>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</si>
  <si>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</si>
  <si>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</si>
  <si>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</si>
  <si>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</si>
  <si>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</si>
  <si>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</si>
  <si>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</si>
  <si>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</si>
  <si>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</si>
  <si>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</si>
  <si>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</si>
  <si>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</si>
  <si>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</si>
  <si>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</si>
  <si>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</si>
  <si>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</si>
  <si>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</si>
  <si>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</si>
  <si>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</si>
  <si>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</si>
  <si>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</si>
  <si>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</si>
  <si>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</si>
  <si>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</si>
  <si>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</si>
  <si>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</si>
  <si>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</si>
  <si>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</si>
  <si>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</si>
  <si>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</si>
  <si>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</si>
  <si>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</si>
  <si>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</si>
  <si>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</si>
  <si>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</si>
  <si>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</si>
  <si>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</si>
  <si>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</si>
  <si>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</si>
  <si>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</si>
  <si>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</si>
  <si>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</si>
  <si>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</si>
  <si>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</si>
  <si>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</si>
  <si>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</si>
  <si>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</si>
  <si>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</si>
  <si>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</si>
  <si>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</si>
  <si>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</si>
  <si>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</si>
  <si>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</si>
  <si>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</si>
  <si>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</si>
  <si>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</si>
  <si>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</si>
  <si>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</si>
  <si>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</si>
  <si>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</si>
  <si>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</si>
  <si>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</si>
  <si>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</si>
  <si>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</si>
  <si>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</si>
  <si>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</si>
  <si>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</si>
  <si>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</si>
  <si>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</si>
  <si>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</si>
  <si>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</si>
  <si>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</si>
  <si>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</si>
  <si>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</si>
  <si>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</si>
  <si>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</si>
  <si>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</si>
  <si>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</si>
  <si>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</si>
  <si>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</si>
  <si>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</si>
  <si>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</si>
  <si>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</si>
  <si>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</si>
  <si>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</si>
  <si>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</si>
  <si>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</si>
  <si>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</si>
  <si>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</si>
  <si>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</si>
  <si>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</si>
  <si>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</si>
  <si>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</si>
  <si>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</si>
  <si>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</si>
  <si>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</si>
  <si>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</si>
  <si>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</si>
  <si>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</si>
  <si>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</si>
  <si>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</si>
  <si>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</si>
  <si>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</si>
  <si>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</si>
  <si>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</si>
  <si>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</si>
  <si>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</si>
  <si>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</si>
  <si>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</si>
  <si>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</si>
  <si>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</si>
  <si>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</si>
  <si>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</si>
  <si>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</si>
  <si>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</si>
  <si>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</si>
  <si>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</si>
  <si>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</si>
  <si>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</si>
  <si>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</si>
  <si>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</si>
  <si>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</si>
  <si>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</si>
  <si>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</si>
  <si>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</si>
  <si>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</si>
  <si>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</si>
  <si>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</si>
  <si>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</si>
  <si>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</si>
  <si>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</si>
  <si>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</si>
  <si>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</si>
  <si>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</si>
  <si>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</si>
  <si>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</si>
  <si>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</si>
  <si>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</si>
  <si>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</si>
  <si>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</si>
  <si>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</si>
  <si>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</si>
  <si>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</si>
  <si>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</si>
  <si>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</si>
  <si>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</si>
  <si>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</si>
  <si>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Тишковець Богдан Петрович</t>
  </si>
  <si>
    <t>Бобрушко В'ячеслав Сергійович</t>
  </si>
  <si>
    <t>Виговський Максим Деонізович</t>
  </si>
  <si>
    <t>Житомирська обл. м.Житомир</t>
  </si>
  <si>
    <t>Житомирська обл. м.Житомир вул.Вітрука буд.42 кв.91</t>
  </si>
  <si>
    <t>Перше училеще 
м.Житомир 
2004 
будівельник</t>
  </si>
  <si>
    <t>Торговий представник буд.мат. 
Права А.Б.</t>
  </si>
  <si>
    <t>дружина: Гончарук Діана Анатолієвна -1994- 0990817448-  Житомирська обл. м.Житомир
мати: Виговська Марія Дмитрівна -1950- 0971990489- Житомирська обл. м.Житомир вул.Вітрука буд.42 кв.91</t>
  </si>
  <si>
    <t xml:space="preserve">Бичков Сергій Володимирович </t>
  </si>
  <si>
    <t>м.Козятин</t>
  </si>
  <si>
    <t>м.Козятин вул.Склярова буд.37 кв.2</t>
  </si>
  <si>
    <t>Школа №1 м.Козятин</t>
  </si>
  <si>
    <t xml:space="preserve">Будівелник 14 років </t>
  </si>
  <si>
    <t>не одружений . Сестра: Слободяник Наталія Володимирівна  с.Козятин - 0938923398</t>
  </si>
  <si>
    <t>1/2286</t>
  </si>
  <si>
    <t>21 лютого 2026 року</t>
  </si>
  <si>
    <t>Бородавко Віталій Михайлович</t>
  </si>
  <si>
    <t>628</t>
  </si>
  <si>
    <t>Грох Андрій Вікторович</t>
  </si>
  <si>
    <t>4/1833</t>
  </si>
  <si>
    <t>Шакало Олександр Леонідович</t>
  </si>
  <si>
    <t>3279006554</t>
  </si>
  <si>
    <t>АГ 633793</t>
  </si>
  <si>
    <t>НМ 247947
Ніжинським МВР УМВС УКР в Чернігівській обл
24.03.2006</t>
  </si>
  <si>
    <t>3088000115</t>
  </si>
  <si>
    <t>АВ 970598</t>
  </si>
  <si>
    <t>СМ 236283
Міським відділом №1 Білоцерківського МУГУ МВС УКР в Київській обл
15.09.2000</t>
  </si>
  <si>
    <t>3266904336</t>
  </si>
  <si>
    <t>АГ 633686</t>
  </si>
  <si>
    <t>НМ 222735
Семенівським РВ УМВС УКР в Чернігівській обл
23.11.2005</t>
  </si>
  <si>
    <t>737 936А</t>
  </si>
  <si>
    <t>633</t>
  </si>
  <si>
    <t>Гончарук Владислав Миколайович</t>
  </si>
  <si>
    <t>22 лютого 2026 року</t>
  </si>
  <si>
    <t>1/2342</t>
  </si>
  <si>
    <t>Анісімов Сергій Леонідович</t>
  </si>
  <si>
    <t>Полторацький Сергій Олександрович</t>
  </si>
  <si>
    <t>4/1842</t>
  </si>
  <si>
    <t>Хвещук Дмитро Володимирович</t>
  </si>
  <si>
    <t>1/2345</t>
  </si>
  <si>
    <t>Пироганич Ігор Ігорович</t>
  </si>
  <si>
    <t>1/2346</t>
  </si>
  <si>
    <t>Чернецький Олександр Володимирович</t>
  </si>
  <si>
    <t>10/584</t>
  </si>
  <si>
    <t>Борисов Дмитро Сергійович</t>
  </si>
  <si>
    <t>3660308950</t>
  </si>
  <si>
    <t>АВ 970998</t>
  </si>
  <si>
    <t>000060180
3210
23.01.2017</t>
  </si>
  <si>
    <t>№ 55</t>
  </si>
  <si>
    <t>3279802570</t>
  </si>
  <si>
    <t>3348900619</t>
  </si>
  <si>
    <t>3210502133</t>
  </si>
  <si>
    <t>№ 56</t>
  </si>
  <si>
    <t>СО 871538</t>
  </si>
  <si>
    <t>АГ 633758</t>
  </si>
  <si>
    <t>НМ 202495
Новівським РВ УМВС УКР в Чернігівській обл
30.11.2004</t>
  </si>
  <si>
    <t>АГ 633796</t>
  </si>
  <si>
    <t>006435172
5124
27.07.2021</t>
  </si>
  <si>
    <t>АГ 633795</t>
  </si>
  <si>
    <t>790 259А</t>
  </si>
  <si>
    <t>АМ 247948</t>
  </si>
  <si>
    <t>АВ 093085</t>
  </si>
  <si>
    <t>485 898А</t>
  </si>
  <si>
    <t>НМ 302525
Ніжинським МРВ УМВС УКР в Чернігівській обл
02.11.2007</t>
  </si>
  <si>
    <t>АГ 633938</t>
  </si>
  <si>
    <t>ВК 418254
Червоноармійським РВ Макіївського УМВС УКР в Донецькій обл
31.08.2007</t>
  </si>
  <si>
    <t>Чернігівська обл., м. Ніжин, вул. Станіслава Прощенко, буд. 40/б, кв. 33</t>
  </si>
  <si>
    <t>Чернігівська обл., м. Ніжин</t>
  </si>
  <si>
    <t>Ніжин</t>
  </si>
  <si>
    <t>повна середня освіта</t>
  </si>
  <si>
    <t>Ніжинська ЗОШ №7</t>
  </si>
  <si>
    <t>Торгівельний представник, 6 міс.
Права -</t>
  </si>
  <si>
    <t>немає</t>
  </si>
  <si>
    <t>RH 2+</t>
  </si>
  <si>
    <t>не одружений, мати: Бородавко Тетяна Андріївна, 1959, Чернігівська обл., м. Ніжин, вул. Станіслава Прощенко, буд. 40/б, кв. 33, 0682364981</t>
  </si>
  <si>
    <t>Біла Церква</t>
  </si>
  <si>
    <t>Київська обл., м. Припʼять</t>
  </si>
  <si>
    <t>Київська обл., м. Біла Церква, вул. Луки Долинського, буд. 107, кв. 6</t>
  </si>
  <si>
    <t>середня спеціальна</t>
  </si>
  <si>
    <t>Білоцерківське ПТУ №5, електрогазозварювальник, 2002</t>
  </si>
  <si>
    <t>одружений,
дружина: Грох Людмила Іванівна, 1986, Київська обл., м. Біла Церква, вул. Луки Долинського, буд. 107, кв. 6, 0986174303</t>
  </si>
  <si>
    <t>0966363660</t>
  </si>
  <si>
    <t>RH 4+</t>
  </si>
  <si>
    <t>Київська обл., м. Біла Церква</t>
  </si>
  <si>
    <t>Чернігівська обл., м. Семенівка, вул. Првокзальна, буд. 61</t>
  </si>
  <si>
    <t>Гімназія №2, м. Семенівка</t>
  </si>
  <si>
    <t xml:space="preserve">Будівельник, лісоруб - 4 роки
Права - </t>
  </si>
  <si>
    <t>не одружений, батько: Шакало Леонід Михайлович, 1963, Чернігівська обл., м. Семенівка, вул. Шкільна, буд. 70</t>
  </si>
  <si>
    <t>0633150584</t>
  </si>
  <si>
    <t>Київська обл., м. Біла Церква, вул. Томилівська, буд. 50, кв. 40</t>
  </si>
  <si>
    <t>Білоцерківська ЗОШ №11</t>
  </si>
  <si>
    <t xml:space="preserve">Зварювальник, 3 роки,
Права - </t>
  </si>
  <si>
    <t>не одружений, батько: Гончарук Микола Михайлович, 1974, Київська обл., м. Біла Церква, вул. Томилівська, буд. 50, кв. 40, 0671744505</t>
  </si>
  <si>
    <t>0977019587</t>
  </si>
  <si>
    <t>RH 3+</t>
  </si>
  <si>
    <t>Чернігівська обл., Ніжинський р-н., с. Велика Кошелівка, вул. Веринарна, буд. 5</t>
  </si>
  <si>
    <t>Ніжинське ПТУ №35, водій-механік, 2008</t>
  </si>
  <si>
    <t>Тракторист, 10 років
Права AB (трактор), B, C</t>
  </si>
  <si>
    <t>не одружений, мати: Куліш Наталія Василівна, 1960, Чернігівська обл., м. Ніжин, вул. Богуна, буд. 22, 0967676757</t>
  </si>
  <si>
    <t>0985324330</t>
  </si>
  <si>
    <t>Чернігівська обл., Ніжинський р-н., с. Вертіївка, вул. Миру, буд. 41</t>
  </si>
  <si>
    <t>Ніжинське ПТУ №35, електрогазозварник-водій, 2009</t>
  </si>
  <si>
    <t>Оператор АЗС, 3,5 роки
Права: А1, B, C</t>
  </si>
  <si>
    <t>не одружений, мати: Полторацька Світлана Іванівна, 1973, Чернігівська обл., Ніжинський р-н., с. Вертіївка, вул. Миру, буд. 41, 0984353167</t>
  </si>
  <si>
    <t>0500779439</t>
  </si>
  <si>
    <t>Донецька обл., Макіївка 7</t>
  </si>
  <si>
    <t>м. Чернігів, просп. Перемоги, буд. 84, кв. 24</t>
  </si>
  <si>
    <t>МПГУ №102, Макіївка, 2012, електрослюсар підземний 4 розр.</t>
  </si>
  <si>
    <t>приймальник товару, 4 роки
Права В</t>
  </si>
  <si>
    <t>одружений, дружина: Олійник Анастасія Олександрівна, 1993, м. Чернігів, просп. Перемоги, буд. 84, кв. 24</t>
  </si>
  <si>
    <t>0930200900</t>
  </si>
  <si>
    <t>Одеська обл. м. Арциз</t>
  </si>
  <si>
    <t>Чернігівська обл., Ніжинський р-н., с. Крути, вул. Ніжинського полку, буд. 5</t>
  </si>
  <si>
    <t>базова середня</t>
  </si>
  <si>
    <t>ЗОШ с. Черниш, 2006</t>
  </si>
  <si>
    <t xml:space="preserve">Вантажник кар, 3 роки
Права - </t>
  </si>
  <si>
    <t>не одружений, мати: Пироганич Любов Миколаївна, 1973, Чернігівська обл., Ніжинський р-н., с. Крути, вул. Ніжинського полку, буд. 5, 0972447274</t>
  </si>
  <si>
    <t>0663157097</t>
  </si>
  <si>
    <t>Чернігівська обл., Ніжинський р-н., с. Володькова Дівиця</t>
  </si>
  <si>
    <t>Чернігівська обл., Ніжинський р-н., с. Дослідне, вул. Миру, буд. 73</t>
  </si>
  <si>
    <t xml:space="preserve">Чернігівське ПТУ №18, каменщик-електрозварювальник, 2006 </t>
  </si>
  <si>
    <t>Охоронець, 12 років
Права А, В</t>
  </si>
  <si>
    <t>одружений, дружина: Чернецька Наталя Анатолівна, 1985, Чернігівська обл., Ніжинський р-н., с. Дослідне, вул. Миру, буд. 73</t>
  </si>
  <si>
    <t>0961303922</t>
  </si>
  <si>
    <t>м. Хабаровськ, росія</t>
  </si>
  <si>
    <t>м. Чернігів, вул. Мстиславська, буд. 171, кв. 9</t>
  </si>
  <si>
    <t>ПУ 63, станиця Денська, Денський р-н., Краснодарський край, водій-автомеханік, 2005</t>
  </si>
  <si>
    <t>Менеджер з постачання, 4 роки
Права В</t>
  </si>
  <si>
    <t>одружений, дружина: Борисова Євгенія Вʼячеславівна, 1987, м. Чернігів, вул. Мстиславська, буд. 171, кв. 9, 0632156010</t>
  </si>
  <si>
    <t>0969311148</t>
  </si>
  <si>
    <t>RH 2-</t>
  </si>
  <si>
    <t>електрогазозварювальник, рихтувальнк автомобілів, 15 років, 
Права BC</t>
  </si>
  <si>
    <t>1/2364</t>
  </si>
  <si>
    <t>23 лютого 2026 року</t>
  </si>
  <si>
    <t>Заїка Віталій Олександрович</t>
  </si>
  <si>
    <t>м. Бобровиця</t>
  </si>
  <si>
    <t>2940603255</t>
  </si>
  <si>
    <t>Чернігівська обл., Бахмацький р-н., с. Щуча-Гребля</t>
  </si>
  <si>
    <t>Чернігівська обл., Ніжинський р-н., м. Бобровиця, вул. Святкова, буд. 6</t>
  </si>
  <si>
    <t>Бобровицький ДСГТ, 2000, агроном</t>
  </si>
  <si>
    <t xml:space="preserve">слюсар, 2 роки
оператор крупʼяного виробництва, 10 років
Технік склада, 6 років
Права - </t>
  </si>
  <si>
    <t>не одружений,
мати: Заїка Валентина Миколаївна, 1960, Чернігівська обл., Ніжинський р-н., м. Бобровиця, вул. Чергігівська, буд. 9а, кв. 10</t>
  </si>
  <si>
    <t>0681939861</t>
  </si>
  <si>
    <t>№ 57</t>
  </si>
  <si>
    <t>1/2363</t>
  </si>
  <si>
    <t>Алексенко Іван Миколайович</t>
  </si>
  <si>
    <t>Бахмач</t>
  </si>
  <si>
    <t>3560301717</t>
  </si>
  <si>
    <t>Чернігівська обл., Карюківський р-н., с. Бондарівка</t>
  </si>
  <si>
    <t>Чернігівська обл. м. Бахмач, вул. Олени Теліги, буд. 36</t>
  </si>
  <si>
    <t>Конотопський аграрний ліцей, 2017, слюсар-механік</t>
  </si>
  <si>
    <t>Водій, 4 роки
Слюсар-механік, 4 роки
Права: В, С</t>
  </si>
  <si>
    <t xml:space="preserve">одружений,
дружина: Алексенко Катерина Анатоліївна, 1994, Чернігівська обл. м. Бахмач, вул. Олени Теліги, буд. 36
</t>
  </si>
  <si>
    <t>0632905799</t>
  </si>
  <si>
    <t>260223-9</t>
  </si>
  <si>
    <t>Алієв Парвіз Натікбєкович</t>
  </si>
  <si>
    <t>3044204097</t>
  </si>
  <si>
    <t>АГ 629818</t>
  </si>
  <si>
    <t>КС 160333
Київським РВ ДМУ УДМС УКР в Донецькій обл
09.08.2002</t>
  </si>
  <si>
    <t>Азербайджан, м. Баку</t>
  </si>
  <si>
    <t>м. Київ, вул. Копилівська, буд. 30, кв. 54</t>
  </si>
  <si>
    <t>Київський політехнічний Інститут, 2005
Київський економічний Інститут, 2002
електотехнік, економіка</t>
  </si>
  <si>
    <t>інженер систем безпеки, 25 років
Права: Б</t>
  </si>
  <si>
    <t>не одружений
мати: Лал Різа Заде, 1956, м. Баку, Азербайджан</t>
  </si>
  <si>
    <t>1230</t>
  </si>
  <si>
    <t>Бондар Андрій Васильович</t>
  </si>
  <si>
    <t>АГ 574967</t>
  </si>
  <si>
    <t>011098716</t>
  </si>
  <si>
    <t>м. Вінниця</t>
  </si>
  <si>
    <t>м. Вінниця, вул. Запорізька, буд. 21, кв. 124</t>
  </si>
  <si>
    <t>Стрижовська СВК</t>
  </si>
  <si>
    <t xml:space="preserve">Будівельник, 1 рік
Права - </t>
  </si>
  <si>
    <t>не одружений
мати: Бондар Лілія Петрівна, 1956, м. Вінниця, вул. Запорізька, буд. 21, кв. 124, 0961876495</t>
  </si>
  <si>
    <t>661</t>
  </si>
  <si>
    <t>Гаврик Євген Анатолійович</t>
  </si>
  <si>
    <t>Київська обл., м. Фастів</t>
  </si>
  <si>
    <t>довідка</t>
  </si>
  <si>
    <t>СМ 568410
Фастівським МРВ ГУ МВС УКР в Київській обл
02.10.2003</t>
  </si>
  <si>
    <t>Київська обл., м. Фастів, вул. Правди, буд. 105</t>
  </si>
  <si>
    <t>ПТУ №18, м. Фастів, 2005, столяр</t>
  </si>
  <si>
    <t xml:space="preserve">Складальник-пакувальник, 6 років
оператор-вантажної лінії, 2 роки
Права - </t>
  </si>
  <si>
    <t>не одружений, 
батько: Гаврик Анатолій Анатолійович, 1965, Київська обл., м. Фастів, вул. Правди, буд. 105</t>
  </si>
  <si>
    <t>0632444929</t>
  </si>
  <si>
    <t>ІІ Rh+</t>
  </si>
  <si>
    <t>Гречанюк Денис Сергійович</t>
  </si>
  <si>
    <t>3510103050</t>
  </si>
  <si>
    <t>АГ 629824</t>
  </si>
  <si>
    <t>005780250
8034
24.02.2021</t>
  </si>
  <si>
    <t>м. Київ</t>
  </si>
  <si>
    <t>м. Київ, вул. Пилипа Козицького, буд. 3, кв. 32</t>
  </si>
  <si>
    <t>КНАУ, 2016, економіст-кібернетик</t>
  </si>
  <si>
    <t>Продавець, 6 років
Права -</t>
  </si>
  <si>
    <t>не одружений
мати: Гречанюк Ірина Олександрівна, 1978, м. Київ, 0674088553</t>
  </si>
  <si>
    <t>0505278293
0636001376</t>
  </si>
  <si>
    <t>10/590</t>
  </si>
  <si>
    <t>Качура Олексій Олександрович</t>
  </si>
  <si>
    <t>м. Чернігів</t>
  </si>
  <si>
    <t>3585404453</t>
  </si>
  <si>
    <t>м. Чернігів, просп. Миру, буд. 201б, кв. 20</t>
  </si>
  <si>
    <t>Чернігівський педагогічний університет, 2021, фізичне виховання, хореографія</t>
  </si>
  <si>
    <t xml:space="preserve">Тренер із спортивних бальних танців, 22 роки
Права - </t>
  </si>
  <si>
    <t>не одружений, 
мати: Качура Оксана Валеріївна, 1974, м. Чернігів, просп. Миру, буд. 201б, кв. 20, 0509957275</t>
  </si>
  <si>
    <t>0664746771</t>
  </si>
  <si>
    <t>4/1847/1</t>
  </si>
  <si>
    <t>Коновал Євгеній Миколайович</t>
  </si>
  <si>
    <t>Чернігівська обл., Чернігівський р-н., с. Десна</t>
  </si>
  <si>
    <t>3083303814</t>
  </si>
  <si>
    <t>Дніппопетровська обл., м. Новомосковськ</t>
  </si>
  <si>
    <t>Чернігівська обл., Чернігівський р-н., с. Десна, вул. Захисників України, буд. 3, кв. 38</t>
  </si>
  <si>
    <t>Чернігівський інститут економіки та управління, 2007, маркетолог</t>
  </si>
  <si>
    <t>системний адміністратор, 18 років
Права: С</t>
  </si>
  <si>
    <t>не одружений, 
батько: Коновал Микола Сергійович, 1953, Чернігівська обл., Чернігівський р-н., с. Десна, вул. Захисників України, буд. 3, кв. 38, 0931987601</t>
  </si>
  <si>
    <t>0937859535</t>
  </si>
  <si>
    <t>І RH +</t>
  </si>
  <si>
    <t>Левенець Максим Дмитрович</t>
  </si>
  <si>
    <t>АГ 629816</t>
  </si>
  <si>
    <t>МЕ 490408
Шевченківського РУ ГУ МВС УКР в м. Києві
28.04.2005</t>
  </si>
  <si>
    <t>м. Київ, вул. Дмитрицька, буд. 82, кв. 16</t>
  </si>
  <si>
    <t>Київський бізнес коледж</t>
  </si>
  <si>
    <t xml:space="preserve">ІТ-фахівець, 20 років
Права - </t>
  </si>
  <si>
    <t>не одружений, близькі родичі - не вказано</t>
  </si>
  <si>
    <t>А3316 по розподілу рекомендаційний лист</t>
  </si>
  <si>
    <t>1/536</t>
  </si>
  <si>
    <t>Скромінський Ярослав Вікторович</t>
  </si>
  <si>
    <t>Чернігівський р-н, с. Киянка</t>
  </si>
  <si>
    <t>Чернігівська обл., Чернігівський р-н., с. Новий Білоус, вул. Свиридовського, буд. 27</t>
  </si>
  <si>
    <t>Чернігівська політехніка, 2005, інженерна механіка, технології машинобудування</t>
  </si>
  <si>
    <t>ФОП, 10 років
аргонно-дугове зварювання, 20 років
Права -</t>
  </si>
  <si>
    <t>не одружений,
батько: Скромінський Віктор Васильович, 1962, Хмельницька обл., Хмельницький р-н., с. Глушківці, вул. Шевченка, буд. 10</t>
  </si>
  <si>
    <t>0961992032</t>
  </si>
  <si>
    <t>Теменик Андрій Володимирович</t>
  </si>
  <si>
    <t>Чернігівська обл., м. Остер</t>
  </si>
  <si>
    <t>3394409996</t>
  </si>
  <si>
    <t>Чернігівська обл., Чернігівський р-н, с. Євминка</t>
  </si>
  <si>
    <t>Чернігівська обл., Чернігівський р-н, с. Євминка, вул. Київська, буд. 145</t>
  </si>
  <si>
    <t>базова загальна середня</t>
  </si>
  <si>
    <t>Євминська ЗОШ</t>
  </si>
  <si>
    <t xml:space="preserve">оператор дробильного станку, 1.5 роки
Права - </t>
  </si>
  <si>
    <t xml:space="preserve">не одружений, 
сестра: Собаченко Наталія Володимирівна, </t>
  </si>
  <si>
    <t>не вказано</t>
  </si>
  <si>
    <t>Фелтин Роман Миколайович</t>
  </si>
  <si>
    <t>Київська обл., Білоцерківський р-н., с. Піщане</t>
  </si>
  <si>
    <t>3086718370</t>
  </si>
  <si>
    <t>СМ 361072
Білоцерківським РВ ГУ МВС УКР в Київській обл
21.09.2001</t>
  </si>
  <si>
    <t>Київська обл., Білоцерківський р-н., с. Піщане, вул. Замкова, буд. 214</t>
  </si>
  <si>
    <t>Піщанська ЗОШ, 2002</t>
  </si>
  <si>
    <t>Стропальщик козлового крану, к років, 
Права -</t>
  </si>
  <si>
    <t>одружений, 
дружина: Фелтин Марина Олександрівна, 1988,
Польща</t>
  </si>
  <si>
    <t>0967931891</t>
  </si>
  <si>
    <t>ІІ Rh-</t>
  </si>
  <si>
    <t>Фещук Олександр Олександрович</t>
  </si>
  <si>
    <t>2847201056</t>
  </si>
  <si>
    <t>АГ 574970</t>
  </si>
  <si>
    <t>СО 339913</t>
  </si>
  <si>
    <t>Вінницька обл., Вінницький р-н, с. Нова Прилука, пров. Козацька, буд. 10</t>
  </si>
  <si>
    <t>Староприлуцька середня школа, 1995</t>
  </si>
  <si>
    <t>Водій, 10 років
Права (всі категорії)</t>
  </si>
  <si>
    <t xml:space="preserve">одружений
дружина: Фещук Галина Миколаївна, 20.10.1978, Вінницька обл., Вінницький р-н, с. Нова Прилука, пров. Козацька, буд. 10, 0680229972
</t>
  </si>
  <si>
    <t>2359</t>
  </si>
  <si>
    <t>Шевчук Олег Григорович</t>
  </si>
  <si>
    <t>АГ 366060</t>
  </si>
  <si>
    <t>ВМ 237252</t>
  </si>
  <si>
    <t>Житомирська обл., Новоград-Волинський р-н., с. Гірки</t>
  </si>
  <si>
    <t>Житомирська обл., Новоград-Волинський р-н., с. Гірки, вул. Жука, 52</t>
  </si>
  <si>
    <t>Житомирський технікум, комерсант, 1997</t>
  </si>
  <si>
    <t>вісутній</t>
  </si>
  <si>
    <t>не одружений, брат: Шевчук Олександр Григорович, 1983, Житомирська обл., Новоград-Волинський р-н</t>
  </si>
  <si>
    <t>1/2421</t>
  </si>
  <si>
    <t>24 лютого 2026 року</t>
  </si>
  <si>
    <t>Дрига Сергій Олександрович</t>
  </si>
  <si>
    <t>Чернігівська обл., м. Бахмач</t>
  </si>
  <si>
    <t>3175313158</t>
  </si>
  <si>
    <t>Полтавська обл. Кобилянський р-н., с. Бутенки</t>
  </si>
  <si>
    <t>Полтавська обл. Кобилянський р-н., с. Вишневе, вул. Гоголя, буд. 10</t>
  </si>
  <si>
    <t>повна загальна середня</t>
  </si>
  <si>
    <t>Бутенська ЗОШ</t>
  </si>
  <si>
    <t xml:space="preserve">Дорожний робітник, 4 роки
Права - </t>
  </si>
  <si>
    <t xml:space="preserve">не одружений,
мати: Дрига Марія Олексіївна, 1961, Полтавська обл. Кобилянський р-н., с. Бутенки, вул. Набережна, буд. 45, 0994590369 </t>
  </si>
  <si>
    <t>0997810722</t>
  </si>
  <si>
    <t>№ 58</t>
  </si>
  <si>
    <t>4/1868</t>
  </si>
  <si>
    <t>Авраменко Андрій Миколайович</t>
  </si>
  <si>
    <t>м. Городня</t>
  </si>
  <si>
    <t>3085003094</t>
  </si>
  <si>
    <t>Чернігівська обл., м. Городня</t>
  </si>
  <si>
    <t>Чернігівська обл., м. Городня, вул. Чернігівська, буд. 86, кв 1.</t>
  </si>
  <si>
    <t>Вища</t>
  </si>
  <si>
    <t>ХНУРЕ, 2006, радіотехніка</t>
  </si>
  <si>
    <t>Програміст, 12 років
Права B</t>
  </si>
  <si>
    <t xml:space="preserve">не одружений,
мати: Авраменко Людмила Михайлівна, 1955, Чернігівська обл., м. Городня, вул. Чернігівська, буд. 86, кв 1, </t>
  </si>
  <si>
    <t>0671971309</t>
  </si>
  <si>
    <t>1/2420</t>
  </si>
  <si>
    <t>Брискін Денис Сергійович</t>
  </si>
  <si>
    <t>с. Холми</t>
  </si>
  <si>
    <t>3019609990</t>
  </si>
  <si>
    <t>м. Чернігів, вул. Текстильників, буд. 24, кв. 42</t>
  </si>
  <si>
    <t>Рамаданівська ЗОШ, 2000</t>
  </si>
  <si>
    <t xml:space="preserve">Завідуючий складом, 16 років
Начальник охорони, 4 роки
Права - </t>
  </si>
  <si>
    <t>одружений,
дружина: Брискіна Ірина Леонідівна, 1973, м. Чернігів, вул. Текстильників, буд. 24, кв. 42, 0992497840</t>
  </si>
  <si>
    <t>0960389583</t>
  </si>
  <si>
    <t>4/1867</t>
  </si>
  <si>
    <t>Тризна Максим Геннадійович</t>
  </si>
  <si>
    <t>Чернігівська обл., Чернігівський р-н., с. Лукашівка, вул. Папанінців, буд. 30</t>
  </si>
  <si>
    <t>Бурса №15, м. Чернігів, автослюсар, 2013</t>
  </si>
  <si>
    <t>автомийка, 5 років
Права -</t>
  </si>
  <si>
    <t>не одружений
батько: Тризна Геннадій Іванович, 1973, Чернігівська обл., Чернігівський р-н., с. Лукашівка, вул. Папанінців, буд. 30, 0990780039</t>
  </si>
  <si>
    <t>0936633601</t>
  </si>
  <si>
    <t>239</t>
  </si>
  <si>
    <t>Деркач Антон Олександрович</t>
  </si>
  <si>
    <t>Чернігівська обл., Прилуки</t>
  </si>
  <si>
    <t>3225211077</t>
  </si>
  <si>
    <t>Чернігівська обл., Прилуки, вул. Переяслівська, буд. 10, кв. 9</t>
  </si>
  <si>
    <t>ПТУ, Прилуки, 2007, електрогазозварювальник</t>
  </si>
  <si>
    <t>водій електронавантажувач, 14 років, 
комірник, 14 років
Права -</t>
  </si>
  <si>
    <t>не одружений,
мати: Деркач Любов Борисівна, 1962, м. Київ</t>
  </si>
  <si>
    <t>0668325680</t>
  </si>
  <si>
    <t>1934/1776</t>
  </si>
  <si>
    <t>Федоров Вадим Юрійович</t>
  </si>
  <si>
    <t>м. Кагарлик</t>
  </si>
  <si>
    <t>3143515615</t>
  </si>
  <si>
    <t>респ. Молдова</t>
  </si>
  <si>
    <t>Миколаївська обл., Новоодеський р-н., с. Озерне, вул. Молодіжна, буд. 48</t>
  </si>
  <si>
    <t>Бузька ЗОШ, 2003</t>
  </si>
  <si>
    <t>Будівельник, 14 років
Права В</t>
  </si>
  <si>
    <t>не одружений,
мати Федорова Євдокія Дмитрівна, 1958, Миколаївська обл., Новоодеський р-н., с. Озерне, вул. Молодіжна, буд. 48</t>
  </si>
  <si>
    <t>0985758992</t>
  </si>
  <si>
    <t>Ступак Олександр Валерійович</t>
  </si>
  <si>
    <t>3707810872</t>
  </si>
  <si>
    <t>К-00/
Житомирським ОМВК 15.01.2018</t>
  </si>
  <si>
    <t>006930372
виданий 1819
22.10.2021</t>
  </si>
  <si>
    <t>Житомирська обл.,
Житомирський р-н,
с. Глибочок</t>
  </si>
  <si>
    <t>Житомирська обл.,
Житомирський р-н,
с. Глибочок,
вул. Івана Огієнка, буд. 4</t>
  </si>
  <si>
    <t>Глибичанська ЗОШ №1
Житомирська обл.,
Житомирський р-н.,
с. Глибочок
2017</t>
  </si>
  <si>
    <t>працівник автохімчистки - 3р</t>
  </si>
  <si>
    <t>не одружений
мати: Ступак Олена Євгенійовна - 1979 - 0986598710, Житомирська обл.,
Житомирський р-н, с. Глибочок, вул. Івана Огієнка, буд. 4
брат: Ступак Дмитро Валерійович - 1997 - 0979567867, 0506842940, м. Житомир, вул. Хлібна, буд. 25, кв. 83</t>
  </si>
  <si>
    <t>0974893674</t>
  </si>
  <si>
    <t>26.02.2026 №XXX-РС</t>
  </si>
  <si>
    <t>Придатний до військової служби за контрактом.
Придатний до служби на підводних човнах, на надводних кораблях, у морській піхоті, Десантно-штурмових військах, спеціальних спорудах, підрозділах спеціального призначення</t>
  </si>
  <si>
    <t>А4733 по розподілу рекомендаційний лист</t>
  </si>
  <si>
    <t>Єрмаков Дмитро Олександрович</t>
  </si>
  <si>
    <t>Дніпровське РТЦК та СП</t>
  </si>
  <si>
    <t>м. Дніпро</t>
  </si>
  <si>
    <t>Дніпропетровська обл. смт. Підгороднє, вул. Залізнична, буд. 8</t>
  </si>
  <si>
    <t>ПСШ №2, Підгороднє</t>
  </si>
  <si>
    <t>Міліція, 3 роки
Водій, 15 років
Права A, B,C, D, E</t>
  </si>
  <si>
    <t>одружений, 
дружина: Волошко Надія Миколаївна, 1978, Дніпропетровська обл. смт. Підгороднє, вул. Залізнична, буд. 8</t>
  </si>
  <si>
    <t>0989854651</t>
  </si>
  <si>
    <t>2500</t>
  </si>
  <si>
    <t>25 лютого 2026 року</t>
  </si>
  <si>
    <t>Антонюк Олександр Леонідович</t>
  </si>
  <si>
    <t>АГ 603239</t>
  </si>
  <si>
    <t>ТТ 193066
Дарнівським РО ГУ ДМС УКР в м. Києві
16.08.2013</t>
  </si>
  <si>
    <t>Житомирська обл. Попільнянський р-н., с. Романівка, вул. Миру, буд. 20</t>
  </si>
  <si>
    <t>Київське училище №26</t>
  </si>
  <si>
    <t>будівельник, 20 років
Права-</t>
  </si>
  <si>
    <t>не одружениий
Мати: Антонюк Світлана Миколаївна, 1959, м. Київ, вул. Бажана, буд. 9, 0972926021</t>
  </si>
  <si>
    <t>№ 59</t>
  </si>
  <si>
    <t>11/1553</t>
  </si>
  <si>
    <t>Гончаренко Вячеслав Вікторович</t>
  </si>
  <si>
    <t>3000315097</t>
  </si>
  <si>
    <t>МО 498066</t>
  </si>
  <si>
    <t>СО 062411
Ленінградським РУ ГУ МВС України в м. Києві
24.12.1998</t>
  </si>
  <si>
    <t>м. Київ
пр. Берестейський, буд. 144 кв. 8</t>
  </si>
  <si>
    <t>Національний транспортний університет
м. Київ
2009р
вантажні перевезення та логістика</t>
  </si>
  <si>
    <t>спеціаліст канцелярії в банку - 10р
виготовлення вікон
водій - 13р
Права B, C</t>
  </si>
  <si>
    <t>не одружений
батько: Гончаренко Віктор Олександрович - 1959 - 0673571110, м. Київ, пр. Берестейський, буд. 144 кв. 8
мати: Гончаренко Світлана Василівна - 1960 - 0984768413, м. Київ, пр. Берестейський, буд. 144 кв. 8</t>
  </si>
  <si>
    <t>102 533 А</t>
  </si>
  <si>
    <t>11/2499</t>
  </si>
  <si>
    <t>Горбачов Богдан Віталійович</t>
  </si>
  <si>
    <t>3678507715</t>
  </si>
  <si>
    <t>АГ 606223</t>
  </si>
  <si>
    <t>000176202
8032
12.10.2016</t>
  </si>
  <si>
    <t>м. Київ
вул. Жмеринська, буд. 24, кв. 279</t>
  </si>
  <si>
    <t>КПЛБ і КГ
м. Київ
2019
слюсар, електрик на устаткуванні електричного транспорту</t>
  </si>
  <si>
    <t>Працівник пошти - 2р
Пакувальник - 4р</t>
  </si>
  <si>
    <t>не одружений
мати: Горчабова Тетяна Василівна - 56 - 0962918854, м. Київ
вул. Жмеринська, буд. 24, кв. 279
дівчина: Голянська Аліна Віталіївна - 2002 - 0953678166, м. Київ
вул. Жмеринська, буд. 22, кв. 136</t>
  </si>
  <si>
    <t>11/3193</t>
  </si>
  <si>
    <t>Звягінцев Вадим Сергійович</t>
  </si>
  <si>
    <t>3301112235</t>
  </si>
  <si>
    <t>АГ 605685</t>
  </si>
  <si>
    <t>СМ 828673</t>
  </si>
  <si>
    <t>Київська обл. Бучанський р-н., смт. Коцюбинське</t>
  </si>
  <si>
    <t>Київський проф. коледж ім. А. Макаренка, 2010, правознавство</t>
  </si>
  <si>
    <t>водій, 10 років,
кладовщик, 6 років
Права В</t>
  </si>
  <si>
    <t>одружений,
дружина: Звягінцева Катерина Сергіївна, 1992, Київська обл. Бучанський р-н., смт. Коцюбинське, вул. Пономарьова, кв. 78, 0684331879</t>
  </si>
  <si>
    <t>Катеруша Ярослав Ігорович</t>
  </si>
  <si>
    <t>НЕ 670190
Городищенським РС УДМС УКР в Черкаській обл
12.09.2012</t>
  </si>
  <si>
    <t>Черкаська обл., Черкаський р-н, м. Городище</t>
  </si>
  <si>
    <t>Черкаська обл., Черкаський р-н, м. Городище, вул. Миру, буд. 56, кв. 10</t>
  </si>
  <si>
    <t>Київський національний лінгвістичний університет, 2018, філологія (мова та література англійська)</t>
  </si>
  <si>
    <t>менеджер з продажів, 3 роки
перекладач, 8 років
Права В</t>
  </si>
  <si>
    <t>не одружений
мати: Яременко Ольга Вікторівна, 1973, Черкаська обл., Черкаський р-н, м. Городище, вул. Миру, буд. 56, кв. 10, 0983966889</t>
  </si>
  <si>
    <t>А3316 по розподілу рекомендаційний лист!!!</t>
  </si>
  <si>
    <t>2504</t>
  </si>
  <si>
    <t>Крейдич Жан Віталійович</t>
  </si>
  <si>
    <t>3111620917</t>
  </si>
  <si>
    <t>АГ 186074</t>
  </si>
  <si>
    <t>ВН 498883
Корольовським РВ УМВС України в Житомирській області
17.08.2010</t>
  </si>
  <si>
    <t>м. Житомир</t>
  </si>
  <si>
    <t>м. Житомир, вул. Вітрука, буд. 27, кв. 53</t>
  </si>
  <si>
    <t>одружений,
дружина: Шмідт Ірина Володимирівна, 1988</t>
  </si>
  <si>
    <t>Кучеренко Анатолій Михайлович</t>
  </si>
  <si>
    <t>3395907198</t>
  </si>
  <si>
    <t>АГ 606238</t>
  </si>
  <si>
    <t>005837755
5926
11.03.2021</t>
  </si>
  <si>
    <t>Сумська обл,
Сумський р-н,
с. Нижня Сироватка</t>
  </si>
  <si>
    <t>м. Київ,
просп. Академіка Корольова, буд. 6, кв 245</t>
  </si>
  <si>
    <t>ПТУ №16
м. Суми
2012
охоронник</t>
  </si>
  <si>
    <t>робітник на складі</t>
  </si>
  <si>
    <t>не одружений
мати: Кучеренко Любов Іванівна - 1961 - 0992350554 - Сумська обл, Сумський р-н, с. Нижня Сироватка, пров. Перемоги, буд. 6
брат: Кучеренко Сергій Михайлович - 1980 - 0990458693, м. Суми, вул. ?</t>
  </si>
  <si>
    <t>2501</t>
  </si>
  <si>
    <t>Матюнін Іван Леонідович</t>
  </si>
  <si>
    <t>3096315737</t>
  </si>
  <si>
    <t>АГ 186071</t>
  </si>
  <si>
    <t>ВН 566980
Корольовським РВ УМВС України в Житомирській області
01.01.2000</t>
  </si>
  <si>
    <t>м. Житомир,
вул. Короленка, буд. 52, кв. 2</t>
  </si>
  <si>
    <t>Вечірня школа №1
м. Житомир
2005</t>
  </si>
  <si>
    <t>Стропольщик башеного крану - 6р</t>
  </si>
  <si>
    <t>не одружений
мати: Матюніна Наталія Сергіївна - 1960 - 0977692131, м. Житомир, вул. Короленка, буд. 52, кв. 2</t>
  </si>
  <si>
    <t>Пономаренко Володимир Миколайович</t>
  </si>
  <si>
    <t>3205210030</t>
  </si>
  <si>
    <t>250220261320609100002/1</t>
  </si>
  <si>
    <t>НЕ 335807
Смілянським МРВ УМВС України в Черкаській області
25.12.2003</t>
  </si>
  <si>
    <t>Черкаська обл,
м. Сміла</t>
  </si>
  <si>
    <t>Черкаська обл,
м. Сміла
вул. Софії Ковалевської, буд. 16</t>
  </si>
  <si>
    <t>Харківський національний університет внутрішніх справ
2009
право та підприємництво</t>
  </si>
  <si>
    <t>Водій (5т, 12м) - 20р
Права A, B, C</t>
  </si>
  <si>
    <t>не одружений
мати: Пономаренко Ольга Іванівна - 1967 - 0638900538, Черкаська обл, м. Сміла, вул. Софії Ковалевської, буд. 16
товариш: Кисіль Ігор Вікторович - 1986 - 0731056480 - Київська обл, с. Глеваха, вул. Космонавтів, буд. 27</t>
  </si>
  <si>
    <t>А2900 по розподілу
ВОДІЙ</t>
  </si>
  <si>
    <t>1537/11/1960</t>
  </si>
  <si>
    <t>Садика Роман Олександрович</t>
  </si>
  <si>
    <t>3042218677</t>
  </si>
  <si>
    <t>100520251320609100067/1</t>
  </si>
  <si>
    <t>СО 322044
Шевченківським РУ ГУ МВС України в м.Києві
19.01.2000</t>
  </si>
  <si>
    <t>м. Київ, вул. Половецька, буд. 25/27, кв. 51</t>
  </si>
  <si>
    <t xml:space="preserve">НТУ КПІ, мікроелектроніка, 2003 </t>
  </si>
  <si>
    <t>Продаж промислового обладнання, 4 роки
Права: В</t>
  </si>
  <si>
    <t>не одружений,
батько: Садика Олександр Вікторович, 1960, м. Київ, вул. Половецька, буд. 25/27, кв. 51, 0505022824</t>
  </si>
  <si>
    <t>2456</t>
  </si>
  <si>
    <t>Філоненко Анатолій Анатолійович</t>
  </si>
  <si>
    <t>3449814913</t>
  </si>
  <si>
    <t>ВН 493592</t>
  </si>
  <si>
    <t>Житомирська обл., Коростенький р-н., смт. Чоповичі</t>
  </si>
  <si>
    <t>Житомирська обл., Коростенький р-н., м. Малин, вул. С. Бандери, 125/1</t>
  </si>
  <si>
    <t>Київське вище будівельне училище, 2013, столяр-будівельник</t>
  </si>
  <si>
    <t>будівельник, 10 років
Права В,С</t>
  </si>
  <si>
    <t>не одружений,
мати: Філоненко Майя Павлівна, 1963, Житомирська обл., Коростенький р-н., смт. Чоповичі, вул. Соборна, буд. 83, 0979680661</t>
  </si>
  <si>
    <t>А0339 по розподілу
Водій, столяр</t>
  </si>
  <si>
    <t>Янц Сергій Геннадійович</t>
  </si>
  <si>
    <t>АГ 606242</t>
  </si>
  <si>
    <t>АК 718068
Орджонікідзевським МВ УМВС УКР в Дніпропетровській обл
13.12.1999</t>
  </si>
  <si>
    <t>Дніпропетровська обл. м. Покров</t>
  </si>
  <si>
    <t>790 037А</t>
  </si>
  <si>
    <t>614</t>
  </si>
  <si>
    <t>26 лютого 2026 року</t>
  </si>
  <si>
    <t>Абрамян Артур Маратович</t>
  </si>
  <si>
    <t>3608804152</t>
  </si>
  <si>
    <t>040520251458450705269/1</t>
  </si>
  <si>
    <t>ВТ 101396
Приморським РС у м. Маріуполі ГУ ДМС України в Донецькій області
12.06.2015</t>
  </si>
  <si>
    <t>м. Донецьк</t>
  </si>
  <si>
    <t>м. Київ
вул. Бориспільська, буд. 9, кв. 16</t>
  </si>
  <si>
    <t>Школа №62
м. Донецьк
2014</t>
  </si>
  <si>
    <t>водій таксі - 5
керівник закладу харчування - 1р
Права B</t>
  </si>
  <si>
    <t>не одружений
брат: Губаян Давид Арсенович - 1997 - 0979699989, м. Київ, вул. ?
Брат: Губаян Арсен Арменович - 1996 - 0935538585 - м. Київ, вул. ?</t>
  </si>
  <si>
    <t>№ 60</t>
  </si>
  <si>
    <t>1537/11/2005</t>
  </si>
  <si>
    <t>Бершадський Олександр Миколайович</t>
  </si>
  <si>
    <t>3367700733</t>
  </si>
  <si>
    <t>003047716
8034
04.03.2019</t>
  </si>
  <si>
    <t>Дніпропетровська обл. м. Кривий Ріг</t>
  </si>
  <si>
    <t>м. Київ, вул. Тичини, буд. 3а, кв. 61</t>
  </si>
  <si>
    <t>КПІ, 2016, ІТ</t>
  </si>
  <si>
    <t>програміст, 8 років
Права -</t>
  </si>
  <si>
    <t>не одружений,
мати: Бершадська Ірина Володимирівна, 1968, м. Київ, вул. Тичини, буд. 3а, кв. 61, 0957958159, 0675784797</t>
  </si>
  <si>
    <t>2543</t>
  </si>
  <si>
    <t>Білоусов Сергій Вікторович</t>
  </si>
  <si>
    <t>ВМ 632875</t>
  </si>
  <si>
    <t>АГ 186080</t>
  </si>
  <si>
    <t>009302826
1836
23.06.2023</t>
  </si>
  <si>
    <t>м. Житомир, вул. Переїзд Радомишльський, буд. 9</t>
  </si>
  <si>
    <t>Житомирська ЗОШ №2</t>
  </si>
  <si>
    <t>рихтувальник, 6 років
Права -</t>
  </si>
  <si>
    <t>одружений,
Дружина: Білоусова Оксана Вікторівна, 1980, м. Житомир, вул. Переїзд Радомишльський, буд. 9, 0960276981</t>
  </si>
  <si>
    <t>Большаков Костянтин Євгенович</t>
  </si>
  <si>
    <t>3378604531</t>
  </si>
  <si>
    <t>ЕН 904717
Краснолуцьким МВ УДМС УКР в Луганській обл
15.11.2012</t>
  </si>
  <si>
    <t>Луганська обл,
м. Красний Луч</t>
  </si>
  <si>
    <t>м. Київ,
вул. Русанівська Набережна, буд. 6, кв. 56</t>
  </si>
  <si>
    <t>Краснолуцький приладобудівний технікум
м. Красний Луч
2013р
економіка підприємства</t>
  </si>
  <si>
    <t>Фріланс - 2D дизайн логотипів, оточення для браузерних ігор (Photoshop, AI) - 5р
портретист на пам'ятниках - 3р
кухар - 1,5р</t>
  </si>
  <si>
    <t>не одружений
сестра: Большакова Яна Євгеновна - 1990 - 0664203975 - м. Київ, вул. Русанівська Набережна, буд. 6, кв. 56</t>
  </si>
  <si>
    <t>Бутко Руслан Павлович</t>
  </si>
  <si>
    <t>3600408276</t>
  </si>
  <si>
    <t>250620235816010600001/1</t>
  </si>
  <si>
    <t>009601452
3214
29.08.2023</t>
  </si>
  <si>
    <t>Київська обл., Васильківський р-н., с. Вільшанська Новоселице</t>
  </si>
  <si>
    <t>м. Київ, вул. Закревського, буд. 27а, кв.38</t>
  </si>
  <si>
    <t>Вільшансько Новоселівська ЗОШ</t>
  </si>
  <si>
    <t>Будівельник, 4 роки
Права В</t>
  </si>
  <si>
    <t>не одружений,
брат: Павленко Максим Андрійович, 1997, 0967116383</t>
  </si>
  <si>
    <t>466</t>
  </si>
  <si>
    <t>Деревлюк Сергій Степанович</t>
  </si>
  <si>
    <t>2767516699</t>
  </si>
  <si>
    <t>АГ 606569</t>
  </si>
  <si>
    <t>009085361
8029
01.05.2023</t>
  </si>
  <si>
    <t>Київська обл., Васильківський р-н., с. Барахти</t>
  </si>
  <si>
    <t>м. Київ, Бережанська, буд. 12, кв. 46</t>
  </si>
  <si>
    <t>Київська ЗОШ №74</t>
  </si>
  <si>
    <t>склопакети, 3 роки
Права -</t>
  </si>
  <si>
    <t>не одружений,
брат: Деревлюк Віктор Степанович, 1982, м. Київ, Бережанська, буд. 12, кв. 46, 0734737591</t>
  </si>
  <si>
    <t>100 915А</t>
  </si>
  <si>
    <t>1376</t>
  </si>
  <si>
    <t>Камінський Андрій Михайлович</t>
  </si>
  <si>
    <t>3541511375</t>
  </si>
  <si>
    <t>АГ 574999</t>
  </si>
  <si>
    <t>АТ 021347
Ленінським РВ УПМС України у Вінницькій області
17.01.2013</t>
  </si>
  <si>
    <t>Вінницька обл., Вінницький р-н., с. Пултівці</t>
  </si>
  <si>
    <t>м. Вінниця, вул. Пирогова, буд. 103а, кв. 157</t>
  </si>
  <si>
    <t>Гімназія №1, Медичний коледж ім. Д.К. Заболотного, м. Вінниця, 2016</t>
  </si>
  <si>
    <t xml:space="preserve">комплектувальник, 3 роки, 
Права - </t>
  </si>
  <si>
    <t>одружений
Дружина: Камінська Валентина Петрівна, 1998, м. Вінниця, вул. Пирогова, буд. 103а, кв. 157, 0501442286</t>
  </si>
  <si>
    <t>1379</t>
  </si>
  <si>
    <t>Коваль Сергій Степанович</t>
  </si>
  <si>
    <t>3020225699</t>
  </si>
  <si>
    <t>АГ 574997</t>
  </si>
  <si>
    <t>АТ 170876
Хмільницьким РС УДМС УКР в Вінницькій обл
27.10.2016</t>
  </si>
  <si>
    <t>Вінницька обл., Хмільницький р-н., с. Вербівка</t>
  </si>
  <si>
    <t>Вінницька обл., Хмільницький р-н., с. Вербівка, вул. Космонавтів, буд. 48</t>
  </si>
  <si>
    <t>Хмільницька ЗОШ №4</t>
  </si>
  <si>
    <t>автослюсар, 12 років</t>
  </si>
  <si>
    <t>не одружений, 
сестра: Коваль Леся Степанівна, 1978, Вінницька обл., Хмільницький р-н., с. Вербівка, вул. Космонавтів, буд. 48, 0682159607</t>
  </si>
  <si>
    <t>Косенюк Валерій Анатолійович</t>
  </si>
  <si>
    <t>2759713830</t>
  </si>
  <si>
    <t>АГ 606584</t>
  </si>
  <si>
    <t>СН 289053</t>
  </si>
  <si>
    <t>м. Київ, вул. Кіото, буд. 5, кв. 117</t>
  </si>
  <si>
    <t>КДАККМ, 2005, звукорежисура, театральне мистецтво</t>
  </si>
  <si>
    <t>музикант, 35 років
Права: -</t>
  </si>
  <si>
    <t>одружений,
дружина: Щипан-Косенюк Олександра Олегівна, 1981, м. Київ, вул. Кіото, буд. 5, кв. 117, 0503803966</t>
  </si>
  <si>
    <t>А2900 по розподілу
Біліченко Руслан Петрович
оркестр</t>
  </si>
  <si>
    <t>2505</t>
  </si>
  <si>
    <t>Осадчук Олександр Олександрович</t>
  </si>
  <si>
    <t>АГ 603361</t>
  </si>
  <si>
    <t>ВН 554655
Корольовським РВ УМВС УКР в Житомирській обл
17.04.2012</t>
  </si>
  <si>
    <t>Житомирська обл., Пулинський р-н., с.Бабичівка, вул. Польова, 1</t>
  </si>
  <si>
    <t>Мартинівська ЗОШ</t>
  </si>
  <si>
    <t xml:space="preserve">Різноробочий, 4 роки,
Права - </t>
  </si>
  <si>
    <t>не одружений,
мати: Осадчук Альвіна Зиновіївна, 1963, Житомирська обл., Пулинський р-н., с.Бабичівка, вул. Польова, 1</t>
  </si>
  <si>
    <t>1/2870</t>
  </si>
  <si>
    <t>Паршиков Артем Вадимович</t>
  </si>
  <si>
    <t>3605210974</t>
  </si>
  <si>
    <t>АГ 471494</t>
  </si>
  <si>
    <t>ЕВ 370186
Кіровським РВ у м. Кіровограді УДМС УКР в Кіровоградській обл
12.09.2014</t>
  </si>
  <si>
    <t>Кіровоградсбка обл. Бобрунецький р-н., с. Кохана</t>
  </si>
  <si>
    <t>м. Кропивницький, вул. Павла Сніцера, буд. 1</t>
  </si>
  <si>
    <t>Кропвницький інстинут державного та муніципального управління, 2022, право</t>
  </si>
  <si>
    <t>Кухар, 3 роки
Права: -</t>
  </si>
  <si>
    <t>не одружений,
батько: Паршиков Вадим Миколайович, 1976, Кіровоградсбка обл. Бобрунецький р-н., с. Кохана,вул. Степова, буд. 5, 0970189569</t>
  </si>
  <si>
    <t>1377</t>
  </si>
  <si>
    <t>Поліщенко Олександр Петрович</t>
  </si>
  <si>
    <t>3430910630</t>
  </si>
  <si>
    <t>АГ 575000</t>
  </si>
  <si>
    <t>004508736
29.01.2020</t>
  </si>
  <si>
    <t>Вінницька обл., с. Веселівка, вул. Лесі Українки, буд. 118</t>
  </si>
  <si>
    <t>Вінницький технічний коледж, 2013</t>
  </si>
  <si>
    <t>маркетолог, 13 років
Права В</t>
  </si>
  <si>
    <t>не одружений,
батько: Поліщенко Петро Кирилович, 1968, м. Вінниця, 0673027474</t>
  </si>
  <si>
    <t>2542</t>
  </si>
  <si>
    <t>Прокопчук Євген Антонович</t>
  </si>
  <si>
    <t>2966217453</t>
  </si>
  <si>
    <t>АГ 603343</t>
  </si>
  <si>
    <t>ВМ 570005
Богунським РВ УМВС УКР в Житоминській обл
17.06.1998</t>
  </si>
  <si>
    <t>м. Житомир, вул. Вільсбкий Шлях, буд. 64</t>
  </si>
  <si>
    <t>Житомирське ПТУ №5, 1997, пічник-штукатур</t>
  </si>
  <si>
    <t xml:space="preserve">Будівельник, 12 років,
Права - </t>
  </si>
  <si>
    <t>не одружений,
близькі родичі не вказані</t>
  </si>
  <si>
    <t>Степанцов Олександр Васильович</t>
  </si>
  <si>
    <t>2974722357</t>
  </si>
  <si>
    <t>АГ 471495</t>
  </si>
  <si>
    <t>ЕА 634113
Знам'янським МРВ УМВС УКР в Кіровоградській обл
24.04.1999</t>
  </si>
  <si>
    <t>Кіровоградська обл.,
Новоукраїнський р-н.,
с. Войнівка</t>
  </si>
  <si>
    <t>Кіровоградська обл,
Кропивницький р-н,
с. Богданівка,
вул. Вокзальна, буд. 83</t>
  </si>
  <si>
    <t>Богданівська середня школа №2
1996</t>
  </si>
  <si>
    <t>оператор по виробництву фаршу (на фабриці заморожених продуктів) - 8р</t>
  </si>
  <si>
    <t>одружений
дружина: Степанцова Світлана Юріївна - 1971 - 0501396187, Кіровоградська обл,
Кропивницький р-н,
с. Богданівка, вул. Вокзальна, буд. 83
сестра: Валєєва Тетяна Олексіївна - 1970 - 0989730346, Кіровоградська обл,
Кропивницький р-н,
с. Богданівка,
вул. Вокзальна, буд. ?</t>
  </si>
  <si>
    <t>А4355 по розподілу рекомендаційний лист</t>
  </si>
  <si>
    <t>Чікалов Богдан Володимирович</t>
  </si>
  <si>
    <t>3556205758</t>
  </si>
  <si>
    <t>АГ 471496</t>
  </si>
  <si>
    <t>ЕВ 342653
Кіровоградським РС УДМС в Кіровоградській області
10.07.2017</t>
  </si>
  <si>
    <t>м. Кропивницький</t>
  </si>
  <si>
    <t>м. Кропивницький, вул. Горовенка, буд. 3</t>
  </si>
  <si>
    <t>ЦНТУ, 2019, промислове та цивільне будівництво</t>
  </si>
  <si>
    <t>Збірка комп'ютерів, 2 роки
Права, В</t>
  </si>
  <si>
    <t>не одружений, 
мати: Чекалова Ірина Вікторівна, Кропивницький р-н., с. Бережинка, вул. Центральна, буд. 12б, 0660430249</t>
  </si>
  <si>
    <t>1378</t>
  </si>
  <si>
    <t>Яковенко Олексій Костянтинович</t>
  </si>
  <si>
    <t>3330912574</t>
  </si>
  <si>
    <t>АГ 574998</t>
  </si>
  <si>
    <t>ТТ 103288
Оболонським РУ ГУ МВС України в м. Києві
23.02.2012</t>
  </si>
  <si>
    <t>м. Вінниця,
пров. Залізничнй, буд. 11, кв. 18</t>
  </si>
  <si>
    <t>Академія статистики обліку і аудиту
м. Київ
2014р
Облік і аудит</t>
  </si>
  <si>
    <t>Оператор лінії (на фабриці Рошен) - 9р
Права B</t>
  </si>
  <si>
    <t>одружений
мати: Яковенка Олена Валеріївна - 57р - 0992981956, Київська обл, м. Яготин, вул. Шевченка, буд. 249, кв. 10
батько: Яковенко Костянтин Іванович - 59р - 0993087749, Київська обл, м. Яготин, вул. Шевченка, буд. 249, кв. 10</t>
  </si>
  <si>
    <t>2580</t>
  </si>
  <si>
    <t>27 лютого 2026 року</t>
  </si>
  <si>
    <t>Андрушко Вадим Валентинович</t>
  </si>
  <si>
    <t>3354308835</t>
  </si>
  <si>
    <t>АГ 603287</t>
  </si>
  <si>
    <t>ВН 424127
Вололдарсько-Волинським РВ УМВС в Житомирській області
20.05.2008</t>
  </si>
  <si>
    <t>Житомирська обл., Житомирський р-н., смт. Нова Борова</t>
  </si>
  <si>
    <t>Житомирська обл., Житомирський р-н., смт. Нова Борова, вул. Незалежності, буд. 57</t>
  </si>
  <si>
    <t>Житомирське ПТУ №5, 2013, маляр-штукатур</t>
  </si>
  <si>
    <t>будівельник, 10 років
Права В</t>
  </si>
  <si>
    <t>одружений,
дружина: Андрушко Юлія Анатоліївна, 1994, Житомирська обл., Житомирський р-н., смт. Нова Борова, вул. Незалежності, буд. 57</t>
  </si>
  <si>
    <t>№ 61</t>
  </si>
  <si>
    <t>2566</t>
  </si>
  <si>
    <t>Бабич Андрій Васильович</t>
  </si>
  <si>
    <t>3078922215</t>
  </si>
  <si>
    <t>АГ 603272</t>
  </si>
  <si>
    <t>СТ 531446
Чернігівським РС УДМС УКР  в Чернігівській обл
24.02.2017</t>
  </si>
  <si>
    <t>Чернігівська обл., Чернігівський р-н., с. Павлівка</t>
  </si>
  <si>
    <t>Житомирський р-н., с. Покостівка, вул. Квіткова, буд. 5</t>
  </si>
  <si>
    <t>Чернігівське ПТУ №5, 2002, черговий по станції, провідник</t>
  </si>
  <si>
    <t xml:space="preserve">провідник, 8 років
Права - </t>
  </si>
  <si>
    <t>не одружений,
сестра: Винниченко Олена Василівна, 1981, м. Чернігів, 0964958186</t>
  </si>
  <si>
    <t>11/1629</t>
  </si>
  <si>
    <t>Баскаков Павло Анатолійович</t>
  </si>
  <si>
    <t>3074200978</t>
  </si>
  <si>
    <t>140220221425037600020/1</t>
  </si>
  <si>
    <t>АМ 064073
Заводським РВ Дніпродзержинського МУ УМВС України в Дніпропетровській області
03.10.2000</t>
  </si>
  <si>
    <t>Дніпропетровська обл,
м. Дніпродзержинськ</t>
  </si>
  <si>
    <t>м. Київ
вул. Академіка Корольова, буд. 7, кв. 46</t>
  </si>
  <si>
    <t>Дніпродзержинський індустріальнгий коледж
2004
електрик</t>
  </si>
  <si>
    <t>власник інтернет магазину - 4р
Права A, B, C</t>
  </si>
  <si>
    <t>не одружений
бабуся: Носуля Раїса Іванівна - 0687208035 - 85р -  Дніпропетровська обл, м. Кам'янське, вул. Дніпробудівельна, буд. 27, кв. 7</t>
  </si>
  <si>
    <t>1537/11/2038</t>
  </si>
  <si>
    <t>Вигівський Денис Анатолійович</t>
  </si>
  <si>
    <t>3168215372</t>
  </si>
  <si>
    <t>070920231320634500225/1</t>
  </si>
  <si>
    <t>МЕ 222316</t>
  </si>
  <si>
    <t>м. Київ, вул. Курнатовського буд. 6а, кв. 60</t>
  </si>
  <si>
    <t>КНУ туризму економіки та права, 2009, менеджмент організації</t>
  </si>
  <si>
    <t>менеджер автомийки, 9 років, будівельник, 10 років
Права - В</t>
  </si>
  <si>
    <t>не одружений,
мати: Виговська Станіслава Григорівна, 1954, м. Київ, вул. Курнатовського буд. 6а, кв. 60, 0634685200</t>
  </si>
  <si>
    <t>2581</t>
  </si>
  <si>
    <t>Дацюк Вячеслав Іванович</t>
  </si>
  <si>
    <t>2973607431</t>
  </si>
  <si>
    <t>МО 300213</t>
  </si>
  <si>
    <t>ВМ 546751
Богунським РВ УМВС України в Житомирській області
30.05.1998</t>
  </si>
  <si>
    <t>м. Житомир
вул. Бориса Тена, буд. 96, кв. 72</t>
  </si>
  <si>
    <t>СПТУ №1
м. Житомир
1998
муляр, штукатур</t>
  </si>
  <si>
    <t>будівельник (бетонні роботи, дах, цегляна кладка) - 23р
Права B</t>
  </si>
  <si>
    <t>одружений
дружина: Дацюк Наталія Анатоліївна - 1980 - 0686362312 - м. Житомир
вул. Бориса Тена, буд. 96, кв. 72
брат: Дацюк Сергій Іванович - 1978 - 0676960582 - м. Житомир, вул. Фруктова, буд. ?</t>
  </si>
  <si>
    <t>659 079 А</t>
  </si>
  <si>
    <t>2584</t>
  </si>
  <si>
    <t>Жеребцов Данило Вадимович</t>
  </si>
  <si>
    <t>АВ 381840</t>
  </si>
  <si>
    <t>009028574
1237
17.04.2023</t>
  </si>
  <si>
    <t>Дніпропетровська обл., м. Тернівка</t>
  </si>
  <si>
    <t>м. Житомир, вул. Ю. Вороного, буд. 5, кв. 58</t>
  </si>
  <si>
    <t>Тернівський проф. гірничий ліцей, 2017, електрослсар-підземний</t>
  </si>
  <si>
    <t>Електрослсар-підземний, 9 років,
Права: А, В</t>
  </si>
  <si>
    <t>одружений,
дружина: Жеребцова Евеліна Олександрівна, м. Житомир, вул. Ю. Вороного, буд. 5, кв. 58, 0505033165</t>
  </si>
  <si>
    <t>А2900 по розподілу
1НБ
діловод</t>
  </si>
  <si>
    <t>470</t>
  </si>
  <si>
    <t>Кучура Андрій Віталійович</t>
  </si>
  <si>
    <t>3218006254</t>
  </si>
  <si>
    <t>АГ 606587</t>
  </si>
  <si>
    <t>НМ 474141</t>
  </si>
  <si>
    <t>Чернігівська обл., м. Борзна</t>
  </si>
  <si>
    <t>Чернігівська обл., м. Борзна, вул. Олійника, буд. 41</t>
  </si>
  <si>
    <t>Борзнівська ЗОШ</t>
  </si>
  <si>
    <t>будівельник, 10 років
Права -</t>
  </si>
  <si>
    <t>не одружений,
мати: Кучура Тетяна Іванівна, Чернігівська обл., м. Борзна, вул. Олійника, буд. 41, 0639370324</t>
  </si>
  <si>
    <t>Люлевич Віталій Михайлович</t>
  </si>
  <si>
    <t>3274005414</t>
  </si>
  <si>
    <t>АВ 960028</t>
  </si>
  <si>
    <t>ВН 610181
Корольовським РВ у м. Житомирі УДМС УКР в Житомирській обл
07.09.2013</t>
  </si>
  <si>
    <t>м. Житомир, Огієнко, буд. 1/34, кв. 71</t>
  </si>
  <si>
    <t>Житомирська ЗОШ №14</t>
  </si>
  <si>
    <t>водій, 20 років
Права: всі окрім D, небезпечні вантажі</t>
  </si>
  <si>
    <t>не одружений,
батько Люлевич Михайло Йосипович 0679593591</t>
  </si>
  <si>
    <t>Пятніков Анатолій Вікторович</t>
  </si>
  <si>
    <t>2884021413</t>
  </si>
  <si>
    <t>009833927
8017
24.10.2023</t>
  </si>
  <si>
    <t>м. Київ, вул. Дмирівська, буд. 69, кв. 124</t>
  </si>
  <si>
    <t>Київ, №271</t>
  </si>
  <si>
    <t>ТОВ, 20 років
Права -</t>
  </si>
  <si>
    <t>не одружений,
не вказано.</t>
  </si>
  <si>
    <t>А2900 по розподілу
телекомунікації.
Директор 
Софтлінк
ІТ Телесеть</t>
  </si>
  <si>
    <t>603/МВ</t>
  </si>
  <si>
    <t>Сардачук Олексій Вікторович</t>
  </si>
  <si>
    <t>АГ 606090</t>
  </si>
  <si>
    <t>ЕВ 100243
Олександрійським МВ УМВС УКР в Кіровоградській обл
16.06.2005</t>
  </si>
  <si>
    <t>Кіровоградська обл., м. Олександрія</t>
  </si>
  <si>
    <t>м. Київ, вул. Йорданська, буд. 9г., кв. 32</t>
  </si>
  <si>
    <t>КНУ ім. Шевченка, 2012, кібернетика</t>
  </si>
  <si>
    <t>програміст, Backend, 12 років
Права -</t>
  </si>
  <si>
    <t>не одружений,
мати: Сардачук Маргарита Георгіївна, Кіровоградська обл., м. Олександрія, вул. Святомиколаївська, буд. 44, кв. 60, 0501905211</t>
  </si>
  <si>
    <t>11/2870</t>
  </si>
  <si>
    <t>Тарасов Максим Миколайович</t>
  </si>
  <si>
    <t>3377308679</t>
  </si>
  <si>
    <t>АГ 606256</t>
  </si>
  <si>
    <t>СЮ 150626
Запорізьким РВ ГУ МВС УКР в Запорізькій обл
24.09.2009</t>
  </si>
  <si>
    <t>Запорізька обл.
Запорізький р-н.
с. Нове Запоріжжя</t>
  </si>
  <si>
    <t>м. Київ,
вул. Анни Ахматової, буд. ?</t>
  </si>
  <si>
    <t>Запорізький ліцей автотранпорту
м. Запоріжжя
2010
зварювальник</t>
  </si>
  <si>
    <t>різноробочий
торгівля на Binance
Права B</t>
  </si>
  <si>
    <t>одружений
дружина: Казанцева Алла Миколаївна - 1987 - 0963885017, м. Київ,
вул. Анни Ахматової, буд. ?</t>
  </si>
  <si>
    <t>738 669А</t>
  </si>
  <si>
    <t>Тодоровський Дмитрій Анатолійович</t>
  </si>
  <si>
    <t>3534304930</t>
  </si>
  <si>
    <t>АГ 603349</t>
  </si>
  <si>
    <t>ВН 582984
Вол-Воллинським РС УДМС УКР в Житомирській обл
23.01.2013</t>
  </si>
  <si>
    <t>Житомирська обл., Житомирський р-н., смт. Нова Борова, вул. Польова, буд. 36</t>
  </si>
  <si>
    <t>будівельник, 6 років
Права А, В, С</t>
  </si>
  <si>
    <t>не одружений,
мати: Тодоровська Ніна Анатоліївна, Польща</t>
  </si>
  <si>
    <t>Толочкін Мирослав Олегович</t>
  </si>
  <si>
    <t>3235312497</t>
  </si>
  <si>
    <t>АВ 822148</t>
  </si>
  <si>
    <t>ВН 296174
Червоноармійським РВ УМВС УКР в Житомирській обл
21.06.2005</t>
  </si>
  <si>
    <t>Житомирська обл.
Червоноармійський р-н
с. Буряківка</t>
  </si>
  <si>
    <t>Житомирська обл.
Житомирський р-н,
смт. Пулини,
вул. Зарічна, буд. 2</t>
  </si>
  <si>
    <t>Червоноармійський професійний ліцей
смт. Пулини
2007р
тракторист-машиніст сільськогосподарського виробництва (A, B, C), слюсар з ремонту сільськогосподарських машин та устаткування, водій автотранспортнх засобів B, C</t>
  </si>
  <si>
    <t>Будівельник (Моноліт, арматурник, шпаклювальник) - 20р
Права A, B, C</t>
  </si>
  <si>
    <t>не одружений
мати: Толочкіна Галина Борисівна - 56р - Житомирська обл, Пулинський р-н, с. Бураківка, вул. Незалежності, буд. 19
колишня дружина: Толочкіна Оксана Вікторівна - 1985 - Житомирська обл, Пулинський р-н, с. Бураківка, вул. Незалежності, буд. 9</t>
  </si>
  <si>
    <t>2577</t>
  </si>
  <si>
    <t>Школьний Максим Олександрович</t>
  </si>
  <si>
    <t>3693200395</t>
  </si>
  <si>
    <t>АГ 603314</t>
  </si>
  <si>
    <t>ВН 703597</t>
  </si>
  <si>
    <t>Житомирська обл.
Червоноармійський р-н,
с. Кошилівка</t>
  </si>
  <si>
    <t>Житомирська обл,
Пулинський р-н,
с. Кошилівка,
вул. Олега Сорочинського, буд. 38</t>
  </si>
  <si>
    <t>Житомирський професійний політехнічний ліцей
2019р
Електрик</t>
  </si>
  <si>
    <t>будівельник - 2р</t>
  </si>
  <si>
    <t>не одружений
мати: Школьна Зоя Іванівна - 47р - 0964552079, Житомирська обл, Пулинський р-н, с. Кошилівка, вул. Олега Сорочинського, буд. 38
хрещений (дядько): Ковальчук Володимир Іванович - 50р - 0968685986 - Житомирська обл, Житомирський р-н, с. Садки, вул. ?</t>
  </si>
  <si>
    <t>Шупик Максим Васильович</t>
  </si>
  <si>
    <t>3042818715</t>
  </si>
  <si>
    <t>АГ 606590</t>
  </si>
  <si>
    <t>СО 191005
Ватутуніським ГУ МВС УКР в м. Києві
22.07.1999</t>
  </si>
  <si>
    <t>Київська обл.,
Київський р-н,
с. Білогородка,
вул. Боярська, буд. 6</t>
  </si>
  <si>
    <t>Відкритий міжнароднуй університет розвитку людини України
м. Київ
2007
Комп'ютерних систем та мереж</t>
  </si>
  <si>
    <t>монтажник вентиляційних систем - 4р
Права B (вилучені)</t>
  </si>
  <si>
    <t>не одружений
мати: Шупик Ганна Михайлівна - 1954 - 0958646650 - Київська обл.,
Київський р-н, с. Білогородка, вул. Боярська, буд. 6
сестра: Шупик Олена Василівна - 51р - 0506482555 - м. Київ, вул. Раїси Окіпної, буд. 3б, кв. 9</t>
  </si>
  <si>
    <t>Явтушенко Андрій Вікторович</t>
  </si>
  <si>
    <t>3234316659</t>
  </si>
  <si>
    <t>020720201320645400010/1</t>
  </si>
  <si>
    <t>МЕ 650834</t>
  </si>
  <si>
    <t>м. Київ
вул. Феодосійська, буд. 6, кв. 76</t>
  </si>
  <si>
    <t>Гімназія №59 ім. О. М. Бойченка
м. Київ
2003</t>
  </si>
  <si>
    <t>експедитор - 8 р</t>
  </si>
  <si>
    <t>не одружений
мати: Явтушенко Марія Андріївна - 1948 - 0979874077 - м. Київ, вул. Феодосійська, буд. 6, кв. 76
сестра: Явтушенко Анна Вікторівна - 1976 - 0963196345 - м. Київ, вул. Феодосійська, буд. 6, кв. 76</t>
  </si>
  <si>
    <t>1452</t>
  </si>
  <si>
    <t>28 лютого 2026 року</t>
  </si>
  <si>
    <t>Антонюк Дмитро Русланович</t>
  </si>
  <si>
    <t>3624109257</t>
  </si>
  <si>
    <t>АГ 574988</t>
  </si>
  <si>
    <t>АТ 121678</t>
  </si>
  <si>
    <t>Житомирська обл.
м. Радомишль</t>
  </si>
  <si>
    <t>м. Вінниця
вул. Генерала Григоренка, буд. 36, кв. 21</t>
  </si>
  <si>
    <t>Тульчинський коледж ветеринарної медецини
м. Тульчин
2018
фельдшер ветеринарної медецини</t>
  </si>
  <si>
    <t>комплектувальник продуктів харчування - 4р</t>
  </si>
  <si>
    <t>не одружений
мати: Антонюк Оксана Вікторівна - прибл. 43р - 0673588369 - Вінницька обл, Вінницький р-н, с. Гавришівка, вул. ?
Брат: Антонюк Денис Русланович - 1999 - 0686749823 - м. Вінниця, вул. Ватутіна, буд. ?</t>
  </si>
  <si>
    <t>№ 62</t>
  </si>
  <si>
    <t>2609</t>
  </si>
  <si>
    <t>Бродовський Вадим Феліксович</t>
  </si>
  <si>
    <t>2843714031</t>
  </si>
  <si>
    <t>АГ 603250</t>
  </si>
  <si>
    <t>ВМ 028712</t>
  </si>
  <si>
    <t>Житомирська обл., смт Полянка</t>
  </si>
  <si>
    <t>Житомирська обл., Житомирський р-н., с. Костянинівка, вул. Весняна, буд. 10</t>
  </si>
  <si>
    <t>Баранівське ПТУ №11</t>
  </si>
  <si>
    <t xml:space="preserve">Пилорамщик, 20 років
Права - </t>
  </si>
  <si>
    <t>не одружений,
сестра: Бродовська Ірина Феліксовна, 1984</t>
  </si>
  <si>
    <t>260228-7</t>
  </si>
  <si>
    <t>Гріщенко Максим Олегович</t>
  </si>
  <si>
    <t>3211914316</t>
  </si>
  <si>
    <t>АГ 629881</t>
  </si>
  <si>
    <t>МЕ 482954</t>
  </si>
  <si>
    <t>м. Київ, вул. Митрополита Василя Липківського, буд. 30, кв. 122</t>
  </si>
  <si>
    <t>ДУІТ, м. Київ, 2012</t>
  </si>
  <si>
    <t>Продажі, менеджер, 3 роки</t>
  </si>
  <si>
    <t>одружений,
дружина: Макєєва Ганна Миколаївна, 1989, м. Київ, вул. Митрополита Василя Липківського, буд. 30, кв. 122, 0987000360</t>
  </si>
  <si>
    <t>Грузинський Юрій Миколайович</t>
  </si>
  <si>
    <t>3133113253</t>
  </si>
  <si>
    <t>АГ 629880</t>
  </si>
  <si>
    <t>003604871
2315
15.07.2019</t>
  </si>
  <si>
    <t>м. Запоріжжя</t>
  </si>
  <si>
    <t>м. Київ
вул. Філіпа Козицького, буд. 7, кв. 3</t>
  </si>
  <si>
    <t>ПТУ №1
м. Запоріжжя
2003
зварювальник контролер АТК</t>
  </si>
  <si>
    <t>Працівник СТО/шиномонтаж - 23р
Права B (вилучені)</t>
  </si>
  <si>
    <t>не одружений
цив. дуржина: Янченюк Олена Михайлівна - 0960956996, м. Київ
вул. Філіпа Козицького, буд. 7, кв. 3</t>
  </si>
  <si>
    <t>621/МВ</t>
  </si>
  <si>
    <t>Гусєв Євгеній Олександрович</t>
  </si>
  <si>
    <t>3611608372</t>
  </si>
  <si>
    <t>ТТ 264727
Деснянським РВ ГУДМС УКР в м. Києві
20.11.2014</t>
  </si>
  <si>
    <t>м. Київ, вул. Мільчакова, буд. 3а</t>
  </si>
  <si>
    <t>Київське ВПУ, деревообробка</t>
  </si>
  <si>
    <t>Встановлення кондиціонерів, 4 роки, 
Права В</t>
  </si>
  <si>
    <t xml:space="preserve">не одружений, 
мати: Зубарєва Катерина Сергвіївна, 1980, м. Київ, вул. Мільчакова, буд. 3а, 0502642717
батько: Зубарєв Сергій Володимирович, 1975,  м. Київ, вул. Мільчакова, буд. 3а, 0937226540 </t>
  </si>
  <si>
    <t>Зубко Андрій Валерійович</t>
  </si>
  <si>
    <t>3684602658</t>
  </si>
  <si>
    <t>АГ 629882</t>
  </si>
  <si>
    <t>СЮ 439586</t>
  </si>
  <si>
    <t>Запорізька обл. Кам'янсько-Дніпровський р-н, с. Водяне</t>
  </si>
  <si>
    <t>м. Київ, вул. Залізнична, буд. 34, кв. 112</t>
  </si>
  <si>
    <t>ХАІ, 2022, авіаційна та ракетна проекційна техніка</t>
  </si>
  <si>
    <t>інженер з міцності, 4 роки
Права В</t>
  </si>
  <si>
    <t xml:space="preserve">не одружений,
Тітка: Уварова Людмила Григорівна, 0675255951 </t>
  </si>
  <si>
    <t>2611</t>
  </si>
  <si>
    <t>Коваленко Анатолій Григорович</t>
  </si>
  <si>
    <t>2957514658</t>
  </si>
  <si>
    <t>АВ 960033</t>
  </si>
  <si>
    <t>ВМ 531816
Корольовським РВ УМВС України в Житомирській області
04.04.1998</t>
  </si>
  <si>
    <t>м. Житомир
вул. Володимира Гнатюка, буд. 30, кв. 309</t>
  </si>
  <si>
    <t>ПТУ №17
м. Житомир
1999
автослюсар-водій</t>
  </si>
  <si>
    <t>слюсар - 20р
Права B, C</t>
  </si>
  <si>
    <t>одружений
дружина: Коваленко Оксана Вікторівна - 1982 - 0963146316 - м. Житомир, пров. Соломії Крушельницької, буд. 6
мати: Коваленко Тетяна Іванівна - 1956 -  0973455819 - м. Житомир, пров. Соломії Крушельницької, буд. 6
син: Коваленко Богдан Анатолійович - 2003 - 0980317646, Німеччина</t>
  </si>
  <si>
    <t>Коваленко Дмитро Валентинович</t>
  </si>
  <si>
    <t>3098314219</t>
  </si>
  <si>
    <t>АГ 629884</t>
  </si>
  <si>
    <t>004120993
8026
28.10.2019</t>
  </si>
  <si>
    <t>м. Київ
просп. Червоної Калини, буд. 22а, кв. 114</t>
  </si>
  <si>
    <t>ЗОШ №238
м. Київ
2001</t>
  </si>
  <si>
    <t>бухгалтер - 6р
промоутер реклами - 10р</t>
  </si>
  <si>
    <t>не одружений
мати: Коваленко Лариса Євгеновна - 1960 - 0630463778, м. Київ
просп. Червоної Калини, буд. 22а, кв. 114
тітка (хрещена): Скворцова Вікторія Всеволодівна - 1962 - 0637451132, м. Київ, вул. Шолом Алейхема, буд. 22, кв. 36</t>
  </si>
  <si>
    <t>620/МВ</t>
  </si>
  <si>
    <t>Коваленко Олег Андрійович</t>
  </si>
  <si>
    <t>3410506256</t>
  </si>
  <si>
    <t>040520250688132901083/1</t>
  </si>
  <si>
    <t>МР 295449</t>
  </si>
  <si>
    <t>м. Херсон</t>
  </si>
  <si>
    <t>м. Київ, просп. Оболонський, буд. 28б</t>
  </si>
  <si>
    <t>ХДПУ, 2019, тренер</t>
  </si>
  <si>
    <t xml:space="preserve">менеджер басейну, тренер з плавання, 15 років
Права - </t>
  </si>
  <si>
    <t>одружений,
дружина: Коваленко Катерина Андріївна, 1994, м. Київ, просп. Оболонський, буд. 28б, 0508486881</t>
  </si>
  <si>
    <t>2612</t>
  </si>
  <si>
    <t>Кузьмишин Юрій Миколайович</t>
  </si>
  <si>
    <t>3263419370</t>
  </si>
  <si>
    <t>АГ 603381</t>
  </si>
  <si>
    <t>012496201
1819
27.10.2025</t>
  </si>
  <si>
    <t>Житомирська обл.
Житомирський р-н.
с. Висока Піч</t>
  </si>
  <si>
    <t>Житомирська обл.
Житомирський р-н.
с. Висока Піч
вул. Воронкіна, буд. 1, кв. 38</t>
  </si>
  <si>
    <t>Турчинівка (училище)
Житомирська обл, м. Чуднів
2007
електрогазозварювальник, водій</t>
  </si>
  <si>
    <t>водій (грузова) - 10р
Права B, C, CE</t>
  </si>
  <si>
    <t>не одружений
тітка: Бондарчук Антоніна Анатоліївна - 42р - 0688241992, Житомирська обл, Житомирський р-н, с. Нова Рудня, вул. Шевченка, буд. ?
брат: Кузьмишин Сергй Миколайович - 1990 - 0681585142 (служить)</t>
  </si>
  <si>
    <t>1454</t>
  </si>
  <si>
    <t>Платківський Олександр Анатолійович</t>
  </si>
  <si>
    <t>3115715211</t>
  </si>
  <si>
    <t>АГ 641907</t>
  </si>
  <si>
    <t>ВН 355573</t>
  </si>
  <si>
    <t>м. Житомир
вул. Захисників України буд. 12, кв. 28</t>
  </si>
  <si>
    <t>Сільхозтехнікум
м. Житомир
2005р
механізація</t>
  </si>
  <si>
    <t>водій таксі - 15р
Права B</t>
  </si>
  <si>
    <t>не одружений
цив. Дружина: Куницька Вікторія Русланівна - 2001 - 0632966285 - м. Житомир
вул. Захисників України буд. 12, кв. 28
мати: Платківська Ліна Маратівна - 1964 - 0671406444 - м. Житомир
вул. Захисників України буд. 12, кв. 28</t>
  </si>
  <si>
    <t>260228-8</t>
  </si>
  <si>
    <t>Прищепчук Андрій Олександрович</t>
  </si>
  <si>
    <t>3345513459</t>
  </si>
  <si>
    <t>АГ 629885</t>
  </si>
  <si>
    <t>СМ 957975
Бородянським РВ ГУ МВС УКР в Київській обл
29.09.2007</t>
  </si>
  <si>
    <t>Київська обл., Бородянський р-н., с. Пісківка</t>
  </si>
  <si>
    <t>м. Київ, вул. Якуба Колоса, буд. 2, кв. 104</t>
  </si>
  <si>
    <t>ІТТУ, Київ, інженер</t>
  </si>
  <si>
    <t>ІТ, 15 років
Права А, В, С, С1</t>
  </si>
  <si>
    <t>не одружений, 
мати: Прищепчук Світлана Петрівна, 1970, м. Київ, вул. Якуба Колоса, буд. 2, кв. 104, 0673192335</t>
  </si>
  <si>
    <t>622/МВ</t>
  </si>
  <si>
    <t>Романцов Ілля Андрійович</t>
  </si>
  <si>
    <t>СЮ 350372
Пологівським РС УДМС УКР в Запорізькій обл
16.09.2014</t>
  </si>
  <si>
    <t>Запорізька обл.
м. Пологи</t>
  </si>
  <si>
    <t>м. Київ
вул. Левка Лук'яненка, буд. 29, кв. 228</t>
  </si>
  <si>
    <t>ІНФІЗ
м. Київ
2022
227 фізична терапія</t>
  </si>
  <si>
    <t>Фізичний терапевт - 8р
Права B</t>
  </si>
  <si>
    <t>одружений
дружина: Романцова Ольга Ігорівна - 1994 - 0993023010, м. Київ
вул. Левка Лук'яненка, буд. 29, кв. 228
мати: Романцова Наталія Миколаївна - 1964 - 0637190665 - м. Київ, Харківське Шоссе, буд. 12, кв ?</t>
  </si>
  <si>
    <t>А2900 по розподілу
мед рота</t>
  </si>
  <si>
    <t>1451</t>
  </si>
  <si>
    <t>Шаповал Анатолій Борисович</t>
  </si>
  <si>
    <t>3208607014</t>
  </si>
  <si>
    <t>АГ 574989</t>
  </si>
  <si>
    <t>АВ 583643</t>
  </si>
  <si>
    <t>Київська обл., Сквирський р-н, Київська обл., с. Буки</t>
  </si>
  <si>
    <t>Вінницька обл., Погребищенський р-н., с. Новофастів, вул. Садова, буд. 29</t>
  </si>
  <si>
    <t>Новофастівська ЗОШ, 2004</t>
  </si>
  <si>
    <t>Інкасатор, 5 років,
Монтажник-зварювальник, 8 років
Права: В С</t>
  </si>
  <si>
    <t>одружений,
Дружина: Шаповал Анна Олександрівна, 1987, Вінницька обл., Погребищенський р-н., с. Новофастів, вул. Садова, буд. 29, 0971757402</t>
  </si>
  <si>
    <t>1450</t>
  </si>
  <si>
    <t>Якименко Роман Олександрович</t>
  </si>
  <si>
    <t>3338003512</t>
  </si>
  <si>
    <t>АГ 574958</t>
  </si>
  <si>
    <t>НМ 284299</t>
  </si>
  <si>
    <t>Чернігівська обл. Борзнянський р-н., м. Борзна</t>
  </si>
  <si>
    <t>м. Вінниця, вул. А. Первозваного, буд. 48., кв. 10</t>
  </si>
  <si>
    <t>Харківська зоовереринанна академія, бакалавр, 2010,
Київський національний уніаверситет біоресурсів і природокористування, 2012, технолог з виробництва і переробки продукції тваринництва</t>
  </si>
  <si>
    <t>менеджер з продажів ветеринарних препаратів, 8 років
Права В</t>
  </si>
  <si>
    <t>одружений,
дружина: Якименко Інна Василівна, 1993, м. Вінниця, вул. А. Первозваного, буд. 48., кв. 10, 0671695519</t>
  </si>
  <si>
    <t>А2900 по розподілу
МЕДРОТА</t>
  </si>
  <si>
    <t>03 березня 2026 року</t>
  </si>
  <si>
    <t>Ковальов Владислав Віталійович</t>
  </si>
  <si>
    <t xml:space="preserve"> Кам'янський, Дніпропетровського району, м. Дніпро</t>
  </si>
  <si>
    <t>Дніпровська обл. Дніпропетровський р-н,с. Партизанське</t>
  </si>
  <si>
    <t>Дніпропетровська обл., Дніпропетровський р-н, с. Балівка, вул. Калинова, буд. 55</t>
  </si>
  <si>
    <t>повна 
загальна 
середня учіліще</t>
  </si>
  <si>
    <t>Професійне технічне учіліще №79 м. Дніпро, 2019, водій сільско-господарських, лісо-господарських машин, слюсар ремонтник 3 разряду</t>
  </si>
  <si>
    <t>водій, 3,5 року, Права В</t>
  </si>
  <si>
    <t>мати: Головата Юлія Василівна, 13.01.1983, Дніпропетровська обл., Дніпроперовський р-н, с. Балівка, вул. Калинова, буд. 55.</t>
  </si>
  <si>
    <t>0664717290</t>
  </si>
  <si>
    <t>А5242 відношення РОТА ОХОРОНИ стрілець зенітник 4 ст., контракт</t>
  </si>
  <si>
    <t>Давиденко Богдан Миколайович</t>
  </si>
  <si>
    <t>Роменським РТЦК та СП Сумської обл.
22.02.2026</t>
  </si>
  <si>
    <t>3517807937</t>
  </si>
  <si>
    <t>АВ 949426</t>
  </si>
  <si>
    <t>006233429
Виданий 5930
16.06.2021</t>
  </si>
  <si>
    <t>м. Суми</t>
  </si>
  <si>
    <t>м. Суми, вул. ЗСУ, буд. 65а, кв. 92</t>
  </si>
  <si>
    <t>НТУ ХПІ, 2018, механік-технолог</t>
  </si>
  <si>
    <t xml:space="preserve">QA-middle тімлід, 4 роки
монтажник, 10 років
Права - </t>
  </si>
  <si>
    <t>не одружений,
мати: Давиденко Олена Василівна, 1974, м. Суми, вул. ЗСУ, буд. 65а, кв. 92, 0956851446</t>
  </si>
  <si>
    <t>0999604676</t>
  </si>
  <si>
    <t>Резерв КДШВ</t>
  </si>
  <si>
    <t>Петраш Віктор Володимирович</t>
  </si>
  <si>
    <t>Сумським МТЦК та СП
23.02.2026</t>
  </si>
  <si>
    <t>3092805058</t>
  </si>
  <si>
    <t>АВ 704155</t>
  </si>
  <si>
    <t>МА 942892
Лебединським МРВУМВС України в Сумській обл.,
27.02.2002</t>
  </si>
  <si>
    <t>Магаданський край, с. Ягідне</t>
  </si>
  <si>
    <t>Сумська обл, Сумський р-н., с. Коршачина, вул. Шкільна, буд. 52</t>
  </si>
  <si>
    <t>Маловисторопський державний аграрний коледж СНАУ, 2004, фельдшер ветеринарної медицини</t>
  </si>
  <si>
    <t>ветеринар, 4 роки
Вальцювальник гумових сумішей, 10 років, 
Бруківник, 7 років
Права В</t>
  </si>
  <si>
    <t xml:space="preserve">не одружений,
мати: Петраш Віра Юріївна, 1961, Сумська обл, Сумський р-н., с. Коршачина, вул. Шкільна, буд. 56, 0997604401
</t>
  </si>
  <si>
    <t>0953467547</t>
  </si>
  <si>
    <t>Литвинко Олександр Сергійович</t>
  </si>
  <si>
    <t>Роменським РТЦК та СП Сумської обл.
21.02.26</t>
  </si>
  <si>
    <t>3672709816</t>
  </si>
  <si>
    <t>АВ 949425</t>
  </si>
  <si>
    <t>006384474
Виданий 5924
19.07.2021</t>
  </si>
  <si>
    <t>Сумська обл., Роменський р-н., с Перекопівка</t>
  </si>
  <si>
    <t>Сумська обл., Роменський р-н., с Перекопівка, вул. Космонавтів, буд. 107</t>
  </si>
  <si>
    <t>Глинський ПТАЛ, 2019, водій-тракторист, слюсар з ремонту с\г машин, 
Путивльський ветеринарний коледж, 2023, ветеринарна медицина</t>
  </si>
  <si>
    <t>тракторист, 7 років
Права А, В, С, тракторні</t>
  </si>
  <si>
    <t>одружений,
дружина: Литвинко Катерина Олександрівна, 2004, Сумська обл., Роменський р-н., с Перекопівка, вул. Космонавтів, буд. 107, 0993483660</t>
  </si>
  <si>
    <t>не надано</t>
  </si>
  <si>
    <t>Верба Володимир Олександрович</t>
  </si>
  <si>
    <t>Конотопським РТЦК та СП,
27.02.2026</t>
  </si>
  <si>
    <t>3493804851</t>
  </si>
  <si>
    <t>АВ 552749</t>
  </si>
  <si>
    <t>Миколаївська обл., м. Баштанка</t>
  </si>
  <si>
    <t>Сумська обл., м. Конотоп, вул. Успенсько-Троїцька, буд. 13, кв. 28</t>
  </si>
  <si>
    <t>ПТУ, м. Кременчук, 2013, маляр-штукатур</t>
  </si>
  <si>
    <t xml:space="preserve">будівельник, 6 років
Права - </t>
  </si>
  <si>
    <t>одружений, 
дружина: Верба Марія Сергіївна, 1997, Сумська обл., м. Конотоп, вул. Успенсько-Троїцька, буд. 13, кв. 28, 0977738011</t>
  </si>
  <si>
    <t>0685689787</t>
  </si>
  <si>
    <t>Васильченко Сергій Анатолійович</t>
  </si>
  <si>
    <t>Роменським РТЦК та СП Сумської обл.,
26.02.2026</t>
  </si>
  <si>
    <t>3428909730</t>
  </si>
  <si>
    <t>АВ 949433</t>
  </si>
  <si>
    <t>002997059
виданий 5924
20.02.2019</t>
  </si>
  <si>
    <t>Сумська обл., Роменський р-н., с Пустовойтівка</t>
  </si>
  <si>
    <t>Сумська обл., Роменський р-н., с Пустовойтівка, вул. 5 пер. Берегова, буд. 9</t>
  </si>
  <si>
    <t>Пустовійтівська ЗОШ</t>
  </si>
  <si>
    <t xml:space="preserve">вантажник, 3 роки
Права - </t>
  </si>
  <si>
    <t>не одружений,
мати: Вовк Світлана Григорівна, 1970, Сумська обл., Роменський р-н., с Пустовойтівка, вул. 5 пер. Берегова, буд. 9, 0685482470</t>
  </si>
  <si>
    <t>Сукрут Олександр Миколайович</t>
  </si>
  <si>
    <t>Сумським МТЦК та СП
24.02.2026</t>
  </si>
  <si>
    <t>2995917310</t>
  </si>
  <si>
    <t>АВ 949489</t>
  </si>
  <si>
    <t>МА 500267
Зарічним РВСМУУМВС України в Сумській обл.,
23.06.1998</t>
  </si>
  <si>
    <t>м. Суми, вул. УНР, буд. 1, кв. 37</t>
  </si>
  <si>
    <t>Бурса №6 м. Суми, 2000, тесля</t>
  </si>
  <si>
    <t>тесля, мебляр, 26 років
Права В</t>
  </si>
  <si>
    <t>одружений,
дружина: Сукрут Владислава Сергіївна, 1994, м. Суми, вул. УНР, буд. 1, кв. 37, 0666856406</t>
  </si>
  <si>
    <t>0666649007</t>
  </si>
  <si>
    <t>Косьмін Юрій Віталійович</t>
  </si>
  <si>
    <t>Конотопським РТЦК та СП
24.02.2026</t>
  </si>
  <si>
    <t>2941315057</t>
  </si>
  <si>
    <t>АВ 967804</t>
  </si>
  <si>
    <t>Сумська обл., м. Путивль</t>
  </si>
  <si>
    <t>Сумська обл., м. Путивль, вул. І. Путивльського, буд. 7</t>
  </si>
  <si>
    <t>Бурса №9, м. Путивль</t>
  </si>
  <si>
    <t xml:space="preserve">будівельник, 20 років
Права - </t>
  </si>
  <si>
    <t>не одружений,
батько: Косьмін Віталій</t>
  </si>
  <si>
    <t>0662402865</t>
  </si>
  <si>
    <t>Денисенко Артем Олегович</t>
  </si>
  <si>
    <t>3327015430</t>
  </si>
  <si>
    <t>АВ 949485</t>
  </si>
  <si>
    <t>МВ 340950
Зарічним ВМ СМВ УМВС України в Сумській обл.
27.03.2007</t>
  </si>
  <si>
    <t>м. Суми, вул. Друга Замостянська, буд. 82</t>
  </si>
  <si>
    <t>ПТУ №11, м. Суми, столяр</t>
  </si>
  <si>
    <t xml:space="preserve">оператор відеонагляду, 7 років
Права - </t>
  </si>
  <si>
    <t>одружений, 
дружина: Денисенко Людмила Сергіївна, 1992, м. Суми, вул. Друга Замостянська, буд. 82, 0953130945</t>
  </si>
  <si>
    <t>0508008954</t>
  </si>
  <si>
    <t>Нєжнов Сергій Миколайович</t>
  </si>
  <si>
    <t>Харківським РТЦК та СП
20.02.2026</t>
  </si>
  <si>
    <t>2813500653</t>
  </si>
  <si>
    <t>АГ 594862</t>
  </si>
  <si>
    <t>МН 840776
Червонозаводським РВХМУУМВС України в Харківській обл.,
25.04.2006</t>
  </si>
  <si>
    <t>м. Харків</t>
  </si>
  <si>
    <t>м. Харків, вул. Заводська, буд. 114</t>
  </si>
  <si>
    <t>СПТУ №9 м. Харків, 1995, електрогазозварювальник</t>
  </si>
  <si>
    <t>водій, 30 років
Права: В, С, Д</t>
  </si>
  <si>
    <t>одружений, 
дружина: Нєжнова Надія Іванівна, 1979, м. Харків, вул. Заводська, буд. 114, 0671567613</t>
  </si>
  <si>
    <t>0962762720</t>
  </si>
  <si>
    <t>Тимченко Олександр Олександрович</t>
  </si>
  <si>
    <t>Сумським МТЦК та СП
25.02.2026</t>
  </si>
  <si>
    <t>3030807437</t>
  </si>
  <si>
    <t>АВ 967906</t>
  </si>
  <si>
    <t>МА 844687
Ковпаківським РВСМУУМВС України в Сумській обл.,
12.07.2000</t>
  </si>
  <si>
    <t>м. Суми, вул. Металургів, буд. 13, кв. 96</t>
  </si>
  <si>
    <t>ПТУ №12, м. Суми, 2001, столяр</t>
  </si>
  <si>
    <t>мебляр, 6 років
Права -</t>
  </si>
  <si>
    <t>одружений,
дружина: Тимченко Олена Миколаївна, 1983, Іспанія</t>
  </si>
  <si>
    <t>0689541469</t>
  </si>
  <si>
    <t>Соловйов Роман Ленідович</t>
  </si>
  <si>
    <t>Сумска обл., Путивльський р-н., с. Спадщина</t>
  </si>
  <si>
    <t>Сумська обл., Конотопський р-н., м. Путивль, пров. М. Маклакова, буд. 4, кв. 6</t>
  </si>
  <si>
    <t>Сумський національний аграрний університет, 2007, менеджмент організації</t>
  </si>
  <si>
    <t>спеціаліст управління продажу та розвитку бізнесу, 1 рік,
головний ветеринарний лікар господартва, 1 рік
заступник директора, 8 міс,
Права В</t>
  </si>
  <si>
    <t>не одружений, 
мати: Соловйова Наталія Миколаївна, 1955, Сумська обл., Конотопський р-н., м. Путивль, пров. М. Маклакова, буд. 4, кв. 6, 0959328680</t>
  </si>
  <si>
    <t>0978561214</t>
  </si>
  <si>
    <t>Федчун Віктор Миколайович</t>
  </si>
  <si>
    <t>Роменським РТЦК та СП Сумської обл.
24.02.2026</t>
  </si>
  <si>
    <t>3410314912</t>
  </si>
  <si>
    <t>АВ 949428</t>
  </si>
  <si>
    <t>Сумська обл., Роменський р-н., смт. Липова Долина</t>
  </si>
  <si>
    <t>Сумська обл., Роменський р-н., смт. Липова Долина, вул. Коцюбинського, вул. 54</t>
  </si>
  <si>
    <t>Лебединський вище ПТУ, лісоруб 6 розряду</t>
  </si>
  <si>
    <t>лісоруб, 4 роки
будівельник, 4 роки
Права В, С</t>
  </si>
  <si>
    <t>не одружений,
брат: Федчун Сергій Миколайович, 1991, Сумська обл., Роменський р-н., смт. Липова Долина, вул. Коцюбинського, вул. 54, 0683750094</t>
  </si>
  <si>
    <t>0970428254</t>
  </si>
  <si>
    <t>Сомок Олег Михайлович</t>
  </si>
  <si>
    <t>2956415491</t>
  </si>
  <si>
    <t>№260420231352231200025/1
Від 25.02.2026</t>
  </si>
  <si>
    <t>МА 348221
Конотопським МВУМВС України в Сумській обл.,
16.12.1997</t>
  </si>
  <si>
    <t>Сумська обл., м. Конотоп</t>
  </si>
  <si>
    <t>Сумська обл., м. Конотоп, вул. Весняна, буд. 38</t>
  </si>
  <si>
    <t>Конотопське СПУ №33, 1999, електрик</t>
  </si>
  <si>
    <t xml:space="preserve">слюсар, 20 років,
Права - </t>
  </si>
  <si>
    <t xml:space="preserve">не одружений, 
мати: Сомок Ганна Іванівна, 1954, Сумська обл., м. Конотоп, вул. Весняна, буд. 38, 0960747545 </t>
  </si>
  <si>
    <t>0985882439</t>
  </si>
  <si>
    <t>Стожок Єгор Сергійович</t>
  </si>
  <si>
    <t>Конотопським РТЦК та СП
23.02.2026</t>
  </si>
  <si>
    <t>3274916995</t>
  </si>
  <si>
    <t>АВ 967825</t>
  </si>
  <si>
    <t>Сумська обл., Конотопський р-н., м. Кровелець, 2 пров. Ялинівський, буд. 35</t>
  </si>
  <si>
    <t>Глуховський педагогічний інститут, 2012, фіз. Виховання</t>
  </si>
  <si>
    <t>слюсар з ремонту колісних ТЗ, 8 років
Права В, С</t>
  </si>
  <si>
    <t>одружений, 
дружина Стожок Вікторія Вікторівна, Київська обл., м. Бровари, 0969150964</t>
  </si>
  <si>
    <t>Тернюк Андрій Олексійович</t>
  </si>
  <si>
    <t>Сумським МТЦК та СП 
22.02.2026</t>
  </si>
  <si>
    <t>3474808514</t>
  </si>
  <si>
    <t>АВ 218937</t>
  </si>
  <si>
    <t>004849962
виданий 5920
16.06.2020</t>
  </si>
  <si>
    <t>Сумська обл., м. Лебедин</t>
  </si>
  <si>
    <t>Сумська обл., м. Лебедин, вул. Охтирська, буд. 61</t>
  </si>
  <si>
    <t>Маловисторопський державний аграрний коледж СНАУ,  агроном</t>
  </si>
  <si>
    <t>водій, 2 роки
Права В, С</t>
  </si>
  <si>
    <t xml:space="preserve">не одружений, 
брат: Тернюк Микола Олексійович, Сумська обл., м. Лебедин, вул. Охтирська, буд. 61, 0660299100 </t>
  </si>
  <si>
    <t>0664628112</t>
  </si>
  <si>
    <t>Кальченко Олександр Іванович</t>
  </si>
  <si>
    <t>Сумським МТЦК та СП
23.02.26</t>
  </si>
  <si>
    <t>2924420790</t>
  </si>
  <si>
    <t>АВ 967887</t>
  </si>
  <si>
    <t>Сумська обл., м. Білопілля</t>
  </si>
  <si>
    <t>м. Суми, вул. Харківська, буд. 28/1, кв. 46</t>
  </si>
  <si>
    <t>АМСУ, м. Дніпро, 2009, облік, аудит, правознавство</t>
  </si>
  <si>
    <t>інспектор митниці, 14 років
ФОП, 8 років
Права В</t>
  </si>
  <si>
    <t>одружений, 
дружина: Кальченко Вікторія Володимирівна, м. Суми, пр. Перемоги, буд. 51, кв. 132, 0958425595</t>
  </si>
  <si>
    <t>0675997775</t>
  </si>
  <si>
    <t>Пашков Денис Геннадійович</t>
  </si>
  <si>
    <t>Слобідським РТЦК та СП м. Харків
27.02.2026</t>
  </si>
  <si>
    <t>3253904779</t>
  </si>
  <si>
    <t>СО 316222</t>
  </si>
  <si>
    <t>МН773485
Орджонікідзевським РВХМУУМВС України в Харківській обл.
16.06.2005</t>
  </si>
  <si>
    <t>м. Харків, просп. Індустріальний, буд. 31, кв. 28</t>
  </si>
  <si>
    <t>Академія НГУ, 2008, командник, менеджер організації</t>
  </si>
  <si>
    <t xml:space="preserve">реабілітолог, 15 років,
Права - </t>
  </si>
  <si>
    <t>не одружений,
мати: Пашкова Ніна Опанасівна, 1954, м. Харків, просп. Індустріальний, буд. 31, кв. 28, 0661600161</t>
  </si>
  <si>
    <t>0669166227</t>
  </si>
  <si>
    <t>Бойко Геннадій Володимирович</t>
  </si>
  <si>
    <t>2990807554</t>
  </si>
  <si>
    <t>№250220261352624000001/2
Від 25.02.2026</t>
  </si>
  <si>
    <t>МА 583941
Охтирським МРВУМВС України в Сумській обл.,
04.01.1999</t>
  </si>
  <si>
    <t>Сумська обл., м. Охтирка, пров. Весняний, буд. 15а</t>
  </si>
  <si>
    <t>Сумська обл., м. Охтирка, вул. Київська, буд. 107, кв. 57</t>
  </si>
  <si>
    <t>ПТУ №7, м. Охтирка, 1999, маляр-штукатур</t>
  </si>
  <si>
    <t>будівельник, 20 років
Права В, С</t>
  </si>
  <si>
    <t>не одружений,
мати: Бойко Алла Миколаївна, 1960, Сумська обл., м. Охтирка, пров. Весняний, буд. 15а</t>
  </si>
  <si>
    <t>0665156739</t>
  </si>
  <si>
    <t>Шевченко Роман Сергійович</t>
  </si>
  <si>
    <t>3491510514</t>
  </si>
  <si>
    <t>АВ 967903</t>
  </si>
  <si>
    <t>м. Суми, вул. Р. Отаманюка, буд. 57, кв. 1</t>
  </si>
  <si>
    <t>ПТУ №2 м. Суми, 2011, модельєр</t>
  </si>
  <si>
    <t xml:space="preserve">різноробочий, 7 років
Права - </t>
  </si>
  <si>
    <t>не одружений, 
батько: Шевченко Сергій Григорович, м. Суми, вул. Р. Отаманюка, буд. 57, кв. 1, 0667980740</t>
  </si>
  <si>
    <t>Кваша Сергій Анатолійович</t>
  </si>
  <si>
    <t>Роменським РТЦК та СП Сумської обл.
27.02.2026</t>
  </si>
  <si>
    <t>3293410951</t>
  </si>
  <si>
    <t>СО 728605</t>
  </si>
  <si>
    <t>МВ 341636
Роменським МРВУМВС України в Сумській обл.,
10.01.2007</t>
  </si>
  <si>
    <t>Сумська обл., Роменський р-н., с. Анастасівка</t>
  </si>
  <si>
    <t>Сумська обл., Роменський р-н., с. Анастасівка, вул. Паркова, буд. 6</t>
  </si>
  <si>
    <t>Глинське ПТУ, 2009, слюсар, зварювальник</t>
  </si>
  <si>
    <t xml:space="preserve">доглядач за тваринами, 6 років
Права - </t>
  </si>
  <si>
    <t xml:space="preserve">не одружений,
мати: Кваша Надія Іванівна, 1964, Сумська обл., Роменський р-н., с. Анастасівка, вул. Паркова, буд. 6, 0987449092 </t>
  </si>
  <si>
    <t>0686718122</t>
  </si>
  <si>
    <t>Пархоменко Володимир Анатолійович</t>
  </si>
  <si>
    <t>Конотопським РТЦК та СП
21.02.2026</t>
  </si>
  <si>
    <t>3140913593</t>
  </si>
  <si>
    <t>АВ 967840</t>
  </si>
  <si>
    <t>МВ 078689
Крокевецьким РВ УМВС України в Сумській обл
22.10.2002</t>
  </si>
  <si>
    <t>Сумська обл., Конотопський р-н., м. Кролевець</t>
  </si>
  <si>
    <t>Сумська обл., Конотопський р-н., с. Зазірки, вул. Маричанівка, буд. 12</t>
  </si>
  <si>
    <t>ПТУ №23 м. Київ, муляр-штукатур</t>
  </si>
  <si>
    <t>будівельник, 20 років,
Права -</t>
  </si>
  <si>
    <t>не одружений,
брат: Пархоменко Юрій Анатолійович, 1988, м. Кролевець</t>
  </si>
  <si>
    <t>0685057883</t>
  </si>
  <si>
    <t>Войку Олег Георгійович</t>
  </si>
  <si>
    <t>Новобоварським РТЦК та СП 20.02.2026</t>
  </si>
  <si>
    <t>3248704812</t>
  </si>
  <si>
    <t>АГ 330242</t>
  </si>
  <si>
    <t>МН 730517
Московським РВ ХМУ УМВС України в Харківській обл.
03.03.2005</t>
  </si>
  <si>
    <t>м. Харків, просп. Ювілейний, буд. 72, кв. 107</t>
  </si>
  <si>
    <t>ХНАМГ, 2004, менеджер організації міського господарства</t>
  </si>
  <si>
    <t>голова правління ОСББ, 2 роки,
менеджер з продажів, 7 років
Права, В</t>
  </si>
  <si>
    <t>одружений,
дружина: Бондаренко Наталія Володимирівна, 1980, Харківська обл., м. Чугуїв, вул. Харківська, буд. 105, кв. 112</t>
  </si>
  <si>
    <t>0957796772</t>
  </si>
  <si>
    <t>Бруяка Максим Юрійович</t>
  </si>
  <si>
    <t>Сумським МТЦК та СП 
25.12.2025</t>
  </si>
  <si>
    <t>3536512192</t>
  </si>
  <si>
    <t>АВ 960514</t>
  </si>
  <si>
    <t>МВ 516155
Ковпаківським РВ м.Суми УДМС України в Сумській обл.
18.12.2012</t>
  </si>
  <si>
    <t>Р</t>
  </si>
  <si>
    <t>м. Суми, вул. Засумська буд. 16, кв. 45</t>
  </si>
  <si>
    <t>Школа №12, м. Суми</t>
  </si>
  <si>
    <t xml:space="preserve">різноробочий, 1 рік
Права - </t>
  </si>
  <si>
    <t>не одружений,
мати: Бруяка Наталія Володимирівна, 1976, м. Суми, вул. Засумська буд. 16, кв. 45, 0664739829</t>
  </si>
  <si>
    <t>0502773062</t>
  </si>
  <si>
    <t>Коренєв Віталій Віталійович</t>
  </si>
  <si>
    <t>Конотопським РТЦК та СП,
24.02.2026</t>
  </si>
  <si>
    <t>3256220573</t>
  </si>
  <si>
    <t>АВ 949492</t>
  </si>
  <si>
    <t>закордоний паспорт
FM731032
виданий 5901
05.04.2018</t>
  </si>
  <si>
    <t>м. Суми, вул. Роменська, буд. 98, кв. 48</t>
  </si>
  <si>
    <t>Школа №1, м. Суми</t>
  </si>
  <si>
    <t>муляр, 19 років
Права В</t>
  </si>
  <si>
    <t>не одружений,
батько: Коренєв Віталій Олексійович, 1962, м. Суми, вул. Роменська, буд. 98, кв. 48, 0507243078</t>
  </si>
  <si>
    <t>0661495776</t>
  </si>
  <si>
    <t>Штиб Олександр Вʼячеславович</t>
  </si>
  <si>
    <t>Сумським МТЦК та СП м.Суми
25.02.2026</t>
  </si>
  <si>
    <t>3328601274</t>
  </si>
  <si>
    <t>АГ 021601</t>
  </si>
  <si>
    <t>МВ 340682
Ковпаківським ВМСМВУМВС України в Сумській обл.
03.04.2007</t>
  </si>
  <si>
    <t>м. Суми, вул. Засумська буд. 12а, кв. 4</t>
  </si>
  <si>
    <t>Школа №16, м. Суми</t>
  </si>
  <si>
    <t>листоноша, 4 роки
Права -</t>
  </si>
  <si>
    <t>не одружений,
мати: Коновал Ольга Миколаївна, 1972, м. Суми, вул. Засумська буд. 12а, кв. 4</t>
  </si>
  <si>
    <t>Клименченко Максим Анатолійович</t>
  </si>
  <si>
    <t>Шосткинським РТЦК та СП 
24.02.2026</t>
  </si>
  <si>
    <t>3287611732</t>
  </si>
  <si>
    <t>АВ 967980</t>
  </si>
  <si>
    <t>МВ 302722
Глухівським МРВ УМВС України в Сумській обл.
07.07.2006</t>
  </si>
  <si>
    <t>Сумська обл., м. Глухів</t>
  </si>
  <si>
    <t>Сумська обл., м. Глухів.ю вул. Франка, буд. 39</t>
  </si>
  <si>
    <t>ПТУ, м. Глухів, муляр, печник, штукатур</t>
  </si>
  <si>
    <t>слюсар, 9 років
Права -</t>
  </si>
  <si>
    <t>не одружений,
мати: Клименченко Інна Петрівна, 1972, Сумська обл., м. Глухів.ю вул. Франка, буд. 39, 0956028336</t>
  </si>
  <si>
    <t>0667570803</t>
  </si>
  <si>
    <t>Сорокін Олег Павлович</t>
  </si>
  <si>
    <t>Новобаварським РТЦК та СП
20.02.2026</t>
  </si>
  <si>
    <t>2573101897</t>
  </si>
  <si>
    <t>АГ 330243</t>
  </si>
  <si>
    <t>МК 604189
Фрунзенським РВХМУУМВС України в Харківській обл.
24.09.1997</t>
  </si>
  <si>
    <t xml:space="preserve">Харків, Харківська обл., </t>
  </si>
  <si>
    <t>Харків, Харківська обл., вул. Гіївська,б.7.кв.2</t>
  </si>
  <si>
    <t>Харківський Електромеханічний технікум, 1988, технік-електрик</t>
  </si>
  <si>
    <t>ЧП,ковіст(соміл'є). Глава відділу цивільного захисту Церкунівської сількської військової адмінімтрації, прав ні</t>
  </si>
  <si>
    <t xml:space="preserve">одружений
Варнавська Людмила Іванівна - 1976 - 0505088438
</t>
  </si>
  <si>
    <t>0966052073</t>
  </si>
  <si>
    <t>Князєв Олексадр Олексійович</t>
  </si>
  <si>
    <t>Сумським РтЦК та СП Сумської обл.,
24.02.2026</t>
  </si>
  <si>
    <t>3069007313</t>
  </si>
  <si>
    <t xml:space="preserve">МО 533842
</t>
  </si>
  <si>
    <t>МВ 580136
Лебединським МСУДМС України в Сумській обл.,
18.03.2015</t>
  </si>
  <si>
    <t>Сумська обл., Сумський р-й, с.Першотравневе</t>
  </si>
  <si>
    <t>м. Лебедин, вул. Капранів б.24, Сумська обл.</t>
  </si>
  <si>
    <t>ПТУ34, 2002, будівельник</t>
  </si>
  <si>
    <t>будівельник, кат.В</t>
  </si>
  <si>
    <t xml:space="preserve">одружений
Дружина Князєва Анна Миколаївна - 1990 - 0988266864
</t>
  </si>
  <si>
    <t>0984312805</t>
  </si>
  <si>
    <t>Кущ Андрій Петрович</t>
  </si>
  <si>
    <t>2893300213</t>
  </si>
  <si>
    <t>УН 0497799</t>
  </si>
  <si>
    <t>МВ 429139
Буринським РВГУМВС України в Сумській обл.,
28.01.2010</t>
  </si>
  <si>
    <t>Сумська обл., Буринськийр-н, с. Михайлівка, вул. Лесі Українки 33</t>
  </si>
  <si>
    <t>м. Суми, вул. Ковпака, б. 85, кв.52</t>
  </si>
  <si>
    <t xml:space="preserve">Михайлівська ЗОШ Сумська обл.
</t>
  </si>
  <si>
    <t xml:space="preserve">електрогазозварник
</t>
  </si>
  <si>
    <t>одружений
Кущ Світлана Олександрівна - 1987 - 0990357418</t>
  </si>
  <si>
    <t>0669213337</t>
  </si>
  <si>
    <t>Колодченко Олег Григорович</t>
  </si>
  <si>
    <t>Індустріальним РТЦК та СП
20.02.2026</t>
  </si>
  <si>
    <t>3294101893</t>
  </si>
  <si>
    <t>СО 621238</t>
  </si>
  <si>
    <t>МВ 321644
Великописарівським РВУМВС України в Сумській обл.
25.07.2006</t>
  </si>
  <si>
    <t xml:space="preserve">Сумська обл., Ахтирський р-н, с. Попівка </t>
  </si>
  <si>
    <t>м. Чугуїв, вул. Піщана 48</t>
  </si>
  <si>
    <t>Велекописерівська філія Ахтирскього профліцею, Сумська обл., смт.Велика Писарівка
2008</t>
  </si>
  <si>
    <t>війсковий
трахторист
В,С,С1</t>
  </si>
  <si>
    <t>одружений
Комодченко Єлена Ігорівна - 1989 - 0980437691 - м. Одеса</t>
  </si>
  <si>
    <t>0950483028</t>
  </si>
  <si>
    <t>Забайрачний Антон Валерійович</t>
  </si>
  <si>
    <t>Сумським МТЦК та СП
22.02.2026</t>
  </si>
  <si>
    <t>3264613873</t>
  </si>
  <si>
    <t>АВ 949421</t>
  </si>
  <si>
    <t>ЕН 435216
Северодонецьким МВУМВС України в Луганській обл.
23.07.2005</t>
  </si>
  <si>
    <t>м. Суми, площа Пришибська б.16, кв.8а</t>
  </si>
  <si>
    <t xml:space="preserve">МВК №7
м. Суми
2004
</t>
  </si>
  <si>
    <t xml:space="preserve">бізнесмен
</t>
  </si>
  <si>
    <t>не одружений
мати Забайрачна Ольга Анатоліївна - 1965 - Чехія</t>
  </si>
  <si>
    <t>0994827403</t>
  </si>
  <si>
    <t>Терешин Сергій Валерійович</t>
  </si>
  <si>
    <t>Сумським РТЦК та СП Сумської обл., 11.09.2025</t>
  </si>
  <si>
    <t>2867322134</t>
  </si>
  <si>
    <t>АВ 952062</t>
  </si>
  <si>
    <t>ВТ 078937
Селидівським МВГУДМС України в Донецькій обл.
04.04.2014</t>
  </si>
  <si>
    <t>м. Гірник, Донецька обл.</t>
  </si>
  <si>
    <t>Сумська обл., Лебединський р-н, с. Лебединий Бобрик, вул. 8 марта, б.8</t>
  </si>
  <si>
    <t>ЗОШ №18
м. Гірник</t>
  </si>
  <si>
    <t>швея, слюсар електромонтажник</t>
  </si>
  <si>
    <t>не одружений
мати Власюк Тетяна Олександрівна - 1958 - 0500171391, м. Біла Церква</t>
  </si>
  <si>
    <t>0971368228</t>
  </si>
  <si>
    <t>Левчич Олександр Миколайович</t>
  </si>
  <si>
    <t>2865716296</t>
  </si>
  <si>
    <t>АВ 949490</t>
  </si>
  <si>
    <t>010064683
Виданий 5930
21.12.2023</t>
  </si>
  <si>
    <t>м. Суми, вул. ЗСУ , буд.6, кв 119</t>
  </si>
  <si>
    <t>СВШ №2
м. Суми
1996</t>
  </si>
  <si>
    <t>В</t>
  </si>
  <si>
    <t>неодружений
Брат Левчич Володимир Миколайович - 1971 - 0503074035, м. Суми</t>
  </si>
  <si>
    <t>0501372378</t>
  </si>
  <si>
    <t>Скандаков Віталій Олександрович</t>
  </si>
  <si>
    <t>Сумським МТЦК та СП Сумської обл.,
10.09.2025</t>
  </si>
  <si>
    <t>3058105957</t>
  </si>
  <si>
    <t>АВ 954441</t>
  </si>
  <si>
    <t>МА 845630
Ковпаківським РВСМУУМВС України в Сумській обл.,
04.08.2000</t>
  </si>
  <si>
    <t>м. Суми, вул. Реміснича, буд. 35, кв. 57</t>
  </si>
  <si>
    <t>ПТУ №2
м. Суми
2002</t>
  </si>
  <si>
    <t>зварювальник монтажник
В,С</t>
  </si>
  <si>
    <t>не одружений
мати Скандакова Людмила Іл'їнична - 1957, м. Суми, вул. Реміснича, буд. 35, кв. 57</t>
  </si>
  <si>
    <t>0663694258</t>
  </si>
  <si>
    <t>Косенко Віталій Якович</t>
  </si>
  <si>
    <t>Сумським МТЦК та СП 
27.02.2026</t>
  </si>
  <si>
    <t>3463112994</t>
  </si>
  <si>
    <t>АВ 949438</t>
  </si>
  <si>
    <t>008368296
виданий 5922
21.10.2022</t>
  </si>
  <si>
    <t>с. Немудруї, Сумська обл., Роменський р-н</t>
  </si>
  <si>
    <t>Сумська обл, с. Недригалів, вул. Заболотівка 80</t>
  </si>
  <si>
    <t>ПТУ №41
с. Недригалів, Сумська обл.
2013</t>
  </si>
  <si>
    <t xml:space="preserve">водій кат В,С
трахторист кат. А1, А2
</t>
  </si>
  <si>
    <t>не одружений
Батько Косенко Яків Петрович - 1964 - 0500535095, Сумська обл, с. Недригалів, вул. Заболотівка 80</t>
  </si>
  <si>
    <t>0991610466</t>
  </si>
  <si>
    <t>Різничок Ігор Миколайович</t>
  </si>
  <si>
    <t>Конотопським РТЦК та СП
24.02.26</t>
  </si>
  <si>
    <t>3311204310</t>
  </si>
  <si>
    <t>АВ 967827</t>
  </si>
  <si>
    <t>007897814
Виданий 5920
12.07.2022</t>
  </si>
  <si>
    <t>с.Довга Лука, Липоодолинський р-н, Сумська обл.</t>
  </si>
  <si>
    <t>м. Лебедин, Сумська обл., Сумський р-н, вул. Павла Чубинського, б. 4</t>
  </si>
  <si>
    <t>Синівський ПАЛ
Сумська обл., с. Синівка
2009</t>
  </si>
  <si>
    <t>тракторист кат А, В, С
водій кат В,С</t>
  </si>
  <si>
    <t>не одружений
мати Різничок Любов Михайлівна - 1963 - 0995630158, с. Довга Лука, Сумська обл., Роменський р-н</t>
  </si>
  <si>
    <t>0957600927</t>
  </si>
  <si>
    <t>Шевченко Павло Миколайович</t>
  </si>
  <si>
    <t>2887718013</t>
  </si>
  <si>
    <t>МА 064014
Конотопським МВУМВС України в Сумській обл.,
07.02.1996</t>
  </si>
  <si>
    <t xml:space="preserve">м. Конотоп, Сумська обл. </t>
  </si>
  <si>
    <t>с. Підлипне, Конотопський р-н, Сумська обл, вул. Медова, б. 34</t>
  </si>
  <si>
    <t>ВПУ №4
м. Конотоп, Сумська обл.
1997</t>
  </si>
  <si>
    <t xml:space="preserve">будівельник
</t>
  </si>
  <si>
    <t>не одружений
мати Шевченко Тетяна Василівна - 1958 - 0679964057, Німечина</t>
  </si>
  <si>
    <t>0980338761</t>
  </si>
  <si>
    <t>Бурковцов Андрій Юрійович</t>
  </si>
  <si>
    <t>Роменським ТЦК та СП Сумської обл.,
27.02.2026</t>
  </si>
  <si>
    <t>3239413855</t>
  </si>
  <si>
    <t>АВ 949437</t>
  </si>
  <si>
    <t>закордоний паспорт
ЕН991201
виданий 7401
08.06.2011</t>
  </si>
  <si>
    <t>м. Ніжин, Чернігівська обл.</t>
  </si>
  <si>
    <t>Сумська обл., Роменський р-н, с. Русанівка, вул. Русанівська 26</t>
  </si>
  <si>
    <t>НДУ ім. Гоголя, м. Ніжин, Чернігівська обл.
спеціаліст вчитель Історії і права
ДАКККІМ м. Київ, бакалавр, дизайнер середовища
КДАІС м. Київ, бакалавр, священослужитель</t>
  </si>
  <si>
    <t xml:space="preserve">священик
педагог
</t>
  </si>
  <si>
    <t xml:space="preserve">одружений
дружина Гапон Зоя Сергиіївна - 1988, Сумська обл., Роменський р-н, с. Русанівка, вул. Русанівська 26
</t>
  </si>
  <si>
    <t>0973166440</t>
  </si>
  <si>
    <t>Сударенко Владислав Володимирович</t>
  </si>
  <si>
    <t>Сумським РТЦК та СП Сумської обл.,
23.02.2026</t>
  </si>
  <si>
    <t>3694203835</t>
  </si>
  <si>
    <t>АВ 967890</t>
  </si>
  <si>
    <t>Сумська обл., с. Закумське, вул. Закумське 6</t>
  </si>
  <si>
    <t xml:space="preserve">ПТУ №11 
м.Суми
зварювальник
</t>
  </si>
  <si>
    <t xml:space="preserve">зварювальник
</t>
  </si>
  <si>
    <t xml:space="preserve">не одружений
Сестра Гудиліна Карина Володимирівна - 0668816957, Сумська обл., с. Закумське, вул. Закумське 6 </t>
  </si>
  <si>
    <t>0635548429</t>
  </si>
  <si>
    <t>Звада Микита Іванович</t>
  </si>
  <si>
    <t>Сумським МТЦК та СП Сумської обл.,
21.02.2026</t>
  </si>
  <si>
    <t>3690507477</t>
  </si>
  <si>
    <t>АВ 949418</t>
  </si>
  <si>
    <t>006012577
виданий 5922
23.04.2021</t>
  </si>
  <si>
    <t>м. Санкт- Петербург</t>
  </si>
  <si>
    <t>Сумська обл., Роменський р-н, с Вільшана, вул. Озерна 55</t>
  </si>
  <si>
    <t>Вільшанська ЗОШ
Сумська обл., с.Вільшана
2017</t>
  </si>
  <si>
    <t xml:space="preserve">водій кат В,С
</t>
  </si>
  <si>
    <t>не одружений
батько Звада Іван Михайлович - 1968 - 0500662946, Сумська обл., Роменський р-н, с Вільшана, вул. Озерна 55</t>
  </si>
  <si>
    <t>0683586538</t>
  </si>
  <si>
    <t>Грабко Андрій Іванович</t>
  </si>
  <si>
    <t>Сумським МТЦК та СП Сумської обл., 
23.02.2026</t>
  </si>
  <si>
    <t>3167201934</t>
  </si>
  <si>
    <t>АВ 949483</t>
  </si>
  <si>
    <t>МВ 173258
Л.Долинським РВУМВС України в Сумській обл.,
08.02.2003</t>
  </si>
  <si>
    <t>Сумська обл., Л. Долинський р-н, с.Колядиниць</t>
  </si>
  <si>
    <t>м. Суми, вул. Черепіна, б.47, кв. 117</t>
  </si>
  <si>
    <t xml:space="preserve">СНАУ 
м. Суми
2010
магістр
</t>
  </si>
  <si>
    <t>зоотехнік
кат. В,С1,С</t>
  </si>
  <si>
    <t>не одружений
мати Грабко Ганна Дмитриївна - 1959 - 0968446207, Сумська обл., Л. Долинський р-н, с.Колядиниць, вул. Щастя 30</t>
  </si>
  <si>
    <t>0671979898</t>
  </si>
  <si>
    <t>Меньшиков Олексій Єгорович</t>
  </si>
  <si>
    <t>Харківським ТЦК та СП м. Харків,
25.12.2025</t>
  </si>
  <si>
    <t>2930900615</t>
  </si>
  <si>
    <t>АВ909203</t>
  </si>
  <si>
    <t>МК 119294,
Пісочинським ВМ Харківського РВУМВС України
09.04.1996</t>
  </si>
  <si>
    <t>Харківська обл., Харківський р-н, смт. Пісочин, пров. Лісовий 20</t>
  </si>
  <si>
    <t>Пісочинська ЗОШ
Харківська обл., смт. Пісочин
1995</t>
  </si>
  <si>
    <t xml:space="preserve">сантехнік
</t>
  </si>
  <si>
    <t>одружений
дружина Меньшикова Маргарита Сергиївна - 1989, Харківська обл., Харківський р-н, с. Санжари, вул. Майська 1</t>
  </si>
  <si>
    <t>0669377797</t>
  </si>
  <si>
    <t>Верстюк Євген Дмитрович</t>
  </si>
  <si>
    <t>Новобоварським РТЦК та СП
30.12.2025</t>
  </si>
  <si>
    <t>2821912276</t>
  </si>
  <si>
    <t>АВ909239</t>
  </si>
  <si>
    <t xml:space="preserve">МК 414303
Лозівським МРВУМВС України в Харківській обл.
15.01.1997  </t>
  </si>
  <si>
    <t>м.Лозова, Харківська обл.</t>
  </si>
  <si>
    <t>м. Харків, вул. Велика Панасівська, б. 106, кв.64</t>
  </si>
  <si>
    <t>Новомосковський Сільхоз технікум 
м. Новомосковськ, Дніпропетровська обл.,
1998
ветфельшер</t>
  </si>
  <si>
    <t xml:space="preserve">ветеринарний санітар
</t>
  </si>
  <si>
    <t>не одружений
тітка Носік Ганна Демидівна, м. Харків, вул. Богомольця буд.7, кв. 104</t>
  </si>
  <si>
    <t>0678946217</t>
  </si>
  <si>
    <t>Кривогуз Віталій Олександович</t>
  </si>
  <si>
    <t>Сумським МТЦК та СП 
21.02.2026</t>
  </si>
  <si>
    <t>2928021037</t>
  </si>
  <si>
    <t>СО431160</t>
  </si>
  <si>
    <t>МА 314704,
Буринським РВУМВС України в Сумський обл.,
04.08.1997</t>
  </si>
  <si>
    <t>м. Ромни, Сумска обл.</t>
  </si>
  <si>
    <t>Сумська обл., м. Буринь, вул. Пірогова, б.1б/2</t>
  </si>
  <si>
    <t>ПУСК м. Полтава
бакалавр
товарознавство і комерційна діяльність
2003</t>
  </si>
  <si>
    <t>ФОП
кат. В</t>
  </si>
  <si>
    <t>не одружений
мати Дзюба Євгенія Миколайвна - 1957, Сумська обл., м. Буринь, вул. 121 Стрілецької Дивізії, буд. 13, кв.2</t>
  </si>
  <si>
    <t>0994461246</t>
  </si>
  <si>
    <t>Панченко Олексадр Валерійович</t>
  </si>
  <si>
    <t>3029719656</t>
  </si>
  <si>
    <t>АВ 967839</t>
  </si>
  <si>
    <t>005500019</t>
  </si>
  <si>
    <t>Конотопський р-н, с. Підлипне</t>
  </si>
  <si>
    <t>Сумська обл., Конотопський р-н, м. Кролевец, вул. Зелинського, буд. 1, кв. 4</t>
  </si>
  <si>
    <t xml:space="preserve">Грузківська ЗОШ 
Сумська обл., Кроливецький р-н, с. Грузків
</t>
  </si>
  <si>
    <t>одружений
дружина Панченко Оксана Володимирівна - 1987 - 0960923346, Сумська обл., Конотопський р-н, м. Кролевец, вул. Зелинського, буд. 1, кв. 4</t>
  </si>
  <si>
    <t>Гуленко Владислав Олександрович</t>
  </si>
  <si>
    <t>3585409073</t>
  </si>
  <si>
    <t>АВ 949486</t>
  </si>
  <si>
    <t>м. Суми, вул. Ковпака, б. 4а</t>
  </si>
  <si>
    <t>ПТУ №43
м. Краснопілля, Сумська обл., Сумський р-н
кухар-кондитер 5кат
2018</t>
  </si>
  <si>
    <t xml:space="preserve">вантажник
</t>
  </si>
  <si>
    <t>не одружений
батько Гуленко Олександр Миколайович - 1970 - 0663936035, Сумська обл., Краснопільський р-н, с. Самотоївка, вул. Калініна 170</t>
  </si>
  <si>
    <t>ні</t>
  </si>
  <si>
    <t>Мазуркевич Віталій Петрович</t>
  </si>
  <si>
    <t>Вінницька обл., Літинський р-н., с. Громадське</t>
  </si>
  <si>
    <t>м. Київ, вул. В. Липківського, буд. 13, кв. 27</t>
  </si>
  <si>
    <t xml:space="preserve">Громадська ЗОШ, 2008
</t>
  </si>
  <si>
    <t>автомеханік, 12 років
Права: В, С</t>
  </si>
  <si>
    <t>одружений,
дружина: Мазуркевич Марина Анатоліївна, 1991, м. Київ, вул. В. Липківського, буд. 13, кв. 27, 0631378707</t>
  </si>
  <si>
    <t>0638014463</t>
  </si>
  <si>
    <t>м. Київ, вул. Каменярів, буд. 16</t>
  </si>
  <si>
    <t>Школа №121, м. Київ</t>
  </si>
  <si>
    <t>Водій, 28 років
Права: всі</t>
  </si>
  <si>
    <t>не одружений,
мати: Савицька Людмила Іванівна, 1954, м. Київ, вул. Каменярів, буд. 16, 0957596770</t>
  </si>
  <si>
    <t>0504153296</t>
  </si>
  <si>
    <t>Редько Вадим Юрійович</t>
  </si>
  <si>
    <t>м. Київ, вул. Іжкарська, буд. 8а</t>
  </si>
  <si>
    <t>Київський професійний будівелний ліцей, 2012, автослюсар</t>
  </si>
  <si>
    <t>Менеджер з продажу, 13 років,
Права В</t>
  </si>
  <si>
    <t>одружений,
дружина: Редько Юлія Сергіївна, 1991, м. Київ, вул. Іжкарська, буд. 8а, 0976891224</t>
  </si>
  <si>
    <t>0672492265</t>
  </si>
  <si>
    <t>Савицький Олексій Васильович</t>
  </si>
  <si>
    <t>954161525</t>
  </si>
  <si>
    <t>Дніпровський РТЦК та СП 19.02.2026</t>
  </si>
  <si>
    <t>Подільський РТЦК та СП
19.02.2026</t>
  </si>
  <si>
    <t>АГ 605625</t>
  </si>
  <si>
    <t>2930014415</t>
  </si>
  <si>
    <t>Соломʼянським РТЦК та СП
19.02.2026</t>
  </si>
  <si>
    <t>АГ629778</t>
  </si>
  <si>
    <t>3405600870</t>
  </si>
  <si>
    <t>Київська обл. Бучанський р-н., смт. Коцюбинське, вул. Пономарьова, буд.18, кв.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</si>
</sst>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"/>
    <numFmt numFmtId="165" formatCode="[$-F800]dddd&quot;, &quot;mmmm\ dd&quot;, &quot;yyyy"/>
    <numFmt numFmtId="166" formatCode="[$-422]General"/>
  </numFmts>
  <fonts count="2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  <font>
      <sz val="13"/>
      <name val="Times New Roman"/>
      <family val="1"/>
      <charset val="1"/>
    </font>
    <font>
      <sz val="12"/>
      <color theme="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7" fillId="0" borderId="0"/>
    <xf numFmtId="0" fontId="1" fillId="0" borderId="0"/>
    <xf numFmtId="0" fontId="2" fillId="0" borderId="0"/>
    <xf numFmtId="0" fontId="2" fillId="0" borderId="0"/>
    <xf numFmtId="166" fontId="16" fillId="0" borderId="0" applyBorder="0" applyProtection="0"/>
  </cellStyleXfs>
  <cellXfs count="90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0" fillId="0" borderId="0" xfId="0" applyNumberFormat="1"/>
    <xf numFmtId="0" fontId="0" fillId="0" borderId="8" xfId="0" applyBorder="1"/>
    <xf numFmtId="0" fontId="12" fillId="0" borderId="1" xfId="1" applyFont="1" applyBorder="1" applyAlignment="1">
      <alignment horizontal="center" vertical="top" wrapText="1"/>
    </xf>
    <xf numFmtId="0" fontId="12" fillId="0" borderId="1" xfId="1" applyFont="1" applyBorder="1" applyAlignment="1">
      <alignment horizontal="left" vertical="top" wrapText="1"/>
    </xf>
    <xf numFmtId="0" fontId="12" fillId="0" borderId="1" xfId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6" fontId="15" fillId="0" borderId="1" xfId="6" applyFont="1" applyBorder="1" applyAlignment="1" applyProtection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0" borderId="1" xfId="0" quotePrefix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16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173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eksandr\Library\CloudStorage\GoogleDrive-1.navch.rota.1.navch.bat.a2900@gmail.com\&#1030;&#1085;&#1096;&#1110;%20&#1082;&#1086;&#1084;&#1087;&#8217;&#1102;&#1090;&#1077;&#1088;&#1080;\&#1052;&#1110;&#1080;&#774;%20&#1085;&#1086;&#1091;&#1090;&#1073;&#1091;&#1082;\Desktop\&#1053;&#1072;&#1073;&#1110;&#1088;%2023.02.26\&#1076;&#1086;&#1085;&#1077;&#1089;&#1077;&#1085;&#1085;&#1103;%205.10%20&#1079;&#1072;&#1075;&#1072;&#1083;&#1100;&#1085;&#1077;%2026.02.26___1&#1073;&#1072;&#1090;_&#1087;&#1110;&#1089;&#1083;&#110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eksandr\Library\CloudStorage\GoogleDrive-1.navch.rota.1.navch.bat.a2900@gmail.com\&#1030;&#1085;&#1096;&#1110;%20&#1082;&#1086;&#1084;&#1087;&#8217;&#1102;&#1090;&#1077;&#1088;&#1080;\&#1052;&#1110;&#1080;&#774;%20&#1085;&#1086;&#1091;&#1090;&#1073;&#1091;&#1082;\Desktop\&#1053;&#1072;&#1073;&#1110;&#1088;%2023.02.26\!&#1076;&#1086;&#1085;&#1077;&#1089;&#1077;&#1085;&#1085;&#1103;%205.10%20&#1079;&#1072;&#1075;&#1072;&#1083;&#1100;&#1085;&#1077;%2024.02.26___1&#1073;&#1072;&#10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eksandr\Library\CloudStorage\GoogleDrive-1.navch.rota.1.navch.bat.a2900@gmail.com\&#1030;&#1085;&#1096;&#1110;%20&#1082;&#1086;&#1084;&#1087;&#8217;&#1102;&#1090;&#1077;&#1088;&#1080;\&#1052;&#1110;&#1080;&#774;%20&#1085;&#1086;&#1091;&#1090;&#1073;&#1091;&#1082;\Desktop\&#1053;&#1072;&#1073;&#1110;&#1088;%2023.02.26\!&#1076;&#1086;&#1085;&#1077;&#1089;&#1077;&#1085;&#1085;&#1103;%205.10%20&#1079;&#1072;&#1075;&#1072;&#1083;&#1100;&#1085;&#1077;%2023.02.26___1&#1073;&#1072;&#109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eksandr\Library\CloudStorage\GoogleDrive-1.navch.rota.1.navch.bat.a2900@gmail.com\&#1030;&#1085;&#1096;&#1110;%20&#1082;&#1086;&#1084;&#1087;&#8217;&#1102;&#1090;&#1077;&#1088;&#1080;\&#1052;&#1110;&#1080;&#774;%20&#1085;&#1086;&#1091;&#1090;&#1073;&#1091;&#1082;\Desktop\&#1053;&#1072;&#1073;&#1110;&#1088;%2023.02.26\&#1076;&#1086;&#1085;&#1077;&#1089;&#1077;&#1085;&#1085;&#1103;%205.10%20&#1079;&#1072;&#1075;&#1072;&#1083;&#1100;&#1085;&#1077;%2027.02.26___1&#1073;&#1072;&#1090;_&#1087;&#1110;&#1089;&#1083;&#1103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eksandr\Library\CloudStorage\GoogleDrive-1.navch.rota.1.navch.bat.a2900@gmail.com\&#1030;&#1085;&#1096;&#1110;%20&#1082;&#1086;&#1084;&#1087;&#8217;&#1102;&#1090;&#1077;&#1088;&#1080;\&#1052;&#1110;&#1080;&#774;%20&#1085;&#1086;&#1091;&#1090;&#1073;&#1091;&#1082;\Desktop\&#1053;&#1072;&#1073;&#1110;&#1088;%2023.02.26\&#1076;&#1086;&#1085;&#1077;&#1089;&#1077;&#1085;&#1085;&#1103;%205.10%20&#1079;&#1072;&#1075;&#1072;&#1083;&#1100;&#1085;&#1077;%2028.02.26___1&#1073;&#1072;&#1090;_&#1087;&#1110;&#1089;&#1083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eksandr\Library\CloudStorage\GoogleDrive-1.navch.rota.1.navch.bat.a2900@gmail.com\&#1030;&#1085;&#1096;&#1110;%20&#1082;&#1086;&#1084;&#1087;&#8217;&#1102;&#1090;&#1077;&#1088;&#1080;\&#1052;&#1110;&#1080;&#774;%20&#1085;&#1086;&#1091;&#1090;&#1073;&#1091;&#1082;\Desktop\&#1053;&#1072;&#1073;&#1110;&#1088;%2023.02.26\&#1076;&#1086;&#1085;&#1077;&#1089;&#1077;&#1085;&#1085;&#1103;%205.10%20&#1079;&#1072;&#1075;&#1072;&#1083;&#1100;&#1085;&#1077;%2025.02.26___1&#1073;&#1072;&#1090;_&#1087;&#1110;&#1089;&#1083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I367"/>
  <sheetViews>
    <sheetView tabSelected="1" topLeftCell="E10" zoomScale="60" zoomScaleNormal="60" workbookViewId="0">
      <pane ySplit="2" topLeftCell="A58" activePane="bottomLeft" state="frozen"/>
      <selection pane="bottomLeft" activeCell="N61" sqref="N61"/>
    </sheetView>
  </sheetViews>
  <sheetFormatPr defaultColWidth="9.140625" defaultRowHeight="15" customHeight="1" x14ac:dyDescent="0.25"/>
  <cols>
    <col min="1" max="1" width="15.28515625" style="35" customWidth="1"/>
    <col min="2" max="2" width="23.140625" style="36" customWidth="1"/>
    <col min="3" max="3" width="8.140625" style="36" customWidth="1"/>
    <col min="4" max="4" width="21.28515625" style="36" customWidth="1"/>
    <col min="5" max="5" width="52.28515625" style="36" customWidth="1"/>
    <col min="6" max="7" width="31" style="37" customWidth="1"/>
    <col min="8" max="8" width="25.7109375" style="37" customWidth="1"/>
    <col min="9" max="9" width="18.42578125" style="38" customWidth="1"/>
    <col min="10" max="10" width="22.28515625" style="35" customWidth="1"/>
    <col min="11" max="11" width="16.42578125" style="36" customWidth="1"/>
    <col min="12" max="12" width="21.85546875" style="39" customWidth="1"/>
    <col min="13" max="13" width="27.85546875" style="36" customWidth="1"/>
    <col min="14" max="14" width="33.7109375" style="36" customWidth="1"/>
    <col min="15" max="15" width="15" style="36" customWidth="1"/>
    <col min="16" max="17" width="30.42578125" style="36" customWidth="1"/>
    <col min="18" max="18" width="31.28515625" style="36" customWidth="1"/>
    <col min="19" max="19" width="19.140625" style="39" customWidth="1"/>
    <col min="20" max="20" width="21" style="36" customWidth="1"/>
    <col min="21" max="21" width="19.42578125" style="36" customWidth="1"/>
    <col min="22" max="22" width="14.42578125" style="36" customWidth="1"/>
    <col min="23" max="23" width="12.7109375" style="35" customWidth="1"/>
    <col min="24" max="25" width="23.42578125" style="36" customWidth="1"/>
    <col min="26" max="29" width="22" style="36" customWidth="1"/>
    <col min="30" max="30" width="29.140625" style="39" customWidth="1"/>
    <col min="31" max="33" width="13.28515625" style="35" customWidth="1"/>
    <col min="34" max="34" width="29.140625" style="37" customWidth="1"/>
    <col min="35" max="16384" width="9.140625" style="36"/>
  </cols>
  <sheetData>
    <row r="1" spans="1:34" ht="15.75" hidden="1" x14ac:dyDescent="0.25">
      <c r="K1" s="39"/>
      <c r="M1" s="39"/>
      <c r="N1" s="39"/>
      <c r="O1" s="39"/>
      <c r="P1" s="39"/>
      <c r="Q1" s="39"/>
      <c r="R1" s="39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ht="15" hidden="1" customHeight="1" x14ac:dyDescent="0.25">
      <c r="C2" s="37"/>
      <c r="D2" s="37"/>
      <c r="E2" s="37"/>
      <c r="K2" s="39"/>
      <c r="M2" s="39"/>
      <c r="N2" s="39"/>
      <c r="O2" s="39"/>
      <c r="P2" s="39"/>
      <c r="Q2" s="39"/>
      <c r="R2" s="39"/>
      <c r="T2" s="37"/>
      <c r="U2" s="37"/>
      <c r="V2" s="37"/>
      <c r="W2" s="39"/>
      <c r="Y2" s="81" t="s">
        <v>0</v>
      </c>
      <c r="Z2" s="81"/>
      <c r="AA2" s="81"/>
      <c r="AB2" s="81"/>
      <c r="AC2" s="81"/>
      <c r="AD2" s="81"/>
      <c r="AE2" s="81"/>
      <c r="AF2" s="81"/>
      <c r="AG2" s="81"/>
      <c r="AH2" s="81"/>
    </row>
    <row r="3" spans="1:34" ht="15" hidden="1" customHeight="1" x14ac:dyDescent="0.25">
      <c r="C3" s="37"/>
      <c r="D3" s="37"/>
      <c r="E3" s="37"/>
      <c r="K3" s="39"/>
      <c r="M3" s="39"/>
      <c r="N3" s="39"/>
      <c r="O3" s="39"/>
      <c r="P3" s="39"/>
      <c r="Q3" s="39"/>
      <c r="R3" s="39"/>
      <c r="T3" s="37"/>
      <c r="U3" s="37"/>
      <c r="V3" s="37"/>
      <c r="W3" s="39"/>
      <c r="X3" s="40"/>
      <c r="Y3" s="82" t="s">
        <v>1</v>
      </c>
      <c r="Z3" s="82"/>
      <c r="AA3" s="82"/>
      <c r="AB3" s="82"/>
      <c r="AC3" s="82"/>
      <c r="AD3" s="82"/>
      <c r="AE3" s="82"/>
      <c r="AF3" s="82"/>
      <c r="AG3" s="82"/>
      <c r="AH3" s="82"/>
    </row>
    <row r="4" spans="1:34" ht="15" hidden="1" customHeight="1" x14ac:dyDescent="0.25">
      <c r="C4" s="83" t="s">
        <v>2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</row>
    <row r="5" spans="1:34" ht="15" hidden="1" customHeight="1" x14ac:dyDescent="0.25">
      <c r="C5" s="84" t="s">
        <v>3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</row>
    <row r="6" spans="1:34" ht="15" hidden="1" customHeight="1" x14ac:dyDescent="0.25">
      <c r="C6" s="82" t="s">
        <v>4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</row>
    <row r="7" spans="1:34" ht="15" hidden="1" customHeight="1" x14ac:dyDescent="0.25">
      <c r="C7" s="81" t="s">
        <v>5</v>
      </c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</row>
    <row r="8" spans="1:34" ht="15.75" hidden="1" x14ac:dyDescent="0.25">
      <c r="C8" s="37"/>
      <c r="D8" s="37"/>
      <c r="E8" s="37"/>
      <c r="K8" s="37"/>
      <c r="M8" s="37"/>
      <c r="N8" s="37"/>
      <c r="O8" s="37"/>
      <c r="P8" s="37"/>
      <c r="Q8" s="37"/>
      <c r="R8" s="37"/>
      <c r="T8" s="37"/>
      <c r="U8" s="81"/>
      <c r="V8" s="81"/>
      <c r="W8" s="81"/>
      <c r="X8" s="81"/>
      <c r="Y8" s="81"/>
      <c r="Z8" s="37"/>
      <c r="AA8" s="37"/>
      <c r="AB8" s="37"/>
      <c r="AC8" s="37"/>
      <c r="AE8" s="39"/>
      <c r="AF8" s="39"/>
      <c r="AG8" s="39"/>
      <c r="AH8" s="41"/>
    </row>
    <row r="9" spans="1:34" s="43" customFormat="1" ht="16.350000000000001" hidden="1" customHeight="1" x14ac:dyDescent="0.25">
      <c r="A9" s="48"/>
      <c r="B9" s="49"/>
      <c r="C9" s="85" t="s">
        <v>6</v>
      </c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</row>
    <row r="10" spans="1:34" s="44" customFormat="1" ht="34.5" customHeight="1" x14ac:dyDescent="0.25">
      <c r="A10" s="86" t="s">
        <v>7</v>
      </c>
      <c r="B10" s="87" t="s">
        <v>8</v>
      </c>
      <c r="C10" s="88" t="s">
        <v>9</v>
      </c>
      <c r="D10" s="88" t="s">
        <v>10</v>
      </c>
      <c r="E10" s="88">
        <f t="array" ref="E10">SUMPRODUCT(--(TRIM(E12:E855)&lt;&gt;""))</f>
        <v>141</v>
      </c>
      <c r="F10" s="88" t="s">
        <v>11</v>
      </c>
      <c r="G10" s="88" t="s">
        <v>12</v>
      </c>
      <c r="H10" s="88" t="s">
        <v>13</v>
      </c>
      <c r="I10" s="89" t="s">
        <v>14</v>
      </c>
      <c r="J10" s="86" t="s">
        <v>15</v>
      </c>
      <c r="K10" s="88" t="s">
        <v>16</v>
      </c>
      <c r="L10" s="86" t="s">
        <v>17</v>
      </c>
      <c r="M10" s="88" t="s">
        <v>18</v>
      </c>
      <c r="N10" s="88" t="s">
        <v>19</v>
      </c>
      <c r="O10" s="88" t="s">
        <v>20</v>
      </c>
      <c r="P10" s="88" t="s">
        <v>21</v>
      </c>
      <c r="Q10" s="88" t="s">
        <v>22</v>
      </c>
      <c r="R10" s="88" t="s">
        <v>23</v>
      </c>
      <c r="S10" s="86" t="s">
        <v>24</v>
      </c>
      <c r="T10" s="88" t="s">
        <v>25</v>
      </c>
      <c r="U10" s="88" t="s">
        <v>26</v>
      </c>
      <c r="V10" s="88"/>
      <c r="W10" s="88"/>
      <c r="X10" s="88" t="s">
        <v>27</v>
      </c>
      <c r="Y10" s="88" t="s">
        <v>28</v>
      </c>
      <c r="Z10" s="88" t="s">
        <v>29</v>
      </c>
      <c r="AA10" s="88" t="s">
        <v>30</v>
      </c>
      <c r="AB10" s="88" t="s">
        <v>31</v>
      </c>
      <c r="AC10" s="88" t="s">
        <v>32</v>
      </c>
      <c r="AD10" s="86" t="s">
        <v>33</v>
      </c>
      <c r="AE10" s="52">
        <f ca="1">COUNT(AE12:AE9817)</f>
        <v>53</v>
      </c>
      <c r="AF10" s="52">
        <f ca="1">COUNT(AF12:AF9817)</f>
        <v>67</v>
      </c>
      <c r="AG10" s="52">
        <f ca="1">COUNT(AG12:AG9817)</f>
        <v>18</v>
      </c>
      <c r="AH10" s="53">
        <f ca="1">IFERROR(AVERAGE(AE12:AG9817),0)</f>
        <v>37.231884057971016</v>
      </c>
    </row>
    <row r="11" spans="1:34" s="44" customFormat="1" ht="34.5" customHeight="1" x14ac:dyDescent="0.25">
      <c r="A11" s="86"/>
      <c r="B11" s="87"/>
      <c r="C11" s="88"/>
      <c r="D11" s="88"/>
      <c r="E11" s="88"/>
      <c r="F11" s="88"/>
      <c r="G11" s="88"/>
      <c r="H11" s="88"/>
      <c r="I11" s="89"/>
      <c r="J11" s="86"/>
      <c r="K11" s="88"/>
      <c r="L11" s="86"/>
      <c r="M11" s="88"/>
      <c r="N11" s="88"/>
      <c r="O11" s="88"/>
      <c r="P11" s="88"/>
      <c r="Q11" s="88"/>
      <c r="R11" s="88"/>
      <c r="S11" s="86"/>
      <c r="T11" s="88"/>
      <c r="U11" s="51" t="s">
        <v>34</v>
      </c>
      <c r="V11" s="51" t="s">
        <v>35</v>
      </c>
      <c r="W11" s="50" t="s">
        <v>36</v>
      </c>
      <c r="X11" s="88"/>
      <c r="Y11" s="88"/>
      <c r="Z11" s="88"/>
      <c r="AA11" s="88"/>
      <c r="AB11" s="88"/>
      <c r="AC11" s="88"/>
      <c r="AD11" s="86"/>
      <c r="AE11" s="50" t="s">
        <v>37</v>
      </c>
      <c r="AF11" s="50" t="s">
        <v>38</v>
      </c>
      <c r="AG11" s="50" t="s">
        <v>39</v>
      </c>
      <c r="AH11" s="51" t="s">
        <v>40</v>
      </c>
    </row>
    <row r="12" spans="1:34" ht="126" x14ac:dyDescent="0.25">
      <c r="A12" s="65" t="s">
        <v>1590</v>
      </c>
      <c r="B12" s="55" t="s">
        <v>1591</v>
      </c>
      <c r="C12" s="42">
        <v>1</v>
      </c>
      <c r="D12" s="42" t="s">
        <v>41</v>
      </c>
      <c r="E12" s="66" t="s">
        <v>1592</v>
      </c>
      <c r="F12" s="59" t="s">
        <v>430</v>
      </c>
      <c r="G12" s="59"/>
      <c r="H12" s="37" t="e">
        <f t="array" ref="H12">IF(
  ISBLANK(F12),
  "",
  IF(
    COUNTIF([1]Settings!G$1:G$609, F12) = 1,
    INDEX([1]Settings!H$1:H$609, MATCH(F12, [1]Settings!G$1:G$609, 0)),
    IFERROR(
      INDEX([1]Settings!H$1:H$609,
        MATCH(1,
          ([1]Settings!G$1:G$609=F12) * ([1]Settings!D$1:D$609=G12),
          0
        )
      ),
      ""
    )
  )
)</f>
        <v>#VALUE!</v>
      </c>
      <c r="I12" s="55">
        <v>36089</v>
      </c>
      <c r="J12" s="54" t="s">
        <v>1593</v>
      </c>
      <c r="K12" s="57" t="s">
        <v>1594</v>
      </c>
      <c r="L12" s="61" t="s">
        <v>1595</v>
      </c>
      <c r="M12" s="59" t="s">
        <v>1596</v>
      </c>
      <c r="N12" s="59" t="s">
        <v>1597</v>
      </c>
      <c r="O12" s="59" t="s">
        <v>52</v>
      </c>
      <c r="P12" s="59" t="s">
        <v>1598</v>
      </c>
      <c r="Q12" s="59" t="s">
        <v>1599</v>
      </c>
      <c r="R12" s="59" t="s">
        <v>1600</v>
      </c>
      <c r="S12" s="61">
        <v>633131383</v>
      </c>
      <c r="T12" s="59"/>
      <c r="U12" s="59" t="s">
        <v>44</v>
      </c>
      <c r="V12" s="62">
        <v>100</v>
      </c>
      <c r="W12" s="63"/>
      <c r="X12" s="58">
        <v>46079</v>
      </c>
      <c r="Y12" s="58" t="s">
        <v>1601</v>
      </c>
      <c r="Z12" s="58" t="str">
        <f t="shared" ref="Z12:Z23" si="0">IF(E12="","",IF(T12="","ні","так"))</f>
        <v>ні</v>
      </c>
      <c r="AA12" s="58">
        <v>46079</v>
      </c>
      <c r="AB12" s="58" t="s">
        <v>45</v>
      </c>
      <c r="AC12" s="58"/>
      <c r="AD12" s="64"/>
      <c r="AE12" s="45">
        <f t="shared" ref="AE12:AE55" ca="1" si="1">IF(AND(INT(YEARFRAC(I12,TODAY()))&gt;=25,INT(YEARFRAC(I12,TODAY()))&lt;=35),INT(YEARFRAC(I12,TODAY())),"")</f>
        <v>27</v>
      </c>
      <c r="AF12" s="45" t="str">
        <f t="shared" ref="AF12:AF55" ca="1" si="2">IF(AND(INT(YEARFRAC(I12,TODAY()))&gt;=36,INT(YEARFRAC(I12,TODAY()))&lt;=45),INT(YEARFRAC(I12,TODAY())),"")</f>
        <v/>
      </c>
      <c r="AG12" s="45" t="str">
        <f t="shared" ref="AG12:AG55" ca="1" si="3">IF(AND(INT(YEARFRAC(I12,TODAY()))&gt;=46,INT(YEARFRAC(I12,TODAY()))&lt;=50),INT(YEARFRAC(I12,TODAY())),"")</f>
        <v/>
      </c>
      <c r="AH12" s="42"/>
    </row>
    <row r="13" spans="1:34" ht="94.5" x14ac:dyDescent="0.25">
      <c r="A13" s="54" t="s">
        <v>1417</v>
      </c>
      <c r="B13" s="55" t="s">
        <v>1405</v>
      </c>
      <c r="C13" s="42">
        <v>2</v>
      </c>
      <c r="D13" s="56" t="s">
        <v>41</v>
      </c>
      <c r="E13" s="57" t="s">
        <v>1418</v>
      </c>
      <c r="F13" s="58" t="s">
        <v>1056</v>
      </c>
      <c r="G13" s="59" t="s">
        <v>1419</v>
      </c>
      <c r="H13" s="37" t="e">
        <f t="array" ref="H13">IF(
  ISBLANK(F13),
  "",
  IF(
    COUNTIF([2]Settings!G$1:G$609, F13) = 1,
    INDEX([2]Settings!H$1:H$609, MATCH(F13, [2]Settings!G$1:G$609, 0)),
    IFERROR(
      INDEX([2]Settings!H$1:H$609,
        MATCH(1,
          ([2]Settings!G$1:G$609=F13) * ([2]Settings!D$1:D$609=G13),
          0
        )
      ),
      ""
    )
  )
)</f>
        <v>#VALUE!</v>
      </c>
      <c r="I13" s="55">
        <v>30851</v>
      </c>
      <c r="J13" s="54" t="s">
        <v>1420</v>
      </c>
      <c r="K13" s="60"/>
      <c r="L13" s="61"/>
      <c r="M13" s="58" t="s">
        <v>1421</v>
      </c>
      <c r="N13" s="58" t="s">
        <v>1422</v>
      </c>
      <c r="O13" s="59" t="s">
        <v>1423</v>
      </c>
      <c r="P13" s="58" t="s">
        <v>1424</v>
      </c>
      <c r="Q13" s="58" t="s">
        <v>1425</v>
      </c>
      <c r="R13" s="58" t="s">
        <v>1426</v>
      </c>
      <c r="S13" s="61" t="s">
        <v>1427</v>
      </c>
      <c r="T13" s="59"/>
      <c r="U13" s="59" t="s">
        <v>44</v>
      </c>
      <c r="V13" s="62">
        <v>100</v>
      </c>
      <c r="W13" s="63"/>
      <c r="X13" s="58">
        <v>46077</v>
      </c>
      <c r="Y13" s="58" t="s">
        <v>1416</v>
      </c>
      <c r="Z13" s="58" t="str">
        <f t="shared" si="0"/>
        <v>ні</v>
      </c>
      <c r="AA13" s="58">
        <v>46077</v>
      </c>
      <c r="AB13" s="58" t="s">
        <v>45</v>
      </c>
      <c r="AC13" s="58"/>
      <c r="AD13" s="64"/>
      <c r="AE13" s="45" t="str">
        <f t="shared" ca="1" si="1"/>
        <v/>
      </c>
      <c r="AF13" s="45">
        <f t="shared" ca="1" si="2"/>
        <v>41</v>
      </c>
      <c r="AG13" s="45" t="str">
        <f t="shared" ca="1" si="3"/>
        <v/>
      </c>
      <c r="AH13" s="42"/>
    </row>
    <row r="14" spans="1:34" ht="94.5" x14ac:dyDescent="0.25">
      <c r="A14" s="54" t="s">
        <v>1281</v>
      </c>
      <c r="B14" s="55" t="s">
        <v>1270</v>
      </c>
      <c r="C14" s="42">
        <v>2</v>
      </c>
      <c r="D14" s="56" t="s">
        <v>41</v>
      </c>
      <c r="E14" s="57" t="s">
        <v>1282</v>
      </c>
      <c r="F14" s="58" t="s">
        <v>1044</v>
      </c>
      <c r="G14" s="59" t="s">
        <v>1283</v>
      </c>
      <c r="H14" s="37" t="e">
        <f t="array" ref="H14">IF(
  ISBLANK(F14),
  "",
  IF(
    COUNTIF([3]Settings!G$1:G$609, F14) = 1,
    INDEX([3]Settings!H$1:H$609, MATCH(F14, [3]Settings!G$1:G$609, 0)),
    IFERROR(
      INDEX([3]Settings!H$1:H$609,
        MATCH(1,
          ([3]Settings!G$1:G$609=F14) * ([3]Settings!D$1:D$609=G14),
          0
        )
      ),
      ""
    )
  )
)</f>
        <v>#VALUE!</v>
      </c>
      <c r="I14" s="55">
        <v>35604</v>
      </c>
      <c r="J14" s="54" t="s">
        <v>1284</v>
      </c>
      <c r="K14" s="60"/>
      <c r="L14" s="61"/>
      <c r="M14" s="58" t="s">
        <v>1285</v>
      </c>
      <c r="N14" s="58" t="s">
        <v>1286</v>
      </c>
      <c r="O14" s="59" t="s">
        <v>1215</v>
      </c>
      <c r="P14" s="58" t="s">
        <v>1287</v>
      </c>
      <c r="Q14" s="58" t="s">
        <v>1288</v>
      </c>
      <c r="R14" s="58" t="s">
        <v>1289</v>
      </c>
      <c r="S14" s="61" t="s">
        <v>1290</v>
      </c>
      <c r="T14" s="59"/>
      <c r="U14" s="59" t="s">
        <v>44</v>
      </c>
      <c r="V14" s="62">
        <v>100</v>
      </c>
      <c r="W14" s="63"/>
      <c r="X14" s="58">
        <v>46076</v>
      </c>
      <c r="Y14" s="58" t="s">
        <v>1280</v>
      </c>
      <c r="Z14" s="58" t="str">
        <f t="shared" si="0"/>
        <v>ні</v>
      </c>
      <c r="AA14" s="58">
        <v>46076</v>
      </c>
      <c r="AB14" s="58" t="s">
        <v>45</v>
      </c>
      <c r="AC14" s="58" t="s">
        <v>46</v>
      </c>
      <c r="AD14" s="64"/>
      <c r="AE14" s="45">
        <f t="shared" ca="1" si="1"/>
        <v>28</v>
      </c>
      <c r="AF14" s="45" t="str">
        <f t="shared" ca="1" si="2"/>
        <v/>
      </c>
      <c r="AG14" s="45" t="str">
        <f t="shared" ca="1" si="3"/>
        <v/>
      </c>
      <c r="AH14" s="42"/>
    </row>
    <row r="15" spans="1:34" ht="78.75" x14ac:dyDescent="0.25">
      <c r="A15" s="54" t="s">
        <v>1291</v>
      </c>
      <c r="B15" s="55" t="s">
        <v>1270</v>
      </c>
      <c r="C15" s="56">
        <v>3</v>
      </c>
      <c r="D15" s="56" t="s">
        <v>41</v>
      </c>
      <c r="E15" s="59" t="s">
        <v>1292</v>
      </c>
      <c r="F15" s="59" t="s">
        <v>444</v>
      </c>
      <c r="G15" s="59"/>
      <c r="H15" s="37" t="e">
        <f t="array" ref="H15">IF(
  ISBLANK(F15),
  "",
  IF(
    COUNTIF([3]Settings!G$1:G$609, F15) = 1,
    INDEX([3]Settings!H$1:H$609, MATCH(F15, [3]Settings!G$1:G$609, 0)),
    IFERROR(
      INDEX([3]Settings!H$1:H$609,
        MATCH(1,
          ([3]Settings!G$1:G$609=F15) * ([3]Settings!D$1:D$609=G15),
          0
        )
      ),
      ""
    )
  )
)</f>
        <v>#VALUE!</v>
      </c>
      <c r="I15" s="55">
        <v>30443</v>
      </c>
      <c r="J15" s="54" t="s">
        <v>1293</v>
      </c>
      <c r="K15" s="57" t="s">
        <v>1294</v>
      </c>
      <c r="L15" s="61" t="s">
        <v>1295</v>
      </c>
      <c r="M15" s="59" t="s">
        <v>1296</v>
      </c>
      <c r="N15" s="59" t="s">
        <v>1297</v>
      </c>
      <c r="O15" s="59" t="s">
        <v>54</v>
      </c>
      <c r="P15" s="59" t="s">
        <v>1298</v>
      </c>
      <c r="Q15" s="59" t="s">
        <v>1299</v>
      </c>
      <c r="R15" s="59" t="s">
        <v>1300</v>
      </c>
      <c r="S15" s="61">
        <v>663135516</v>
      </c>
      <c r="T15" s="59"/>
      <c r="U15" s="59" t="s">
        <v>44</v>
      </c>
      <c r="V15" s="62">
        <v>100</v>
      </c>
      <c r="W15" s="63"/>
      <c r="X15" s="58">
        <v>46076</v>
      </c>
      <c r="Y15" s="58" t="s">
        <v>1280</v>
      </c>
      <c r="Z15" s="58" t="str">
        <f t="shared" si="0"/>
        <v>ні</v>
      </c>
      <c r="AA15" s="58">
        <v>46076</v>
      </c>
      <c r="AB15" s="58" t="s">
        <v>45</v>
      </c>
      <c r="AC15" s="58" t="s">
        <v>46</v>
      </c>
      <c r="AD15" s="64"/>
      <c r="AE15" s="45" t="str">
        <f t="shared" ca="1" si="1"/>
        <v/>
      </c>
      <c r="AF15" s="45">
        <f t="shared" ca="1" si="2"/>
        <v>42</v>
      </c>
      <c r="AG15" s="45" t="str">
        <f t="shared" ca="1" si="3"/>
        <v/>
      </c>
      <c r="AH15" s="42"/>
    </row>
    <row r="16" spans="1:34" ht="189" x14ac:dyDescent="0.25">
      <c r="A16" s="65" t="s">
        <v>1741</v>
      </c>
      <c r="B16" s="55" t="s">
        <v>1742</v>
      </c>
      <c r="C16" s="42">
        <v>1</v>
      </c>
      <c r="D16" s="42" t="s">
        <v>41</v>
      </c>
      <c r="E16" s="66" t="s">
        <v>1743</v>
      </c>
      <c r="F16" s="59" t="s">
        <v>49</v>
      </c>
      <c r="G16" s="59"/>
      <c r="H16" s="37" t="e">
        <f t="array" ref="H16">IF(
  ISBLANK(F16),
  "",
  IF(
    COUNTIF([4]Settings!G$1:G$609, F16) = 1,
    INDEX([4]Settings!H$1:H$609, MATCH(F16, [4]Settings!G$1:G$609, 0)),
    IFERROR(
      INDEX([4]Settings!H$1:H$609,
        MATCH(1,
          ([4]Settings!G$1:G$609=F16) * ([4]Settings!D$1:D$609=G16),
          0
        )
      ),
      ""
    )
  )
)</f>
        <v>#VALUE!</v>
      </c>
      <c r="I16" s="55">
        <v>33544</v>
      </c>
      <c r="J16" s="54" t="s">
        <v>1744</v>
      </c>
      <c r="K16" s="57" t="s">
        <v>1745</v>
      </c>
      <c r="L16" s="61" t="s">
        <v>1746</v>
      </c>
      <c r="M16" s="59" t="s">
        <v>1747</v>
      </c>
      <c r="N16" s="59" t="s">
        <v>1748</v>
      </c>
      <c r="O16" s="59" t="s">
        <v>48</v>
      </c>
      <c r="P16" s="59" t="s">
        <v>1749</v>
      </c>
      <c r="Q16" s="59" t="s">
        <v>1750</v>
      </c>
      <c r="R16" s="59" t="s">
        <v>1751</v>
      </c>
      <c r="S16" s="61">
        <v>982607646</v>
      </c>
      <c r="T16" s="59"/>
      <c r="U16" s="59" t="s">
        <v>44</v>
      </c>
      <c r="V16" s="62">
        <v>100</v>
      </c>
      <c r="W16" s="63"/>
      <c r="X16" s="58">
        <v>46080</v>
      </c>
      <c r="Y16" s="58" t="s">
        <v>1752</v>
      </c>
      <c r="Z16" s="58" t="str">
        <f t="shared" si="0"/>
        <v>ні</v>
      </c>
      <c r="AA16" s="58">
        <v>46080</v>
      </c>
      <c r="AB16" s="58" t="s">
        <v>59</v>
      </c>
      <c r="AC16" s="58"/>
      <c r="AD16" s="64"/>
      <c r="AE16" s="45">
        <f t="shared" ca="1" si="1"/>
        <v>34</v>
      </c>
      <c r="AF16" s="45" t="str">
        <f t="shared" ca="1" si="2"/>
        <v/>
      </c>
      <c r="AG16" s="45" t="str">
        <f t="shared" ca="1" si="3"/>
        <v/>
      </c>
      <c r="AH16" s="42"/>
    </row>
    <row r="17" spans="1:34" ht="78.75" x14ac:dyDescent="0.25">
      <c r="A17" s="65" t="s">
        <v>1171</v>
      </c>
      <c r="B17" s="55" t="s">
        <v>1170</v>
      </c>
      <c r="C17" s="56">
        <v>5</v>
      </c>
      <c r="D17" s="56" t="s">
        <v>41</v>
      </c>
      <c r="E17" s="57" t="s">
        <v>1172</v>
      </c>
      <c r="F17" s="59" t="s">
        <v>1044</v>
      </c>
      <c r="G17" s="59" t="s">
        <v>1205</v>
      </c>
      <c r="H17" s="37" t="str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Чернігівська</v>
      </c>
      <c r="I17" s="55">
        <v>32799</v>
      </c>
      <c r="J17" s="54" t="s">
        <v>1186</v>
      </c>
      <c r="K17" s="60" t="s">
        <v>1195</v>
      </c>
      <c r="L17" s="61" t="s">
        <v>1197</v>
      </c>
      <c r="M17" s="58" t="s">
        <v>1204</v>
      </c>
      <c r="N17" s="58" t="s">
        <v>1232</v>
      </c>
      <c r="O17" s="59" t="s">
        <v>1215</v>
      </c>
      <c r="P17" s="58" t="s">
        <v>1233</v>
      </c>
      <c r="Q17" s="58" t="s">
        <v>1234</v>
      </c>
      <c r="R17" s="58" t="s">
        <v>1235</v>
      </c>
      <c r="S17" s="61" t="s">
        <v>1236</v>
      </c>
      <c r="T17" s="59" t="s">
        <v>1196</v>
      </c>
      <c r="U17" s="59" t="s">
        <v>44</v>
      </c>
      <c r="V17" s="62">
        <v>100</v>
      </c>
      <c r="W17" s="63"/>
      <c r="X17" s="58">
        <v>46075</v>
      </c>
      <c r="Y17" s="58" t="s">
        <v>1189</v>
      </c>
      <c r="Z17" s="58" t="str">
        <f t="shared" si="0"/>
        <v>так</v>
      </c>
      <c r="AA17" s="58">
        <v>46075</v>
      </c>
      <c r="AB17" s="58" t="s">
        <v>45</v>
      </c>
      <c r="AC17" s="58" t="s">
        <v>1210</v>
      </c>
      <c r="AD17" s="64"/>
      <c r="AE17" s="45" t="str">
        <f t="shared" ca="1" si="1"/>
        <v/>
      </c>
      <c r="AF17" s="45">
        <f t="shared" ca="1" si="2"/>
        <v>36</v>
      </c>
      <c r="AG17" s="45" t="str">
        <f t="shared" ca="1" si="3"/>
        <v/>
      </c>
      <c r="AH17" s="42"/>
    </row>
    <row r="18" spans="1:34" ht="173.25" x14ac:dyDescent="0.25">
      <c r="A18" s="54" t="s">
        <v>1890</v>
      </c>
      <c r="B18" s="55" t="s">
        <v>1891</v>
      </c>
      <c r="C18" s="42">
        <v>1</v>
      </c>
      <c r="D18" s="56" t="s">
        <v>41</v>
      </c>
      <c r="E18" s="59" t="s">
        <v>1892</v>
      </c>
      <c r="F18" s="59" t="s">
        <v>95</v>
      </c>
      <c r="G18" s="59"/>
      <c r="H18" s="37" t="e">
        <f t="array" ref="H18">IF(
  ISBLANK(F18),
  "",
  IF(
    COUNTIF([5]Settings!G$1:G$609, F18) = 1,
    INDEX([5]Settings!H$1:H$609, MATCH(F18, [5]Settings!G$1:G$609, 0)),
    IFERROR(
      INDEX([5]Settings!H$1:H$609,
        MATCH(1,
          ([5]Settings!G$1:G$609=F18) * ([5]Settings!D$1:D$609=G18),
          0
        )
      ),
      ""
    )
  )
)</f>
        <v>#VALUE!</v>
      </c>
      <c r="I18" s="55">
        <v>36242</v>
      </c>
      <c r="J18" s="65" t="s">
        <v>1893</v>
      </c>
      <c r="K18" s="59" t="s">
        <v>1894</v>
      </c>
      <c r="L18" s="59" t="s">
        <v>1895</v>
      </c>
      <c r="M18" s="59" t="s">
        <v>1896</v>
      </c>
      <c r="N18" s="59" t="s">
        <v>1897</v>
      </c>
      <c r="O18" s="59" t="s">
        <v>48</v>
      </c>
      <c r="P18" s="59" t="s">
        <v>1898</v>
      </c>
      <c r="Q18" s="59" t="s">
        <v>1899</v>
      </c>
      <c r="R18" s="59" t="s">
        <v>1900</v>
      </c>
      <c r="S18" s="61">
        <v>976880495</v>
      </c>
      <c r="T18" s="59"/>
      <c r="U18" s="59" t="s">
        <v>44</v>
      </c>
      <c r="V18" s="62">
        <v>100</v>
      </c>
      <c r="W18" s="63"/>
      <c r="X18" s="58">
        <v>46081</v>
      </c>
      <c r="Y18" s="58" t="s">
        <v>1901</v>
      </c>
      <c r="Z18" s="58" t="str">
        <f t="shared" si="0"/>
        <v>ні</v>
      </c>
      <c r="AA18" s="58">
        <v>46077</v>
      </c>
      <c r="AB18" s="58" t="s">
        <v>45</v>
      </c>
      <c r="AC18" s="58" t="s">
        <v>46</v>
      </c>
      <c r="AD18" s="64"/>
      <c r="AE18" s="45">
        <f t="shared" ca="1" si="1"/>
        <v>27</v>
      </c>
      <c r="AF18" s="45" t="str">
        <f t="shared" ca="1" si="2"/>
        <v/>
      </c>
      <c r="AG18" s="45" t="str">
        <f t="shared" ca="1" si="3"/>
        <v/>
      </c>
      <c r="AH18" s="42"/>
    </row>
    <row r="19" spans="1:34" ht="78.75" x14ac:dyDescent="0.25">
      <c r="A19" s="61" t="s">
        <v>1484</v>
      </c>
      <c r="B19" s="55" t="s">
        <v>1485</v>
      </c>
      <c r="C19" s="56">
        <v>1</v>
      </c>
      <c r="D19" s="56" t="s">
        <v>41</v>
      </c>
      <c r="E19" s="59" t="s">
        <v>1486</v>
      </c>
      <c r="F19" s="58" t="s">
        <v>49</v>
      </c>
      <c r="G19" s="59"/>
      <c r="H19" s="37" t="e">
        <f t="array" ref="H19">IF(
  ISBLANK(F19),
  "",
  IF(
    COUNTIF([6]Settings!G$1:G$609, F19) = 1,
    INDEX([6]Settings!H$1:H$609, MATCH(F19, [6]Settings!G$1:G$609, 0)),
    IFERROR(
      INDEX([6]Settings!H$1:H$609,
        MATCH(1,
          ([6]Settings!G$1:G$609=F19) * ([6]Settings!D$1:D$609=G19),
          0
        )
      ),
      ""
    )
  )
)</f>
        <v>#VALUE!</v>
      </c>
      <c r="I19" s="58">
        <v>29125</v>
      </c>
      <c r="J19" s="59">
        <v>2912410393</v>
      </c>
      <c r="K19" s="59" t="s">
        <v>1487</v>
      </c>
      <c r="L19" s="61" t="s">
        <v>1488</v>
      </c>
      <c r="M19" s="59" t="s">
        <v>1325</v>
      </c>
      <c r="N19" s="59" t="s">
        <v>1489</v>
      </c>
      <c r="O19" s="59" t="s">
        <v>48</v>
      </c>
      <c r="P19" s="59" t="s">
        <v>1490</v>
      </c>
      <c r="Q19" s="59" t="s">
        <v>1491</v>
      </c>
      <c r="R19" s="59" t="s">
        <v>1492</v>
      </c>
      <c r="S19" s="61">
        <v>975269074</v>
      </c>
      <c r="T19" s="59"/>
      <c r="U19" s="59" t="s">
        <v>44</v>
      </c>
      <c r="V19" s="62">
        <v>100</v>
      </c>
      <c r="W19" s="63"/>
      <c r="X19" s="58">
        <v>46078</v>
      </c>
      <c r="Y19" s="58" t="s">
        <v>1493</v>
      </c>
      <c r="Z19" s="58" t="str">
        <f t="shared" si="0"/>
        <v>ні</v>
      </c>
      <c r="AA19" s="58">
        <v>46078</v>
      </c>
      <c r="AB19" s="58" t="s">
        <v>45</v>
      </c>
      <c r="AC19" s="58" t="s">
        <v>50</v>
      </c>
      <c r="AD19" s="64"/>
      <c r="AE19" s="45" t="str">
        <f t="shared" ca="1" si="1"/>
        <v/>
      </c>
      <c r="AF19" s="45" t="str">
        <f t="shared" ca="1" si="2"/>
        <v/>
      </c>
      <c r="AG19" s="45">
        <f t="shared" ca="1" si="3"/>
        <v>46</v>
      </c>
      <c r="AH19" s="42"/>
    </row>
    <row r="20" spans="1:34" ht="189" x14ac:dyDescent="0.25">
      <c r="A20" s="65" t="s">
        <v>1753</v>
      </c>
      <c r="B20" s="55" t="s">
        <v>1742</v>
      </c>
      <c r="C20" s="42">
        <v>2</v>
      </c>
      <c r="D20" s="42" t="s">
        <v>41</v>
      </c>
      <c r="E20" s="66" t="s">
        <v>1754</v>
      </c>
      <c r="F20" s="59" t="s">
        <v>49</v>
      </c>
      <c r="G20" s="59"/>
      <c r="H20" s="37" t="e">
        <f t="array" ref="H20">IF(
  ISBLANK(F20),
  "",
  IF(
    COUNTIF([4]Settings!G$1:G$609, F20) = 1,
    INDEX([4]Settings!H$1:H$609, MATCH(F20, [4]Settings!G$1:G$609, 0)),
    IFERROR(
      INDEX([4]Settings!H$1:H$609,
        MATCH(1,
          ([4]Settings!G$1:G$609=F20) * ([4]Settings!D$1:D$609=G20),
          0
        )
      ),
      ""
    )
  )
)</f>
        <v>#VALUE!</v>
      </c>
      <c r="I20" s="55">
        <v>30790</v>
      </c>
      <c r="J20" s="54" t="s">
        <v>1755</v>
      </c>
      <c r="K20" s="57" t="s">
        <v>1756</v>
      </c>
      <c r="L20" s="61" t="s">
        <v>1757</v>
      </c>
      <c r="M20" s="59" t="s">
        <v>1758</v>
      </c>
      <c r="N20" s="59" t="s">
        <v>1759</v>
      </c>
      <c r="O20" s="59" t="s">
        <v>48</v>
      </c>
      <c r="P20" s="59" t="s">
        <v>1760</v>
      </c>
      <c r="Q20" s="59" t="s">
        <v>1761</v>
      </c>
      <c r="R20" s="59" t="s">
        <v>1762</v>
      </c>
      <c r="S20" s="61">
        <v>989386733</v>
      </c>
      <c r="T20" s="59"/>
      <c r="U20" s="59" t="s">
        <v>44</v>
      </c>
      <c r="V20" s="62">
        <v>100</v>
      </c>
      <c r="W20" s="63"/>
      <c r="X20" s="58">
        <v>46080</v>
      </c>
      <c r="Y20" s="58" t="s">
        <v>1752</v>
      </c>
      <c r="Z20" s="58" t="str">
        <f t="shared" si="0"/>
        <v>ні</v>
      </c>
      <c r="AA20" s="58">
        <v>46080</v>
      </c>
      <c r="AB20" s="58" t="s">
        <v>59</v>
      </c>
      <c r="AC20" s="58"/>
      <c r="AD20" s="64"/>
      <c r="AE20" s="45" t="str">
        <f t="shared" ca="1" si="1"/>
        <v/>
      </c>
      <c r="AF20" s="45">
        <f t="shared" ca="1" si="2"/>
        <v>42</v>
      </c>
      <c r="AG20" s="45" t="str">
        <f t="shared" ca="1" si="3"/>
        <v/>
      </c>
      <c r="AH20" s="42"/>
    </row>
    <row r="21" spans="1:34" ht="189" x14ac:dyDescent="0.25">
      <c r="A21" s="65" t="s">
        <v>1763</v>
      </c>
      <c r="B21" s="55" t="s">
        <v>1742</v>
      </c>
      <c r="C21" s="42">
        <v>3</v>
      </c>
      <c r="D21" s="56" t="s">
        <v>41</v>
      </c>
      <c r="E21" s="57" t="s">
        <v>1764</v>
      </c>
      <c r="F21" s="58" t="s">
        <v>239</v>
      </c>
      <c r="G21" s="59" t="s">
        <v>433</v>
      </c>
      <c r="H21" s="37" t="e">
        <f t="array" ref="H21">IF(
  ISBLANK(F21),
  "",
  IF(
    COUNTIF([4]Settings!G$1:G$609, F21) = 1,
    INDEX([4]Settings!H$1:H$609, MATCH(F21, [4]Settings!G$1:G$609, 0)),
    IFERROR(
      INDEX([4]Settings!H$1:H$609,
        MATCH(1,
          ([4]Settings!G$1:G$609=F21) * ([4]Settings!D$1:D$609=G21),
          0
        )
      ),
      ""
    )
  )
)</f>
        <v>#VALUE!</v>
      </c>
      <c r="I21" s="55">
        <v>30743</v>
      </c>
      <c r="J21" s="54" t="s">
        <v>1765</v>
      </c>
      <c r="K21" s="60" t="s">
        <v>1766</v>
      </c>
      <c r="L21" s="61" t="s">
        <v>1767</v>
      </c>
      <c r="M21" s="58" t="s">
        <v>1768</v>
      </c>
      <c r="N21" s="58" t="s">
        <v>1769</v>
      </c>
      <c r="O21" s="59" t="s">
        <v>48</v>
      </c>
      <c r="P21" s="58" t="s">
        <v>1770</v>
      </c>
      <c r="Q21" s="58" t="s">
        <v>1771</v>
      </c>
      <c r="R21" s="58" t="s">
        <v>1772</v>
      </c>
      <c r="S21" s="61">
        <v>965569916</v>
      </c>
      <c r="T21" s="59"/>
      <c r="U21" s="59" t="s">
        <v>44</v>
      </c>
      <c r="V21" s="62">
        <v>100</v>
      </c>
      <c r="W21" s="63"/>
      <c r="X21" s="58">
        <v>46080</v>
      </c>
      <c r="Y21" s="58" t="s">
        <v>1752</v>
      </c>
      <c r="Z21" s="58" t="str">
        <f t="shared" si="0"/>
        <v>ні</v>
      </c>
      <c r="AA21" s="58">
        <v>46080</v>
      </c>
      <c r="AB21" s="58" t="s">
        <v>59</v>
      </c>
      <c r="AC21" s="58" t="s">
        <v>79</v>
      </c>
      <c r="AD21" s="64"/>
      <c r="AE21" s="45" t="str">
        <f t="shared" ca="1" si="1"/>
        <v/>
      </c>
      <c r="AF21" s="45">
        <f t="shared" ca="1" si="2"/>
        <v>42</v>
      </c>
      <c r="AG21" s="45" t="str">
        <f t="shared" ca="1" si="3"/>
        <v/>
      </c>
      <c r="AH21" s="42"/>
    </row>
    <row r="22" spans="1:34" ht="78.75" x14ac:dyDescent="0.25">
      <c r="A22" s="65" t="s">
        <v>1602</v>
      </c>
      <c r="B22" s="55" t="s">
        <v>1591</v>
      </c>
      <c r="C22" s="42">
        <v>2</v>
      </c>
      <c r="D22" s="56" t="s">
        <v>41</v>
      </c>
      <c r="E22" s="66" t="s">
        <v>1603</v>
      </c>
      <c r="F22" s="59" t="s">
        <v>217</v>
      </c>
      <c r="G22" s="59" t="s">
        <v>433</v>
      </c>
      <c r="H22" s="37" t="e">
        <f t="array" ref="H22">IF(
  ISBLANK(F22),
  "",
  IF(
    COUNTIF([1]Settings!G$1:G$609, F22) = 1,
    INDEX([1]Settings!H$1:H$609, MATCH(F22, [1]Settings!G$1:G$609, 0)),
    IFERROR(
      INDEX([1]Settings!H$1:H$609,
        MATCH(1,
          ([1]Settings!G$1:G$609=F22) * ([1]Settings!D$1:D$609=G22),
          0
        )
      ),
      ""
    )
  )
)</f>
        <v>#VALUE!</v>
      </c>
      <c r="I22" s="55">
        <v>33678</v>
      </c>
      <c r="J22" s="54" t="s">
        <v>1604</v>
      </c>
      <c r="K22" s="36" t="s">
        <v>1313</v>
      </c>
      <c r="L22" s="61" t="s">
        <v>1605</v>
      </c>
      <c r="M22" s="59" t="s">
        <v>1606</v>
      </c>
      <c r="N22" s="59" t="s">
        <v>1607</v>
      </c>
      <c r="O22" s="59" t="s">
        <v>54</v>
      </c>
      <c r="P22" s="59" t="s">
        <v>1608</v>
      </c>
      <c r="Q22" s="59" t="s">
        <v>1609</v>
      </c>
      <c r="R22" s="59" t="s">
        <v>1610</v>
      </c>
      <c r="S22" s="61">
        <v>934043734</v>
      </c>
      <c r="T22" s="59"/>
      <c r="U22" s="59" t="s">
        <v>44</v>
      </c>
      <c r="V22" s="62">
        <v>100</v>
      </c>
      <c r="W22" s="63"/>
      <c r="X22" s="58">
        <v>46079</v>
      </c>
      <c r="Y22" s="58" t="s">
        <v>1601</v>
      </c>
      <c r="Z22" s="58" t="str">
        <f t="shared" si="0"/>
        <v>ні</v>
      </c>
      <c r="AA22" s="58">
        <v>46079</v>
      </c>
      <c r="AB22" s="58" t="s">
        <v>45</v>
      </c>
      <c r="AC22" s="58"/>
      <c r="AD22" s="64" t="s">
        <v>1358</v>
      </c>
      <c r="AE22" s="45">
        <f t="shared" ca="1" si="1"/>
        <v>34</v>
      </c>
      <c r="AF22" s="45" t="str">
        <f t="shared" ca="1" si="2"/>
        <v/>
      </c>
      <c r="AG22" s="45" t="str">
        <f t="shared" ca="1" si="3"/>
        <v/>
      </c>
      <c r="AH22" s="42"/>
    </row>
    <row r="23" spans="1:34" s="47" customFormat="1" ht="94.5" x14ac:dyDescent="0.25">
      <c r="A23" s="54" t="s">
        <v>1611</v>
      </c>
      <c r="B23" s="55" t="s">
        <v>1591</v>
      </c>
      <c r="C23" s="56">
        <v>3</v>
      </c>
      <c r="D23" s="56" t="s">
        <v>41</v>
      </c>
      <c r="E23" s="59" t="s">
        <v>1612</v>
      </c>
      <c r="F23" s="58" t="s">
        <v>56</v>
      </c>
      <c r="G23" s="59"/>
      <c r="H23" s="37" t="e">
        <f t="array" ref="H23">IF(
  ISBLANK(F23),
  "",
  IF(
    COUNTIF([1]Settings!G$1:G$609, F23) = 1,
    INDEX([1]Settings!H$1:H$609, MATCH(F23, [1]Settings!G$1:G$609, 0)),
    IFERROR(
      INDEX([1]Settings!H$1:H$609,
        MATCH(1,
          ([1]Settings!G$1:G$609=F23) * ([1]Settings!D$1:D$609=G23),
          0
        )
      ),
      ""
    )
  )
)</f>
        <v>#VALUE!</v>
      </c>
      <c r="I23" s="58">
        <v>30198</v>
      </c>
      <c r="J23" s="59" t="s">
        <v>1613</v>
      </c>
      <c r="K23" s="59" t="s">
        <v>1614</v>
      </c>
      <c r="L23" s="61" t="s">
        <v>1615</v>
      </c>
      <c r="M23" s="59" t="s">
        <v>1535</v>
      </c>
      <c r="N23" s="59" t="s">
        <v>1616</v>
      </c>
      <c r="O23" s="59" t="s">
        <v>43</v>
      </c>
      <c r="P23" s="59" t="s">
        <v>1617</v>
      </c>
      <c r="Q23" s="59" t="s">
        <v>1618</v>
      </c>
      <c r="R23" s="59" t="s">
        <v>1619</v>
      </c>
      <c r="S23" s="61">
        <v>990907846</v>
      </c>
      <c r="T23" s="59"/>
      <c r="U23" s="59" t="s">
        <v>44</v>
      </c>
      <c r="V23" s="62">
        <v>100</v>
      </c>
      <c r="W23" s="63"/>
      <c r="X23" s="58">
        <v>46079</v>
      </c>
      <c r="Y23" s="58" t="s">
        <v>1601</v>
      </c>
      <c r="Z23" s="58" t="str">
        <f t="shared" si="0"/>
        <v>ні</v>
      </c>
      <c r="AA23" s="58">
        <v>46079</v>
      </c>
      <c r="AB23" s="58" t="s">
        <v>45</v>
      </c>
      <c r="AC23" s="58"/>
      <c r="AD23" s="64"/>
      <c r="AE23" s="45" t="str">
        <f t="shared" ca="1" si="1"/>
        <v/>
      </c>
      <c r="AF23" s="45">
        <f t="shared" ca="1" si="2"/>
        <v>43</v>
      </c>
      <c r="AG23" s="45" t="str">
        <f t="shared" ca="1" si="3"/>
        <v/>
      </c>
      <c r="AH23" s="42"/>
    </row>
    <row r="24" spans="1:34" ht="78.75" x14ac:dyDescent="0.25">
      <c r="C24" s="42">
        <v>18</v>
      </c>
      <c r="D24" s="37" t="s">
        <v>41</v>
      </c>
      <c r="E24" s="72" t="s">
        <v>2214</v>
      </c>
      <c r="H24" s="37" t="s">
        <v>772</v>
      </c>
      <c r="I24" s="71">
        <v>29909</v>
      </c>
      <c r="J24" s="35" t="s">
        <v>2215</v>
      </c>
      <c r="K24" s="37" t="s">
        <v>2216</v>
      </c>
      <c r="L24" s="37" t="s">
        <v>2217</v>
      </c>
      <c r="M24" s="37" t="s">
        <v>2218</v>
      </c>
      <c r="N24" s="37" t="s">
        <v>2219</v>
      </c>
      <c r="O24" s="37" t="s">
        <v>48</v>
      </c>
      <c r="P24" s="37" t="s">
        <v>2220</v>
      </c>
      <c r="Q24" s="37" t="s">
        <v>2221</v>
      </c>
      <c r="R24" s="37" t="s">
        <v>2222</v>
      </c>
      <c r="S24" s="39" t="s">
        <v>2223</v>
      </c>
      <c r="Z24" s="58" t="s">
        <v>2507</v>
      </c>
      <c r="AA24" s="46"/>
      <c r="AB24" s="46"/>
      <c r="AC24" s="38" t="s">
        <v>50</v>
      </c>
      <c r="AD24" s="64" t="s">
        <v>2055</v>
      </c>
      <c r="AE24" s="45" t="str">
        <f t="shared" ca="1" si="1"/>
        <v/>
      </c>
      <c r="AF24" s="45">
        <f t="shared" ca="1" si="2"/>
        <v>44</v>
      </c>
      <c r="AG24" s="45" t="str">
        <f t="shared" ca="1" si="3"/>
        <v/>
      </c>
    </row>
    <row r="25" spans="1:34" ht="141.75" x14ac:dyDescent="0.25">
      <c r="A25" s="65" t="s">
        <v>1602</v>
      </c>
      <c r="B25" s="55" t="s">
        <v>1591</v>
      </c>
      <c r="C25" s="56">
        <v>4</v>
      </c>
      <c r="D25" s="56" t="s">
        <v>41</v>
      </c>
      <c r="E25" s="59" t="s">
        <v>1620</v>
      </c>
      <c r="F25" s="59" t="s">
        <v>217</v>
      </c>
      <c r="G25" s="59" t="s">
        <v>433</v>
      </c>
      <c r="H25" s="37" t="e">
        <f t="array" ref="H25">IF(
  ISBLANK(F25),
  "",
  IF(
    COUNTIF([1]Settings!G$1:G$609, F25) = 1,
    INDEX([1]Settings!H$1:H$609, MATCH(F25, [1]Settings!G$1:G$609, 0)),
    IFERROR(
      INDEX([1]Settings!H$1:H$609,
        MATCH(1,
          ([1]Settings!G$1:G$609=F25) * ([1]Settings!D$1:D$609=G25),
          0
        )
      ),
      ""
    )
  )
)</f>
        <v>#VALUE!</v>
      </c>
      <c r="I25" s="55">
        <v>33787</v>
      </c>
      <c r="J25" s="54" t="s">
        <v>1621</v>
      </c>
      <c r="K25" s="36" t="s">
        <v>1313</v>
      </c>
      <c r="L25" s="59" t="s">
        <v>1622</v>
      </c>
      <c r="M25" s="59" t="s">
        <v>1623</v>
      </c>
      <c r="N25" s="59" t="s">
        <v>1624</v>
      </c>
      <c r="O25" s="59" t="s">
        <v>48</v>
      </c>
      <c r="P25" s="59" t="s">
        <v>1625</v>
      </c>
      <c r="Q25" s="59" t="s">
        <v>1626</v>
      </c>
      <c r="R25" s="59" t="s">
        <v>1627</v>
      </c>
      <c r="S25" s="61">
        <v>995045246</v>
      </c>
      <c r="T25" s="69"/>
      <c r="U25" s="59" t="s">
        <v>44</v>
      </c>
      <c r="V25" s="62">
        <v>100</v>
      </c>
      <c r="W25" s="63"/>
      <c r="X25" s="58">
        <v>46079</v>
      </c>
      <c r="Y25" s="58" t="s">
        <v>1601</v>
      </c>
      <c r="Z25" s="58" t="str">
        <f t="shared" ref="Z25:Z30" si="4">IF(E25="","",IF(T25="","ні","так"))</f>
        <v>ні</v>
      </c>
      <c r="AA25" s="58">
        <v>46078</v>
      </c>
      <c r="AB25" s="58" t="s">
        <v>45</v>
      </c>
      <c r="AC25" s="58"/>
      <c r="AD25" s="64"/>
      <c r="AE25" s="45">
        <f t="shared" ca="1" si="1"/>
        <v>33</v>
      </c>
      <c r="AF25" s="45" t="str">
        <f t="shared" ca="1" si="2"/>
        <v/>
      </c>
      <c r="AG25" s="45" t="str">
        <f t="shared" ca="1" si="3"/>
        <v/>
      </c>
      <c r="AH25" s="42"/>
    </row>
    <row r="26" spans="1:34" ht="78.75" x14ac:dyDescent="0.25">
      <c r="A26" s="61" t="s">
        <v>1301</v>
      </c>
      <c r="B26" s="55" t="s">
        <v>1170</v>
      </c>
      <c r="C26" s="42">
        <v>4</v>
      </c>
      <c r="D26" s="56" t="s">
        <v>41</v>
      </c>
      <c r="E26" s="59" t="s">
        <v>1302</v>
      </c>
      <c r="F26" s="58" t="s">
        <v>95</v>
      </c>
      <c r="G26" s="59"/>
      <c r="H26" s="37" t="e">
        <f t="array" ref="H26">IF(
  ISBLANK(F26),
  "",
  IF(
    COUNTIF([3]Settings!G$1:G$609, F26) = 1,
    INDEX([3]Settings!H$1:H$609, MATCH(F26, [3]Settings!G$1:G$609, 0)),
    IFERROR(
      INDEX([3]Settings!H$1:H$609,
        MATCH(1,
          ([3]Settings!G$1:G$609=F26) * ([3]Settings!D$1:D$609=G26),
          0
        )
      ),
      ""
    )
  )
)</f>
        <v>#VALUE!</v>
      </c>
      <c r="I26" s="58">
        <v>32353</v>
      </c>
      <c r="J26" s="59">
        <v>3235207996</v>
      </c>
      <c r="K26" s="59" t="s">
        <v>1303</v>
      </c>
      <c r="L26" s="61" t="s">
        <v>1304</v>
      </c>
      <c r="M26" s="59" t="s">
        <v>1305</v>
      </c>
      <c r="N26" s="59" t="s">
        <v>1306</v>
      </c>
      <c r="O26" s="59" t="s">
        <v>48</v>
      </c>
      <c r="P26" s="59" t="s">
        <v>1307</v>
      </c>
      <c r="Q26" s="59" t="s">
        <v>1308</v>
      </c>
      <c r="R26" s="59" t="s">
        <v>1309</v>
      </c>
      <c r="S26" s="61">
        <v>970255251</v>
      </c>
      <c r="T26" s="59"/>
      <c r="U26" s="59" t="s">
        <v>44</v>
      </c>
      <c r="V26" s="62">
        <v>100</v>
      </c>
      <c r="W26" s="63"/>
      <c r="X26" s="58">
        <v>46076</v>
      </c>
      <c r="Y26" s="58" t="s">
        <v>1280</v>
      </c>
      <c r="Z26" s="58" t="str">
        <f t="shared" si="4"/>
        <v>ні</v>
      </c>
      <c r="AA26" s="58">
        <v>46074</v>
      </c>
      <c r="AB26" s="58" t="s">
        <v>45</v>
      </c>
      <c r="AC26" s="58"/>
      <c r="AD26" s="64"/>
      <c r="AE26" s="45" t="str">
        <f t="shared" ca="1" si="1"/>
        <v/>
      </c>
      <c r="AF26" s="45">
        <f t="shared" ca="1" si="2"/>
        <v>37</v>
      </c>
      <c r="AG26" s="45" t="str">
        <f t="shared" ca="1" si="3"/>
        <v/>
      </c>
      <c r="AH26" s="42"/>
    </row>
    <row r="27" spans="1:34" ht="78.75" x14ac:dyDescent="0.25">
      <c r="A27" s="61" t="s">
        <v>1180</v>
      </c>
      <c r="B27" s="55" t="s">
        <v>1170</v>
      </c>
      <c r="C27" s="56">
        <v>10</v>
      </c>
      <c r="D27" s="56" t="s">
        <v>41</v>
      </c>
      <c r="E27" s="59" t="s">
        <v>1181</v>
      </c>
      <c r="F27" s="58" t="s">
        <v>1052</v>
      </c>
      <c r="G27" s="59" t="s">
        <v>148</v>
      </c>
      <c r="H27" s="37" t="str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Чернігівська</v>
      </c>
      <c r="I27" s="58">
        <v>30818</v>
      </c>
      <c r="J27" s="59">
        <v>3081727094</v>
      </c>
      <c r="K27" s="59" t="s">
        <v>1190</v>
      </c>
      <c r="L27" s="61"/>
      <c r="M27" s="59" t="s">
        <v>1261</v>
      </c>
      <c r="N27" s="59" t="s">
        <v>1262</v>
      </c>
      <c r="O27" s="59" t="s">
        <v>1215</v>
      </c>
      <c r="P27" s="59" t="s">
        <v>1263</v>
      </c>
      <c r="Q27" s="59" t="s">
        <v>1264</v>
      </c>
      <c r="R27" s="59" t="s">
        <v>1265</v>
      </c>
      <c r="S27" s="61" t="s">
        <v>1266</v>
      </c>
      <c r="T27" s="59"/>
      <c r="U27" s="59" t="s">
        <v>44</v>
      </c>
      <c r="V27" s="62">
        <v>100</v>
      </c>
      <c r="W27" s="63"/>
      <c r="X27" s="58">
        <v>46075</v>
      </c>
      <c r="Y27" s="58" t="s">
        <v>1189</v>
      </c>
      <c r="Z27" s="58" t="str">
        <f t="shared" si="4"/>
        <v>ні</v>
      </c>
      <c r="AA27" s="58">
        <v>46075</v>
      </c>
      <c r="AB27" s="58" t="s">
        <v>45</v>
      </c>
      <c r="AC27" s="58" t="s">
        <v>1267</v>
      </c>
      <c r="AD27" s="64"/>
      <c r="AE27" s="45" t="str">
        <f t="shared" ca="1" si="1"/>
        <v/>
      </c>
      <c r="AF27" s="45">
        <f t="shared" ca="1" si="2"/>
        <v>41</v>
      </c>
      <c r="AG27" s="45" t="str">
        <f t="shared" ca="1" si="3"/>
        <v/>
      </c>
      <c r="AH27" s="42"/>
    </row>
    <row r="28" spans="1:34" ht="94.5" x14ac:dyDescent="0.25">
      <c r="A28" s="54" t="s">
        <v>1151</v>
      </c>
      <c r="B28" s="55" t="s">
        <v>1152</v>
      </c>
      <c r="C28" s="56">
        <v>1</v>
      </c>
      <c r="D28" s="56" t="s">
        <v>41</v>
      </c>
      <c r="E28" s="57" t="s">
        <v>1153</v>
      </c>
      <c r="F28" s="58" t="s">
        <v>1044</v>
      </c>
      <c r="G28" s="59" t="s">
        <v>1205</v>
      </c>
      <c r="H28" s="37" t="str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>Чернігівська</v>
      </c>
      <c r="I28" s="55">
        <v>32791</v>
      </c>
      <c r="J28" s="54" t="s">
        <v>1158</v>
      </c>
      <c r="K28" s="60" t="s">
        <v>1159</v>
      </c>
      <c r="L28" s="61" t="s">
        <v>1160</v>
      </c>
      <c r="M28" s="58" t="s">
        <v>1204</v>
      </c>
      <c r="N28" s="58" t="s">
        <v>1203</v>
      </c>
      <c r="O28" s="59" t="s">
        <v>1206</v>
      </c>
      <c r="P28" s="58" t="s">
        <v>1207</v>
      </c>
      <c r="Q28" s="58" t="s">
        <v>1208</v>
      </c>
      <c r="R28" s="58" t="s">
        <v>1211</v>
      </c>
      <c r="S28" s="61" t="s">
        <v>1209</v>
      </c>
      <c r="T28" s="59"/>
      <c r="U28" s="59" t="s">
        <v>44</v>
      </c>
      <c r="V28" s="62">
        <v>100</v>
      </c>
      <c r="W28" s="63"/>
      <c r="X28" s="58">
        <v>46074</v>
      </c>
      <c r="Y28" s="58" t="s">
        <v>1185</v>
      </c>
      <c r="Z28" s="58" t="str">
        <f t="shared" si="4"/>
        <v>ні</v>
      </c>
      <c r="AA28" s="58">
        <v>46074</v>
      </c>
      <c r="AB28" s="58" t="s">
        <v>45</v>
      </c>
      <c r="AC28" s="58" t="s">
        <v>1210</v>
      </c>
      <c r="AD28" s="64"/>
      <c r="AE28" s="45" t="str">
        <f t="shared" ca="1" si="1"/>
        <v/>
      </c>
      <c r="AF28" s="45">
        <f t="shared" ca="1" si="2"/>
        <v>36</v>
      </c>
      <c r="AG28" s="45" t="str">
        <f t="shared" ca="1" si="3"/>
        <v/>
      </c>
      <c r="AH28" s="42"/>
    </row>
    <row r="29" spans="1:34" ht="78.75" x14ac:dyDescent="0.25">
      <c r="A29" s="54" t="s">
        <v>1428</v>
      </c>
      <c r="B29" s="55" t="s">
        <v>1405</v>
      </c>
      <c r="C29" s="56">
        <v>3</v>
      </c>
      <c r="D29" s="56" t="s">
        <v>41</v>
      </c>
      <c r="E29" s="66" t="s">
        <v>1429</v>
      </c>
      <c r="F29" s="58" t="s">
        <v>1044</v>
      </c>
      <c r="G29" s="59" t="s">
        <v>1430</v>
      </c>
      <c r="H29" s="37" t="e">
        <f t="array" ref="H29">IF(
  ISBLANK(F29),
  "",
  IF(
    COUNTIF([2]Settings!G$1:G$609, F29) = 1,
    INDEX([2]Settings!H$1:H$609, MATCH(F29, [2]Settings!G$1:G$609, 0)),
    IFERROR(
      INDEX([2]Settings!H$1:H$609,
        MATCH(1,
          ([2]Settings!G$1:G$609=F29) * ([2]Settings!D$1:D$609=G29),
          0
        )
      ),
      ""
    )
  )
)</f>
        <v>#VALUE!</v>
      </c>
      <c r="I29" s="55">
        <v>30197</v>
      </c>
      <c r="J29" s="54" t="s">
        <v>1431</v>
      </c>
      <c r="K29" s="57"/>
      <c r="L29" s="61"/>
      <c r="M29" s="59" t="s">
        <v>1325</v>
      </c>
      <c r="N29" s="59" t="s">
        <v>1432</v>
      </c>
      <c r="O29" s="59" t="s">
        <v>1411</v>
      </c>
      <c r="P29" s="59" t="s">
        <v>1433</v>
      </c>
      <c r="Q29" s="59" t="s">
        <v>1434</v>
      </c>
      <c r="R29" s="59" t="s">
        <v>1435</v>
      </c>
      <c r="S29" s="61" t="s">
        <v>1436</v>
      </c>
      <c r="T29" s="59"/>
      <c r="U29" s="59" t="s">
        <v>44</v>
      </c>
      <c r="V29" s="62">
        <v>100</v>
      </c>
      <c r="W29" s="63"/>
      <c r="X29" s="58">
        <v>46077</v>
      </c>
      <c r="Y29" s="58" t="s">
        <v>1416</v>
      </c>
      <c r="Z29" s="58" t="str">
        <f t="shared" si="4"/>
        <v>ні</v>
      </c>
      <c r="AA29" s="58">
        <v>46077</v>
      </c>
      <c r="AB29" s="58" t="s">
        <v>45</v>
      </c>
      <c r="AC29" s="58"/>
      <c r="AD29" s="64"/>
      <c r="AE29" s="45" t="str">
        <f t="shared" ca="1" si="1"/>
        <v/>
      </c>
      <c r="AF29" s="45">
        <f t="shared" ca="1" si="2"/>
        <v>43</v>
      </c>
      <c r="AG29" s="45" t="str">
        <f t="shared" ca="1" si="3"/>
        <v/>
      </c>
      <c r="AH29" s="42"/>
    </row>
    <row r="30" spans="1:34" ht="63" x14ac:dyDescent="0.25">
      <c r="A30" s="65" t="s">
        <v>1902</v>
      </c>
      <c r="B30" s="55" t="s">
        <v>1891</v>
      </c>
      <c r="C30" s="42">
        <v>2</v>
      </c>
      <c r="D30" s="42" t="s">
        <v>41</v>
      </c>
      <c r="E30" s="57" t="s">
        <v>1903</v>
      </c>
      <c r="F30" s="58" t="s">
        <v>49</v>
      </c>
      <c r="G30" s="59"/>
      <c r="H30" s="37" t="e">
        <f t="array" ref="H30">IF(
  ISBLANK(F30),
  "",
  IF(
    COUNTIF([5]Settings!G$1:G$609, F30) = 1,
    INDEX([5]Settings!H$1:H$609, MATCH(F30, [5]Settings!G$1:G$609, 0)),
    IFERROR(
      INDEX([5]Settings!H$1:H$609,
        MATCH(1,
          ([5]Settings!G$1:G$609=F30) * ([5]Settings!D$1:D$609=G30),
          0
        )
      ),
      ""
    )
  )
)</f>
        <v>#VALUE!</v>
      </c>
      <c r="I30" s="55">
        <v>28438</v>
      </c>
      <c r="J30" s="54" t="s">
        <v>1904</v>
      </c>
      <c r="K30" s="60" t="s">
        <v>1905</v>
      </c>
      <c r="L30" s="61" t="s">
        <v>1906</v>
      </c>
      <c r="M30" s="58" t="s">
        <v>1907</v>
      </c>
      <c r="N30" s="58" t="s">
        <v>1908</v>
      </c>
      <c r="O30" s="59" t="s">
        <v>48</v>
      </c>
      <c r="P30" s="58" t="s">
        <v>1909</v>
      </c>
      <c r="Q30" s="58" t="s">
        <v>1910</v>
      </c>
      <c r="R30" s="58" t="s">
        <v>1911</v>
      </c>
      <c r="S30" s="61" t="s">
        <v>1376</v>
      </c>
      <c r="T30" s="59" t="s">
        <v>1647</v>
      </c>
      <c r="U30" s="59" t="s">
        <v>44</v>
      </c>
      <c r="V30" s="62">
        <v>100</v>
      </c>
      <c r="W30" s="63"/>
      <c r="X30" s="58">
        <v>46081</v>
      </c>
      <c r="Y30" s="58" t="s">
        <v>1901</v>
      </c>
      <c r="Z30" s="58" t="str">
        <f t="shared" si="4"/>
        <v>так</v>
      </c>
      <c r="AA30" s="58">
        <v>46081</v>
      </c>
      <c r="AB30" s="58" t="s">
        <v>45</v>
      </c>
      <c r="AC30" s="58"/>
      <c r="AD30" s="64"/>
      <c r="AE30" s="45" t="str">
        <f t="shared" ca="1" si="1"/>
        <v/>
      </c>
      <c r="AF30" s="45" t="str">
        <f t="shared" ca="1" si="2"/>
        <v/>
      </c>
      <c r="AG30" s="45">
        <f t="shared" ca="1" si="3"/>
        <v>48</v>
      </c>
      <c r="AH30" s="42"/>
    </row>
    <row r="31" spans="1:34" ht="94.5" x14ac:dyDescent="0.25">
      <c r="C31" s="42">
        <v>23</v>
      </c>
      <c r="D31" s="37" t="s">
        <v>41</v>
      </c>
      <c r="E31" s="72" t="s">
        <v>2263</v>
      </c>
      <c r="F31" s="37" t="s">
        <v>2264</v>
      </c>
      <c r="H31" s="37" t="s">
        <v>772</v>
      </c>
      <c r="I31" s="71">
        <v>35366</v>
      </c>
      <c r="J31" s="35" t="s">
        <v>2265</v>
      </c>
      <c r="K31" s="36" t="s">
        <v>2266</v>
      </c>
      <c r="L31" s="37" t="s">
        <v>2267</v>
      </c>
      <c r="M31" s="37" t="s">
        <v>2268</v>
      </c>
      <c r="N31" s="37" t="s">
        <v>2269</v>
      </c>
      <c r="O31" s="37" t="s">
        <v>52</v>
      </c>
      <c r="P31" s="37" t="s">
        <v>2270</v>
      </c>
      <c r="Q31" s="37" t="s">
        <v>2271</v>
      </c>
      <c r="R31" s="37" t="s">
        <v>2272</v>
      </c>
      <c r="S31" s="39" t="s">
        <v>2273</v>
      </c>
      <c r="Z31" s="58" t="s">
        <v>2507</v>
      </c>
      <c r="AA31" s="46"/>
      <c r="AB31" s="46"/>
      <c r="AC31" s="38" t="s">
        <v>70</v>
      </c>
      <c r="AD31" s="64" t="s">
        <v>2055</v>
      </c>
      <c r="AE31" s="45">
        <f t="shared" ca="1" si="1"/>
        <v>29</v>
      </c>
      <c r="AF31" s="45" t="str">
        <f t="shared" ca="1" si="2"/>
        <v/>
      </c>
      <c r="AG31" s="45" t="str">
        <f t="shared" ca="1" si="3"/>
        <v/>
      </c>
    </row>
    <row r="32" spans="1:34" ht="126" x14ac:dyDescent="0.25">
      <c r="C32" s="42">
        <v>38</v>
      </c>
      <c r="D32" s="37" t="s">
        <v>41</v>
      </c>
      <c r="E32" s="72" t="s">
        <v>2418</v>
      </c>
      <c r="F32" s="37" t="s">
        <v>2419</v>
      </c>
      <c r="H32" s="37" t="s">
        <v>772</v>
      </c>
      <c r="I32" s="71">
        <v>32395</v>
      </c>
      <c r="J32" s="35" t="s">
        <v>2420</v>
      </c>
      <c r="K32" s="36" t="s">
        <v>2421</v>
      </c>
      <c r="L32" s="39" t="s">
        <v>2422</v>
      </c>
      <c r="M32" s="37" t="s">
        <v>2423</v>
      </c>
      <c r="N32" s="37" t="s">
        <v>2424</v>
      </c>
      <c r="O32" s="37" t="s">
        <v>54</v>
      </c>
      <c r="P32" s="37" t="s">
        <v>2425</v>
      </c>
      <c r="Q32" s="37" t="s">
        <v>2426</v>
      </c>
      <c r="R32" s="37" t="s">
        <v>2427</v>
      </c>
      <c r="S32" s="39" t="s">
        <v>2428</v>
      </c>
      <c r="Z32" s="58" t="s">
        <v>2507</v>
      </c>
      <c r="AA32" s="46"/>
      <c r="AB32" s="46"/>
      <c r="AC32" s="38" t="s">
        <v>53</v>
      </c>
      <c r="AD32" s="64" t="s">
        <v>2055</v>
      </c>
      <c r="AE32" s="45" t="str">
        <f t="shared" ca="1" si="1"/>
        <v/>
      </c>
      <c r="AF32" s="45">
        <f t="shared" ca="1" si="2"/>
        <v>37</v>
      </c>
      <c r="AG32" s="45" t="str">
        <f t="shared" ca="1" si="3"/>
        <v/>
      </c>
    </row>
    <row r="33" spans="1:35" ht="63" x14ac:dyDescent="0.25">
      <c r="A33" s="65" t="s">
        <v>1590</v>
      </c>
      <c r="B33" s="55" t="s">
        <v>1591</v>
      </c>
      <c r="C33" s="56">
        <v>5</v>
      </c>
      <c r="D33" s="56" t="s">
        <v>41</v>
      </c>
      <c r="E33" s="57" t="s">
        <v>1628</v>
      </c>
      <c r="F33" s="58" t="s">
        <v>430</v>
      </c>
      <c r="G33" s="59"/>
      <c r="H33" s="37" t="e">
        <f t="array" ref="H33">IF(
  ISBLANK(F33),
  "",
  IF(
    COUNTIF([1]Settings!G$1:G$609, F33) = 1,
    INDEX([1]Settings!H$1:H$609, MATCH(F33, [1]Settings!G$1:G$609, 0)),
    IFERROR(
      INDEX([1]Settings!H$1:H$609,
        MATCH(1,
          ([1]Settings!G$1:G$609=F33) * ([1]Settings!D$1:D$609=G33),
          0
        )
      ),
      ""
    )
  )
)</f>
        <v>#VALUE!</v>
      </c>
      <c r="I33" s="55">
        <v>36005</v>
      </c>
      <c r="J33" s="54" t="s">
        <v>1629</v>
      </c>
      <c r="K33" s="60" t="s">
        <v>1630</v>
      </c>
      <c r="L33" s="61" t="s">
        <v>1631</v>
      </c>
      <c r="M33" s="58" t="s">
        <v>1632</v>
      </c>
      <c r="N33" s="58" t="s">
        <v>1633</v>
      </c>
      <c r="O33" s="59" t="s">
        <v>43</v>
      </c>
      <c r="P33" s="58" t="s">
        <v>1634</v>
      </c>
      <c r="Q33" s="58" t="s">
        <v>1635</v>
      </c>
      <c r="R33" s="58" t="s">
        <v>1636</v>
      </c>
      <c r="S33" s="61">
        <v>962685449</v>
      </c>
      <c r="T33" s="59"/>
      <c r="U33" s="59" t="s">
        <v>44</v>
      </c>
      <c r="V33" s="62">
        <v>100</v>
      </c>
      <c r="W33" s="63"/>
      <c r="X33" s="58">
        <v>46079</v>
      </c>
      <c r="Y33" s="58" t="s">
        <v>1601</v>
      </c>
      <c r="Z33" s="58" t="str">
        <f>IF(E33="","",IF(T33="","ні","так"))</f>
        <v>ні</v>
      </c>
      <c r="AA33" s="58">
        <v>46079</v>
      </c>
      <c r="AB33" s="58" t="s">
        <v>45</v>
      </c>
      <c r="AC33" s="58" t="s">
        <v>50</v>
      </c>
      <c r="AD33" s="64"/>
      <c r="AE33" s="45">
        <f t="shared" ca="1" si="1"/>
        <v>27</v>
      </c>
      <c r="AF33" s="45" t="str">
        <f t="shared" ca="1" si="2"/>
        <v/>
      </c>
      <c r="AG33" s="45" t="str">
        <f t="shared" ca="1" si="3"/>
        <v/>
      </c>
      <c r="AH33" s="70"/>
    </row>
    <row r="34" spans="1:35" ht="94.5" x14ac:dyDescent="0.25">
      <c r="C34" s="42">
        <v>5</v>
      </c>
      <c r="D34" s="37" t="s">
        <v>41</v>
      </c>
      <c r="E34" s="72" t="s">
        <v>2088</v>
      </c>
      <c r="F34" s="37" t="s">
        <v>2089</v>
      </c>
      <c r="H34" s="37" t="s">
        <v>772</v>
      </c>
      <c r="I34" s="71">
        <v>34290</v>
      </c>
      <c r="J34" s="35" t="s">
        <v>2090</v>
      </c>
      <c r="K34" s="37" t="s">
        <v>2091</v>
      </c>
      <c r="L34" s="39" t="s">
        <v>2092</v>
      </c>
      <c r="M34" s="74" t="s">
        <v>2093</v>
      </c>
      <c r="N34" s="75" t="s">
        <v>2094</v>
      </c>
      <c r="O34" s="37" t="s">
        <v>52</v>
      </c>
      <c r="P34" s="75" t="s">
        <v>2095</v>
      </c>
      <c r="Q34" s="75" t="s">
        <v>2096</v>
      </c>
      <c r="R34" s="75" t="s">
        <v>2097</v>
      </c>
      <c r="S34" s="76" t="s">
        <v>2077</v>
      </c>
      <c r="Z34" s="58" t="s">
        <v>2507</v>
      </c>
      <c r="AA34" s="46"/>
      <c r="AB34" s="46"/>
      <c r="AC34" s="38" t="s">
        <v>46</v>
      </c>
      <c r="AD34" s="64" t="s">
        <v>2055</v>
      </c>
      <c r="AE34" s="45">
        <f t="shared" ca="1" si="1"/>
        <v>32</v>
      </c>
      <c r="AF34" s="45" t="str">
        <f t="shared" ca="1" si="2"/>
        <v/>
      </c>
      <c r="AG34" s="45" t="str">
        <f t="shared" ca="1" si="3"/>
        <v/>
      </c>
    </row>
    <row r="35" spans="1:35" ht="94.5" x14ac:dyDescent="0.25">
      <c r="C35" s="42">
        <v>4</v>
      </c>
      <c r="D35" s="37" t="s">
        <v>41</v>
      </c>
      <c r="E35" s="72" t="s">
        <v>2078</v>
      </c>
      <c r="F35" s="37" t="s">
        <v>2079</v>
      </c>
      <c r="H35" s="37" t="s">
        <v>772</v>
      </c>
      <c r="I35" s="71">
        <v>34939</v>
      </c>
      <c r="J35" s="35" t="s">
        <v>2080</v>
      </c>
      <c r="K35" s="37" t="s">
        <v>2081</v>
      </c>
      <c r="M35" s="37" t="s">
        <v>2082</v>
      </c>
      <c r="N35" s="37" t="s">
        <v>2083</v>
      </c>
      <c r="O35" s="37" t="s">
        <v>48</v>
      </c>
      <c r="P35" s="37" t="s">
        <v>2084</v>
      </c>
      <c r="Q35" s="37" t="s">
        <v>2085</v>
      </c>
      <c r="R35" s="37" t="s">
        <v>2086</v>
      </c>
      <c r="S35" s="39" t="s">
        <v>2087</v>
      </c>
      <c r="Z35" s="58" t="s">
        <v>2507</v>
      </c>
      <c r="AA35" s="46"/>
      <c r="AB35" s="46"/>
      <c r="AC35" s="38" t="s">
        <v>50</v>
      </c>
      <c r="AD35" s="64" t="s">
        <v>2055</v>
      </c>
      <c r="AE35" s="45">
        <f t="shared" ca="1" si="1"/>
        <v>30</v>
      </c>
      <c r="AF35" s="45" t="str">
        <f t="shared" ca="1" si="2"/>
        <v/>
      </c>
      <c r="AG35" s="45" t="str">
        <f t="shared" ca="1" si="3"/>
        <v/>
      </c>
    </row>
    <row r="36" spans="1:35" ht="94.5" x14ac:dyDescent="0.25">
      <c r="C36" s="42">
        <v>43</v>
      </c>
      <c r="D36" s="37" t="s">
        <v>41</v>
      </c>
      <c r="E36" s="72" t="s">
        <v>2470</v>
      </c>
      <c r="F36" s="37" t="s">
        <v>2471</v>
      </c>
      <c r="G36" s="37" t="s">
        <v>872</v>
      </c>
      <c r="H36" s="37" t="s">
        <v>838</v>
      </c>
      <c r="I36" s="71">
        <v>28220</v>
      </c>
      <c r="J36" s="35" t="s">
        <v>2472</v>
      </c>
      <c r="K36" s="37" t="s">
        <v>2473</v>
      </c>
      <c r="L36" s="37" t="s">
        <v>2474</v>
      </c>
      <c r="M36" s="37" t="s">
        <v>2475</v>
      </c>
      <c r="N36" s="37" t="s">
        <v>2476</v>
      </c>
      <c r="O36" s="37" t="s">
        <v>48</v>
      </c>
      <c r="P36" s="37" t="s">
        <v>2477</v>
      </c>
      <c r="Q36" s="37" t="s">
        <v>2478</v>
      </c>
      <c r="R36" s="37" t="s">
        <v>2479</v>
      </c>
      <c r="S36" s="39" t="s">
        <v>2480</v>
      </c>
      <c r="Z36" s="58" t="s">
        <v>2507</v>
      </c>
      <c r="AA36" s="46"/>
      <c r="AB36" s="46"/>
      <c r="AC36" s="38"/>
      <c r="AD36" s="64" t="s">
        <v>2055</v>
      </c>
      <c r="AE36" s="45" t="str">
        <f t="shared" ca="1" si="1"/>
        <v/>
      </c>
      <c r="AF36" s="45" t="str">
        <f t="shared" ca="1" si="2"/>
        <v/>
      </c>
      <c r="AG36" s="45">
        <f t="shared" ca="1" si="3"/>
        <v>49</v>
      </c>
    </row>
    <row r="37" spans="1:35" s="47" customFormat="1" ht="78.75" x14ac:dyDescent="0.25">
      <c r="A37" s="54" t="s">
        <v>1773</v>
      </c>
      <c r="B37" s="55" t="s">
        <v>1742</v>
      </c>
      <c r="C37" s="42">
        <v>4</v>
      </c>
      <c r="D37" s="56" t="s">
        <v>41</v>
      </c>
      <c r="E37" s="59" t="s">
        <v>1774</v>
      </c>
      <c r="F37" s="59" t="s">
        <v>217</v>
      </c>
      <c r="G37" s="59" t="s">
        <v>433</v>
      </c>
      <c r="H37" s="37" t="e">
        <f t="array" ref="H37">IF(
  ISBLANK(F37),
  "",
  IF(
    COUNTIF([4]Settings!G$1:G$609, F37) = 1,
    INDEX([4]Settings!H$1:H$609, MATCH(F37, [4]Settings!G$1:G$609, 0)),
    IFERROR(
      INDEX([4]Settings!H$1:H$609,
        MATCH(1,
          ([4]Settings!G$1:G$609=F37) * ([4]Settings!D$1:D$609=G37),
          0
        )
      ),
      ""
    )
  )
)</f>
        <v>#VALUE!</v>
      </c>
      <c r="I37" s="55">
        <v>31683</v>
      </c>
      <c r="J37" s="65" t="s">
        <v>1775</v>
      </c>
      <c r="K37" s="59" t="s">
        <v>1776</v>
      </c>
      <c r="L37" s="59" t="s">
        <v>1777</v>
      </c>
      <c r="M37" s="59" t="s">
        <v>1325</v>
      </c>
      <c r="N37" s="59" t="s">
        <v>1778</v>
      </c>
      <c r="O37" s="59" t="s">
        <v>54</v>
      </c>
      <c r="P37" s="59" t="s">
        <v>1779</v>
      </c>
      <c r="Q37" s="59" t="s">
        <v>1780</v>
      </c>
      <c r="R37" s="59" t="s">
        <v>1781</v>
      </c>
      <c r="S37" s="61">
        <v>983622020</v>
      </c>
      <c r="T37" s="59"/>
      <c r="U37" s="59" t="s">
        <v>44</v>
      </c>
      <c r="V37" s="62">
        <v>100</v>
      </c>
      <c r="W37" s="63"/>
      <c r="X37" s="58">
        <v>46080</v>
      </c>
      <c r="Y37" s="58" t="s">
        <v>1752</v>
      </c>
      <c r="Z37" s="58" t="str">
        <f>IF(E37="","",IF(T37="","ні","так"))</f>
        <v>ні</v>
      </c>
      <c r="AA37" s="58">
        <v>46080</v>
      </c>
      <c r="AB37" s="58" t="s">
        <v>45</v>
      </c>
      <c r="AC37" s="58"/>
      <c r="AD37" s="64"/>
      <c r="AE37" s="45" t="str">
        <f t="shared" ca="1" si="1"/>
        <v/>
      </c>
      <c r="AF37" s="45">
        <f t="shared" ca="1" si="2"/>
        <v>39</v>
      </c>
      <c r="AG37" s="45" t="str">
        <f t="shared" ca="1" si="3"/>
        <v/>
      </c>
      <c r="AH37" s="42"/>
    </row>
    <row r="38" spans="1:35" ht="94.5" x14ac:dyDescent="0.25">
      <c r="C38" s="42">
        <v>22</v>
      </c>
      <c r="D38" s="37" t="s">
        <v>41</v>
      </c>
      <c r="E38" s="72" t="s">
        <v>2253</v>
      </c>
      <c r="F38" s="37" t="s">
        <v>2254</v>
      </c>
      <c r="H38" s="37" t="s">
        <v>838</v>
      </c>
      <c r="I38" s="71">
        <v>32488</v>
      </c>
      <c r="J38" s="35" t="s">
        <v>2255</v>
      </c>
      <c r="K38" s="37" t="s">
        <v>2256</v>
      </c>
      <c r="L38" s="39" t="s">
        <v>2257</v>
      </c>
      <c r="M38" s="74" t="s">
        <v>2132</v>
      </c>
      <c r="N38" s="75" t="s">
        <v>2258</v>
      </c>
      <c r="O38" s="37" t="s">
        <v>54</v>
      </c>
      <c r="P38" s="75" t="s">
        <v>2259</v>
      </c>
      <c r="Q38" s="75" t="s">
        <v>2260</v>
      </c>
      <c r="R38" s="75" t="s">
        <v>2261</v>
      </c>
      <c r="S38" s="76" t="s">
        <v>2262</v>
      </c>
      <c r="Z38" s="58" t="s">
        <v>2507</v>
      </c>
      <c r="AA38" s="46"/>
      <c r="AB38" s="46"/>
      <c r="AC38" s="38"/>
      <c r="AD38" s="64" t="s">
        <v>2055</v>
      </c>
      <c r="AE38" s="45" t="str">
        <f t="shared" ca="1" si="1"/>
        <v/>
      </c>
      <c r="AF38" s="45">
        <f t="shared" ca="1" si="2"/>
        <v>37</v>
      </c>
      <c r="AG38" s="45" t="str">
        <f t="shared" ca="1" si="3"/>
        <v/>
      </c>
    </row>
    <row r="39" spans="1:35" ht="78.75" x14ac:dyDescent="0.25">
      <c r="A39" s="61" t="s">
        <v>1310</v>
      </c>
      <c r="B39" s="55" t="s">
        <v>1270</v>
      </c>
      <c r="C39" s="56">
        <v>5</v>
      </c>
      <c r="D39" s="56" t="s">
        <v>41</v>
      </c>
      <c r="E39" s="59" t="s">
        <v>1311</v>
      </c>
      <c r="F39" s="58" t="s">
        <v>486</v>
      </c>
      <c r="G39" s="59" t="s">
        <v>1312</v>
      </c>
      <c r="H39" s="37" t="e">
        <f t="array" ref="H39">IF(
  ISBLANK(F39),
  "",
  IF(
    COUNTIF([3]Settings!G$1:G$609, F39) = 1,
    INDEX([3]Settings!H$1:H$609, MATCH(F39, [3]Settings!G$1:G$609, 0)),
    IFERROR(
      INDEX([3]Settings!H$1:H$609,
        MATCH(1,
          ([3]Settings!G$1:G$609=F39) * ([3]Settings!D$1:D$609=G39),
          0
        )
      ),
      ""
    )
  )
)</f>
        <v>#VALUE!</v>
      </c>
      <c r="I39" s="58">
        <v>31955</v>
      </c>
      <c r="J39" s="59">
        <v>3195413716</v>
      </c>
      <c r="K39" s="59" t="s">
        <v>1313</v>
      </c>
      <c r="L39" s="61" t="s">
        <v>1314</v>
      </c>
      <c r="M39" s="59" t="s">
        <v>1312</v>
      </c>
      <c r="N39" s="59" t="s">
        <v>1315</v>
      </c>
      <c r="O39" s="59" t="s">
        <v>48</v>
      </c>
      <c r="P39" s="59" t="s">
        <v>1316</v>
      </c>
      <c r="Q39" s="59" t="s">
        <v>1317</v>
      </c>
      <c r="R39" s="59" t="s">
        <v>1318</v>
      </c>
      <c r="S39" s="61" t="s">
        <v>1319</v>
      </c>
      <c r="T39" s="59"/>
      <c r="U39" s="59" t="s">
        <v>44</v>
      </c>
      <c r="V39" s="62">
        <v>100</v>
      </c>
      <c r="W39" s="63"/>
      <c r="X39" s="58">
        <v>46076</v>
      </c>
      <c r="Y39" s="58" t="s">
        <v>1280</v>
      </c>
      <c r="Z39" s="58" t="str">
        <f>IF(E39="","",IF(T39="","ні","так"))</f>
        <v>ні</v>
      </c>
      <c r="AA39" s="58">
        <v>46076</v>
      </c>
      <c r="AB39" s="58" t="s">
        <v>45</v>
      </c>
      <c r="AC39" s="58" t="s">
        <v>1320</v>
      </c>
      <c r="AD39" s="64"/>
      <c r="AE39" s="45" t="str">
        <f t="shared" ca="1" si="1"/>
        <v/>
      </c>
      <c r="AF39" s="45">
        <f t="shared" ca="1" si="2"/>
        <v>38</v>
      </c>
      <c r="AG39" s="45" t="str">
        <f t="shared" ca="1" si="3"/>
        <v/>
      </c>
      <c r="AH39" s="42"/>
    </row>
    <row r="40" spans="1:35" ht="157.5" x14ac:dyDescent="0.25">
      <c r="A40" s="54" t="s">
        <v>1494</v>
      </c>
      <c r="B40" s="55" t="s">
        <v>1485</v>
      </c>
      <c r="C40" s="42">
        <v>2</v>
      </c>
      <c r="D40" s="56" t="s">
        <v>41</v>
      </c>
      <c r="E40" s="59" t="s">
        <v>1495</v>
      </c>
      <c r="F40" s="59" t="s">
        <v>239</v>
      </c>
      <c r="G40" s="59" t="s">
        <v>433</v>
      </c>
      <c r="H40" s="37" t="e">
        <f t="array" ref="H40">IF(
  ISBLANK(F40),
  "",
  IF(
    COUNTIF([6]Settings!G$1:G$609, F40) = 1,
    INDEX([6]Settings!H$1:H$609, MATCH(F40, [6]Settings!G$1:G$609, 0)),
    IFERROR(
      INDEX([6]Settings!H$1:H$609,
        MATCH(1,
          ([6]Settings!G$1:G$609=F40) * ([6]Settings!D$1:D$609=G40),
          0
        )
      ),
      ""
    )
  )
)</f>
        <v>#VALUE!</v>
      </c>
      <c r="I40" s="55">
        <v>30004</v>
      </c>
      <c r="J40" s="65" t="s">
        <v>1496</v>
      </c>
      <c r="K40" s="59" t="s">
        <v>1497</v>
      </c>
      <c r="L40" s="59" t="s">
        <v>1498</v>
      </c>
      <c r="M40" s="59" t="s">
        <v>1325</v>
      </c>
      <c r="N40" s="59" t="s">
        <v>1499</v>
      </c>
      <c r="O40" s="59" t="s">
        <v>54</v>
      </c>
      <c r="P40" s="59" t="s">
        <v>1500</v>
      </c>
      <c r="Q40" s="59" t="s">
        <v>1501</v>
      </c>
      <c r="R40" s="59" t="s">
        <v>1502</v>
      </c>
      <c r="S40" s="61">
        <v>675504137</v>
      </c>
      <c r="T40" s="59" t="s">
        <v>1503</v>
      </c>
      <c r="U40" s="59" t="s">
        <v>44</v>
      </c>
      <c r="V40" s="62">
        <v>100</v>
      </c>
      <c r="W40" s="63"/>
      <c r="X40" s="58">
        <v>46078</v>
      </c>
      <c r="Y40" s="58" t="s">
        <v>1493</v>
      </c>
      <c r="Z40" s="58" t="str">
        <f>IF(E40="","",IF(T40="","ні","так"))</f>
        <v>так</v>
      </c>
      <c r="AA40" s="58">
        <v>46078</v>
      </c>
      <c r="AB40" s="58" t="s">
        <v>45</v>
      </c>
      <c r="AC40" s="58" t="s">
        <v>46</v>
      </c>
      <c r="AD40" s="64"/>
      <c r="AE40" s="45" t="str">
        <f t="shared" ca="1" si="1"/>
        <v/>
      </c>
      <c r="AF40" s="45">
        <f t="shared" ca="1" si="2"/>
        <v>44</v>
      </c>
      <c r="AG40" s="45" t="str">
        <f t="shared" ca="1" si="3"/>
        <v/>
      </c>
      <c r="AH40" s="42"/>
    </row>
    <row r="41" spans="1:35" ht="94.5" x14ac:dyDescent="0.25">
      <c r="A41" s="54" t="s">
        <v>1168</v>
      </c>
      <c r="B41" s="55" t="s">
        <v>1152</v>
      </c>
      <c r="C41" s="56">
        <v>4</v>
      </c>
      <c r="D41" s="56" t="s">
        <v>41</v>
      </c>
      <c r="E41" s="57" t="s">
        <v>1169</v>
      </c>
      <c r="F41" s="58" t="s">
        <v>486</v>
      </c>
      <c r="G41" s="59" t="s">
        <v>1212</v>
      </c>
      <c r="H41" s="37" t="str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Київ обл</v>
      </c>
      <c r="I41" s="55">
        <v>36604</v>
      </c>
      <c r="J41" s="54" t="s">
        <v>1182</v>
      </c>
      <c r="K41" s="60" t="s">
        <v>1183</v>
      </c>
      <c r="L41" s="61" t="s">
        <v>1184</v>
      </c>
      <c r="M41" s="58" t="s">
        <v>1220</v>
      </c>
      <c r="N41" s="58" t="s">
        <v>1226</v>
      </c>
      <c r="O41" s="59" t="s">
        <v>1206</v>
      </c>
      <c r="P41" s="58" t="s">
        <v>1227</v>
      </c>
      <c r="Q41" s="58" t="s">
        <v>1228</v>
      </c>
      <c r="R41" s="58" t="s">
        <v>1229</v>
      </c>
      <c r="S41" s="61" t="s">
        <v>1230</v>
      </c>
      <c r="T41" s="59"/>
      <c r="U41" s="59" t="s">
        <v>44</v>
      </c>
      <c r="V41" s="62">
        <v>100</v>
      </c>
      <c r="W41" s="63"/>
      <c r="X41" s="58">
        <v>46075</v>
      </c>
      <c r="Y41" s="58" t="s">
        <v>1189</v>
      </c>
      <c r="Z41" s="58" t="str">
        <f>IF(E41="","",IF(T41="","ні","так"))</f>
        <v>ні</v>
      </c>
      <c r="AA41" s="58">
        <v>46074</v>
      </c>
      <c r="AB41" s="58" t="s">
        <v>45</v>
      </c>
      <c r="AC41" s="58" t="s">
        <v>1231</v>
      </c>
      <c r="AD41" s="64"/>
      <c r="AE41" s="45">
        <f t="shared" ca="1" si="1"/>
        <v>26</v>
      </c>
      <c r="AF41" s="45" t="str">
        <f t="shared" ca="1" si="2"/>
        <v/>
      </c>
      <c r="AG41" s="45" t="str">
        <f t="shared" ca="1" si="3"/>
        <v/>
      </c>
      <c r="AH41" s="42"/>
    </row>
    <row r="42" spans="1:35" ht="189" x14ac:dyDescent="0.25">
      <c r="A42" s="61" t="s">
        <v>1504</v>
      </c>
      <c r="B42" s="55" t="s">
        <v>1485</v>
      </c>
      <c r="C42" s="56">
        <v>3</v>
      </c>
      <c r="D42" s="56" t="s">
        <v>41</v>
      </c>
      <c r="E42" s="59" t="s">
        <v>1505</v>
      </c>
      <c r="F42" s="58" t="s">
        <v>442</v>
      </c>
      <c r="G42" s="79"/>
      <c r="H42" s="37" t="e">
        <f t="array" ref="H42">IF(
  ISBLANK(F42),
  "",
  IF(
    COUNTIF([6]Settings!G$1:G$609, F42) = 1,
    INDEX([6]Settings!H$1:H$609, MATCH(F42, [6]Settings!G$1:G$609, 0)),
    IFERROR(
      INDEX([6]Settings!H$1:H$609,
        MATCH(1,
          ([6]Settings!G$1:G$609=F42) * ([6]Settings!D$1:D$609=G42),
          0
        )
      ),
      ""
    )
  )
)</f>
        <v>#VALUE!</v>
      </c>
      <c r="I42" s="55">
        <v>36786</v>
      </c>
      <c r="J42" s="65" t="s">
        <v>1506</v>
      </c>
      <c r="K42" s="59" t="s">
        <v>1507</v>
      </c>
      <c r="L42" s="67" t="s">
        <v>1508</v>
      </c>
      <c r="M42" s="59" t="s">
        <v>1325</v>
      </c>
      <c r="N42" s="59" t="s">
        <v>1509</v>
      </c>
      <c r="O42" s="59" t="s">
        <v>48</v>
      </c>
      <c r="P42" s="59" t="s">
        <v>1510</v>
      </c>
      <c r="Q42" s="59" t="s">
        <v>1511</v>
      </c>
      <c r="R42" s="59" t="s">
        <v>1512</v>
      </c>
      <c r="S42" s="61">
        <v>972308159</v>
      </c>
      <c r="T42" s="59"/>
      <c r="U42" s="59" t="s">
        <v>44</v>
      </c>
      <c r="V42" s="62">
        <v>100</v>
      </c>
      <c r="W42" s="63"/>
      <c r="X42" s="58">
        <v>46078</v>
      </c>
      <c r="Y42" s="58" t="s">
        <v>1493</v>
      </c>
      <c r="Z42" s="58" t="str">
        <f>IF(E42="","",IF(T42="","ні","так"))</f>
        <v>ні</v>
      </c>
      <c r="AA42" s="58">
        <v>46077</v>
      </c>
      <c r="AB42" s="58" t="s">
        <v>45</v>
      </c>
      <c r="AC42" s="58"/>
      <c r="AD42" s="64" t="s">
        <v>1722</v>
      </c>
      <c r="AE42" s="45">
        <f t="shared" ca="1" si="1"/>
        <v>25</v>
      </c>
      <c r="AF42" s="45" t="str">
        <f t="shared" ca="1" si="2"/>
        <v/>
      </c>
      <c r="AG42" s="45" t="str">
        <f t="shared" ca="1" si="3"/>
        <v/>
      </c>
      <c r="AH42" s="42"/>
      <c r="AI42" s="42"/>
    </row>
    <row r="43" spans="1:35" ht="94.5" x14ac:dyDescent="0.25">
      <c r="C43" s="42">
        <v>41</v>
      </c>
      <c r="D43" s="37" t="s">
        <v>41</v>
      </c>
      <c r="E43" s="37" t="s">
        <v>2449</v>
      </c>
      <c r="F43" s="37" t="s">
        <v>2450</v>
      </c>
      <c r="G43" s="68"/>
      <c r="H43" s="37" t="s">
        <v>772</v>
      </c>
      <c r="I43" s="71">
        <v>31673</v>
      </c>
      <c r="J43" s="35" t="s">
        <v>2451</v>
      </c>
      <c r="K43" s="39" t="s">
        <v>2452</v>
      </c>
      <c r="L43" s="39" t="s">
        <v>2453</v>
      </c>
      <c r="M43" s="37" t="s">
        <v>2454</v>
      </c>
      <c r="N43" s="37" t="s">
        <v>2455</v>
      </c>
      <c r="O43" s="37" t="s">
        <v>54</v>
      </c>
      <c r="P43" s="37" t="s">
        <v>2456</v>
      </c>
      <c r="Q43" s="37" t="s">
        <v>2457</v>
      </c>
      <c r="R43" s="37" t="s">
        <v>2458</v>
      </c>
      <c r="S43" s="39" t="s">
        <v>2459</v>
      </c>
      <c r="Z43" s="58" t="s">
        <v>2507</v>
      </c>
      <c r="AA43" s="46"/>
      <c r="AB43" s="46"/>
      <c r="AC43" s="38"/>
      <c r="AD43" s="64" t="s">
        <v>2055</v>
      </c>
      <c r="AE43" s="45" t="str">
        <f t="shared" ca="1" si="1"/>
        <v/>
      </c>
      <c r="AF43" s="45">
        <f t="shared" ca="1" si="2"/>
        <v>39</v>
      </c>
      <c r="AG43" s="45" t="str">
        <f t="shared" ca="1" si="3"/>
        <v/>
      </c>
      <c r="AI43" s="42"/>
    </row>
    <row r="44" spans="1:35" ht="63" x14ac:dyDescent="0.25">
      <c r="A44" s="54" t="s">
        <v>1291</v>
      </c>
      <c r="B44" s="55" t="s">
        <v>1270</v>
      </c>
      <c r="C44" s="42">
        <v>6</v>
      </c>
      <c r="D44" s="56" t="s">
        <v>41</v>
      </c>
      <c r="E44" s="59" t="s">
        <v>1321</v>
      </c>
      <c r="F44" s="59" t="s">
        <v>444</v>
      </c>
      <c r="G44" s="59"/>
      <c r="H44" s="37" t="e">
        <f t="array" ref="H44">IF(
  ISBLANK(F44),
  "",
  IF(
    COUNTIF([3]Settings!G$1:G$609, F44) = 1,
    INDEX([3]Settings!H$1:H$609, MATCH(F44, [3]Settings!G$1:G$609, 0)),
    IFERROR(
      INDEX([3]Settings!H$1:H$609,
        MATCH(1,
          ([3]Settings!G$1:G$609=F44) * ([3]Settings!D$1:D$609=G44),
          0
        )
      ),
      ""
    )
  )
)</f>
        <v>#VALUE!</v>
      </c>
      <c r="I44" s="55">
        <v>35102</v>
      </c>
      <c r="J44" s="65" t="s">
        <v>1322</v>
      </c>
      <c r="K44" s="59" t="s">
        <v>1323</v>
      </c>
      <c r="L44" s="67" t="s">
        <v>1324</v>
      </c>
      <c r="M44" s="59" t="s">
        <v>1325</v>
      </c>
      <c r="N44" s="59" t="s">
        <v>1326</v>
      </c>
      <c r="O44" s="59" t="s">
        <v>54</v>
      </c>
      <c r="P44" s="59" t="s">
        <v>1327</v>
      </c>
      <c r="Q44" s="59" t="s">
        <v>1328</v>
      </c>
      <c r="R44" s="59" t="s">
        <v>1329</v>
      </c>
      <c r="S44" s="61" t="s">
        <v>1330</v>
      </c>
      <c r="T44" s="59"/>
      <c r="U44" s="59" t="s">
        <v>44</v>
      </c>
      <c r="V44" s="62">
        <v>100</v>
      </c>
      <c r="W44" s="63"/>
      <c r="X44" s="58">
        <v>46076</v>
      </c>
      <c r="Y44" s="58" t="s">
        <v>1280</v>
      </c>
      <c r="Z44" s="58" t="str">
        <f>IF(E44="","",IF(T44="","ні","так"))</f>
        <v>ні</v>
      </c>
      <c r="AA44" s="58">
        <v>46076</v>
      </c>
      <c r="AB44" s="58" t="s">
        <v>45</v>
      </c>
      <c r="AC44" s="58" t="s">
        <v>88</v>
      </c>
      <c r="AD44" s="64"/>
      <c r="AE44" s="45">
        <f t="shared" ca="1" si="1"/>
        <v>30</v>
      </c>
      <c r="AF44" s="45" t="str">
        <f t="shared" ca="1" si="2"/>
        <v/>
      </c>
      <c r="AG44" s="45" t="str">
        <f t="shared" ca="1" si="3"/>
        <v/>
      </c>
      <c r="AH44" s="42"/>
    </row>
    <row r="45" spans="1:35" ht="94.5" x14ac:dyDescent="0.25">
      <c r="A45" s="65" t="s">
        <v>1912</v>
      </c>
      <c r="B45" s="55" t="s">
        <v>1891</v>
      </c>
      <c r="C45" s="42">
        <v>3</v>
      </c>
      <c r="D45" s="42" t="s">
        <v>41</v>
      </c>
      <c r="E45" s="66" t="s">
        <v>1913</v>
      </c>
      <c r="F45" s="59" t="s">
        <v>444</v>
      </c>
      <c r="G45" s="59"/>
      <c r="H45" s="37" t="e">
        <f t="array" ref="H45">IF(
  ISBLANK(F45),
  "",
  IF(
    COUNTIF([5]Settings!G$1:G$609, F45) = 1,
    INDEX([5]Settings!H$1:H$609, MATCH(F45, [5]Settings!G$1:G$609, 0)),
    IFERROR(
      INDEX([5]Settings!H$1:H$609,
        MATCH(1,
          ([5]Settings!G$1:G$609=F45) * ([5]Settings!D$1:D$609=G45),
          0
        )
      ),
      ""
    )
  )
)</f>
        <v>#VALUE!</v>
      </c>
      <c r="I45" s="55">
        <v>32120</v>
      </c>
      <c r="J45" s="54" t="s">
        <v>1914</v>
      </c>
      <c r="K45" s="57" t="s">
        <v>1915</v>
      </c>
      <c r="L45" s="61" t="s">
        <v>1916</v>
      </c>
      <c r="M45" s="59" t="s">
        <v>1325</v>
      </c>
      <c r="N45" s="59" t="s">
        <v>1917</v>
      </c>
      <c r="O45" s="59" t="s">
        <v>54</v>
      </c>
      <c r="P45" s="59" t="s">
        <v>1918</v>
      </c>
      <c r="Q45" s="59" t="s">
        <v>1919</v>
      </c>
      <c r="R45" s="59" t="s">
        <v>1920</v>
      </c>
      <c r="S45" s="61">
        <v>976009086</v>
      </c>
      <c r="T45" s="59"/>
      <c r="U45" s="59" t="s">
        <v>44</v>
      </c>
      <c r="V45" s="62">
        <v>100</v>
      </c>
      <c r="W45" s="63"/>
      <c r="X45" s="58">
        <v>46081</v>
      </c>
      <c r="Y45" s="58" t="s">
        <v>1901</v>
      </c>
      <c r="Z45" s="58" t="str">
        <f>IF(E45="","",IF(T45="","ні","так"))</f>
        <v>ні</v>
      </c>
      <c r="AA45" s="58">
        <v>46081</v>
      </c>
      <c r="AB45" s="58" t="s">
        <v>45</v>
      </c>
      <c r="AC45" s="58" t="s">
        <v>53</v>
      </c>
      <c r="AD45" s="64"/>
      <c r="AE45" s="45" t="str">
        <f t="shared" ca="1" si="1"/>
        <v/>
      </c>
      <c r="AF45" s="45">
        <f t="shared" ca="1" si="2"/>
        <v>38</v>
      </c>
      <c r="AG45" s="45" t="str">
        <f t="shared" ca="1" si="3"/>
        <v/>
      </c>
      <c r="AH45" s="42"/>
    </row>
    <row r="46" spans="1:35" ht="94.5" x14ac:dyDescent="0.25">
      <c r="A46" s="54" t="s">
        <v>1154</v>
      </c>
      <c r="B46" s="55" t="s">
        <v>1152</v>
      </c>
      <c r="C46" s="56">
        <v>2</v>
      </c>
      <c r="D46" s="56" t="s">
        <v>41</v>
      </c>
      <c r="E46" s="57" t="s">
        <v>1155</v>
      </c>
      <c r="F46" s="58" t="s">
        <v>486</v>
      </c>
      <c r="G46" s="59" t="s">
        <v>1212</v>
      </c>
      <c r="H46" s="37" t="str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>Київ обл</v>
      </c>
      <c r="I46" s="55">
        <v>30881</v>
      </c>
      <c r="J46" s="54" t="s">
        <v>1161</v>
      </c>
      <c r="K46" s="60" t="s">
        <v>1162</v>
      </c>
      <c r="L46" s="61" t="s">
        <v>1163</v>
      </c>
      <c r="M46" s="58" t="s">
        <v>1213</v>
      </c>
      <c r="N46" s="58" t="s">
        <v>1214</v>
      </c>
      <c r="O46" s="59" t="s">
        <v>1215</v>
      </c>
      <c r="P46" s="58" t="s">
        <v>1216</v>
      </c>
      <c r="Q46" s="58" t="s">
        <v>1268</v>
      </c>
      <c r="R46" s="58" t="s">
        <v>1217</v>
      </c>
      <c r="S46" s="61" t="s">
        <v>1218</v>
      </c>
      <c r="T46" s="59"/>
      <c r="U46" s="59" t="s">
        <v>44</v>
      </c>
      <c r="V46" s="62">
        <v>100</v>
      </c>
      <c r="W46" s="63"/>
      <c r="X46" s="58">
        <v>46074</v>
      </c>
      <c r="Y46" s="58" t="s">
        <v>1185</v>
      </c>
      <c r="Z46" s="58" t="str">
        <f>IF(E46="","",IF(T46="","ні","так"))</f>
        <v>ні</v>
      </c>
      <c r="AA46" s="58">
        <v>46074</v>
      </c>
      <c r="AB46" s="58" t="s">
        <v>45</v>
      </c>
      <c r="AC46" s="58" t="s">
        <v>1219</v>
      </c>
      <c r="AD46" s="64"/>
      <c r="AE46" s="45" t="str">
        <f t="shared" ca="1" si="1"/>
        <v/>
      </c>
      <c r="AF46" s="45">
        <f t="shared" ca="1" si="2"/>
        <v>41</v>
      </c>
      <c r="AG46" s="45" t="str">
        <f t="shared" ca="1" si="3"/>
        <v/>
      </c>
      <c r="AH46" s="42"/>
    </row>
    <row r="47" spans="1:35" ht="94.5" x14ac:dyDescent="0.25">
      <c r="A47" s="65" t="s">
        <v>1912</v>
      </c>
      <c r="B47" s="55" t="s">
        <v>1891</v>
      </c>
      <c r="C47" s="42">
        <v>4</v>
      </c>
      <c r="D47" s="42" t="s">
        <v>41</v>
      </c>
      <c r="E47" s="57" t="s">
        <v>1921</v>
      </c>
      <c r="F47" s="59" t="s">
        <v>444</v>
      </c>
      <c r="G47" s="59"/>
      <c r="H47" s="37" t="e">
        <f t="array" ref="H47">IF(
  ISBLANK(F47),
  "",
  IF(
    COUNTIF([5]Settings!G$1:G$609, F47) = 1,
    INDEX([5]Settings!H$1:H$609, MATCH(F47, [5]Settings!G$1:G$609, 0)),
    IFERROR(
      INDEX([5]Settings!H$1:H$609,
        MATCH(1,
          ([5]Settings!G$1:G$609=F47) * ([5]Settings!D$1:D$609=G47),
          0
        )
      ),
      ""
    )
  )
)</f>
        <v>#VALUE!</v>
      </c>
      <c r="I47" s="55">
        <v>31332</v>
      </c>
      <c r="J47" s="54" t="s">
        <v>1922</v>
      </c>
      <c r="K47" s="59" t="s">
        <v>1923</v>
      </c>
      <c r="L47" s="61" t="s">
        <v>1924</v>
      </c>
      <c r="M47" s="59" t="s">
        <v>1925</v>
      </c>
      <c r="N47" s="59" t="s">
        <v>1926</v>
      </c>
      <c r="O47" s="59" t="s">
        <v>48</v>
      </c>
      <c r="P47" s="59" t="s">
        <v>1927</v>
      </c>
      <c r="Q47" s="59" t="s">
        <v>1928</v>
      </c>
      <c r="R47" s="59" t="s">
        <v>1929</v>
      </c>
      <c r="S47" s="63">
        <v>688144881</v>
      </c>
      <c r="T47" s="59"/>
      <c r="U47" s="59" t="s">
        <v>44</v>
      </c>
      <c r="V47" s="62">
        <v>100</v>
      </c>
      <c r="W47" s="63"/>
      <c r="X47" s="58">
        <v>46081</v>
      </c>
      <c r="Y47" s="58" t="s">
        <v>1901</v>
      </c>
      <c r="Z47" s="58" t="str">
        <f>IF(E47="","",IF(T47="","ні","так"))</f>
        <v>ні</v>
      </c>
      <c r="AA47" s="58">
        <v>46081</v>
      </c>
      <c r="AB47" s="58" t="s">
        <v>45</v>
      </c>
      <c r="AC47" s="58" t="s">
        <v>50</v>
      </c>
      <c r="AD47" s="64"/>
      <c r="AE47" s="45" t="str">
        <f t="shared" ca="1" si="1"/>
        <v/>
      </c>
      <c r="AF47" s="45">
        <f t="shared" ca="1" si="2"/>
        <v>40</v>
      </c>
      <c r="AG47" s="45" t="str">
        <f t="shared" ca="1" si="3"/>
        <v/>
      </c>
      <c r="AH47" s="70"/>
    </row>
    <row r="48" spans="1:35" ht="94.5" x14ac:dyDescent="0.25">
      <c r="C48" s="42">
        <v>46</v>
      </c>
      <c r="D48" s="37" t="s">
        <v>41</v>
      </c>
      <c r="E48" s="72" t="s">
        <v>2500</v>
      </c>
      <c r="F48" s="37" t="s">
        <v>2430</v>
      </c>
      <c r="H48" s="37" t="s">
        <v>772</v>
      </c>
      <c r="I48" s="71">
        <v>35855</v>
      </c>
      <c r="J48" s="35" t="s">
        <v>2501</v>
      </c>
      <c r="K48" s="37" t="s">
        <v>2502</v>
      </c>
      <c r="M48" s="37" t="s">
        <v>2049</v>
      </c>
      <c r="N48" s="37" t="s">
        <v>2503</v>
      </c>
      <c r="O48" s="37" t="s">
        <v>48</v>
      </c>
      <c r="P48" s="37" t="s">
        <v>2504</v>
      </c>
      <c r="Q48" s="37" t="s">
        <v>2505</v>
      </c>
      <c r="R48" s="37" t="s">
        <v>2506</v>
      </c>
      <c r="Z48" s="58" t="s">
        <v>2507</v>
      </c>
      <c r="AA48" s="46"/>
      <c r="AB48" s="46"/>
      <c r="AC48" s="38"/>
      <c r="AD48" s="64" t="s">
        <v>2055</v>
      </c>
      <c r="AE48" s="45">
        <f t="shared" ca="1" si="1"/>
        <v>28</v>
      </c>
      <c r="AF48" s="45" t="str">
        <f t="shared" ca="1" si="2"/>
        <v/>
      </c>
      <c r="AG48" s="45" t="str">
        <f t="shared" ca="1" si="3"/>
        <v/>
      </c>
    </row>
    <row r="49" spans="1:34" ht="141.75" x14ac:dyDescent="0.25">
      <c r="A49" s="54" t="s">
        <v>1930</v>
      </c>
      <c r="B49" s="55" t="s">
        <v>1891</v>
      </c>
      <c r="C49" s="42">
        <v>5</v>
      </c>
      <c r="D49" s="42" t="s">
        <v>41</v>
      </c>
      <c r="E49" s="59" t="s">
        <v>1931</v>
      </c>
      <c r="F49" s="59" t="s">
        <v>436</v>
      </c>
      <c r="G49" s="59"/>
      <c r="H49" s="37" t="e">
        <f t="array" ref="H49">IF(
  ISBLANK(F49),
  "",
  IF(
    COUNTIF([5]Settings!G$1:G$609, F49) = 1,
    INDEX([5]Settings!H$1:H$609, MATCH(F49, [5]Settings!G$1:G$609, 0)),
    IFERROR(
      INDEX([5]Settings!H$1:H$609,
        MATCH(1,
          ([5]Settings!G$1:G$609=F49) * ([5]Settings!D$1:D$609=G49),
          0
        )
      ),
      ""
    )
  )
)</f>
        <v>#VALUE!</v>
      </c>
      <c r="I49" s="55">
        <v>36117</v>
      </c>
      <c r="J49" s="65" t="s">
        <v>1932</v>
      </c>
      <c r="K49" s="59" t="s">
        <v>1313</v>
      </c>
      <c r="L49" s="59" t="s">
        <v>1933</v>
      </c>
      <c r="M49" s="59" t="s">
        <v>1325</v>
      </c>
      <c r="N49" s="59" t="s">
        <v>1934</v>
      </c>
      <c r="O49" s="59" t="s">
        <v>48</v>
      </c>
      <c r="P49" s="59" t="s">
        <v>1935</v>
      </c>
      <c r="Q49" s="59" t="s">
        <v>1936</v>
      </c>
      <c r="R49" s="59" t="s">
        <v>1937</v>
      </c>
      <c r="S49" s="61">
        <v>955390619</v>
      </c>
      <c r="T49" s="59"/>
      <c r="U49" s="59" t="s">
        <v>44</v>
      </c>
      <c r="V49" s="62">
        <v>100</v>
      </c>
      <c r="W49" s="63"/>
      <c r="X49" s="58">
        <v>46081</v>
      </c>
      <c r="Y49" s="58" t="s">
        <v>1901</v>
      </c>
      <c r="Z49" s="58" t="str">
        <f>IF(E49="","",IF(T49="","ні","так"))</f>
        <v>ні</v>
      </c>
      <c r="AA49" s="58">
        <v>46081</v>
      </c>
      <c r="AB49" s="58" t="s">
        <v>45</v>
      </c>
      <c r="AC49" s="58"/>
      <c r="AD49" s="64"/>
      <c r="AE49" s="45">
        <f t="shared" ca="1" si="1"/>
        <v>27</v>
      </c>
      <c r="AF49" s="45" t="str">
        <f t="shared" ca="1" si="2"/>
        <v/>
      </c>
      <c r="AG49" s="45" t="str">
        <f t="shared" ca="1" si="3"/>
        <v/>
      </c>
      <c r="AH49" s="42"/>
    </row>
    <row r="50" spans="1:34" ht="78.75" x14ac:dyDescent="0.25">
      <c r="C50" s="42">
        <v>1</v>
      </c>
      <c r="D50" s="37" t="s">
        <v>41</v>
      </c>
      <c r="E50" s="37" t="s">
        <v>2044</v>
      </c>
      <c r="F50" s="37" t="s">
        <v>2045</v>
      </c>
      <c r="H50" s="37" t="s">
        <v>772</v>
      </c>
      <c r="I50" s="71">
        <v>35179</v>
      </c>
      <c r="J50" s="35" t="s">
        <v>2046</v>
      </c>
      <c r="K50" s="39" t="s">
        <v>2047</v>
      </c>
      <c r="L50" s="39" t="s">
        <v>2048</v>
      </c>
      <c r="M50" s="37" t="s">
        <v>2049</v>
      </c>
      <c r="N50" s="37" t="s">
        <v>2050</v>
      </c>
      <c r="O50" s="37" t="s">
        <v>54</v>
      </c>
      <c r="P50" s="37" t="s">
        <v>2051</v>
      </c>
      <c r="Q50" s="37" t="s">
        <v>2052</v>
      </c>
      <c r="R50" s="37" t="s">
        <v>2053</v>
      </c>
      <c r="S50" s="39" t="s">
        <v>2054</v>
      </c>
      <c r="Z50" s="58" t="s">
        <v>2507</v>
      </c>
      <c r="AA50" s="46"/>
      <c r="AB50" s="46"/>
      <c r="AC50" s="38"/>
      <c r="AD50" s="64" t="s">
        <v>2055</v>
      </c>
      <c r="AE50" s="45">
        <f t="shared" ca="1" si="1"/>
        <v>29</v>
      </c>
      <c r="AF50" s="45" t="str">
        <f t="shared" ca="1" si="2"/>
        <v/>
      </c>
      <c r="AG50" s="45" t="str">
        <f t="shared" ca="1" si="3"/>
        <v/>
      </c>
    </row>
    <row r="51" spans="1:34" ht="173.25" x14ac:dyDescent="0.25">
      <c r="A51" s="54" t="s">
        <v>1782</v>
      </c>
      <c r="B51" s="55" t="s">
        <v>1742</v>
      </c>
      <c r="C51" s="42">
        <v>5</v>
      </c>
      <c r="D51" s="42" t="s">
        <v>65</v>
      </c>
      <c r="E51" s="59" t="s">
        <v>1783</v>
      </c>
      <c r="F51" s="59" t="s">
        <v>56</v>
      </c>
      <c r="G51" s="59"/>
      <c r="H51" s="37" t="e">
        <f t="array" ref="H51">IF(
  ISBLANK(F51),
  "",
  IF(
    COUNTIF([4]Settings!G$1:G$609, F51) = 1,
    INDEX([4]Settings!H$1:H$609, MATCH(F51, [4]Settings!G$1:G$609, 0)),
    IFERROR(
      INDEX([4]Settings!H$1:H$609,
        MATCH(1,
          ([4]Settings!G$1:G$609=F51) * ([4]Settings!D$1:D$609=G51),
          0
        )
      ),
      ""
    )
  )
)</f>
        <v>#VALUE!</v>
      </c>
      <c r="I51" s="55">
        <v>29737</v>
      </c>
      <c r="J51" s="54" t="s">
        <v>1784</v>
      </c>
      <c r="K51" s="57" t="s">
        <v>1785</v>
      </c>
      <c r="L51" s="61" t="s">
        <v>1786</v>
      </c>
      <c r="M51" s="59" t="s">
        <v>1535</v>
      </c>
      <c r="N51" s="59" t="s">
        <v>1787</v>
      </c>
      <c r="O51" s="59" t="s">
        <v>48</v>
      </c>
      <c r="P51" s="59" t="s">
        <v>1788</v>
      </c>
      <c r="Q51" s="59" t="s">
        <v>1789</v>
      </c>
      <c r="R51" s="59" t="s">
        <v>1790</v>
      </c>
      <c r="S51" s="61">
        <v>961552828</v>
      </c>
      <c r="T51" s="59" t="s">
        <v>1791</v>
      </c>
      <c r="U51" s="59" t="s">
        <v>44</v>
      </c>
      <c r="V51" s="62">
        <v>100</v>
      </c>
      <c r="W51" s="63"/>
      <c r="X51" s="58">
        <v>46080</v>
      </c>
      <c r="Y51" s="58" t="s">
        <v>1752</v>
      </c>
      <c r="Z51" s="58" t="str">
        <f>IF(E51="","",IF(T51="","ні","так"))</f>
        <v>так</v>
      </c>
      <c r="AA51" s="58">
        <v>46080</v>
      </c>
      <c r="AB51" s="58" t="s">
        <v>45</v>
      </c>
      <c r="AC51" s="58" t="s">
        <v>70</v>
      </c>
      <c r="AD51" s="64"/>
      <c r="AE51" s="45" t="str">
        <f t="shared" ca="1" si="1"/>
        <v/>
      </c>
      <c r="AF51" s="45">
        <f t="shared" ca="1" si="2"/>
        <v>44</v>
      </c>
      <c r="AG51" s="45" t="str">
        <f t="shared" ca="1" si="3"/>
        <v/>
      </c>
      <c r="AH51" s="42"/>
    </row>
    <row r="52" spans="1:34" ht="94.5" x14ac:dyDescent="0.25">
      <c r="C52" s="42">
        <v>8</v>
      </c>
      <c r="D52" s="37" t="s">
        <v>41</v>
      </c>
      <c r="E52" s="72" t="s">
        <v>2118</v>
      </c>
      <c r="F52" s="37" t="s">
        <v>2057</v>
      </c>
      <c r="H52" s="37" t="s">
        <v>772</v>
      </c>
      <c r="I52" s="71">
        <v>33271</v>
      </c>
      <c r="J52" s="35" t="s">
        <v>2119</v>
      </c>
      <c r="K52" s="37" t="s">
        <v>2120</v>
      </c>
      <c r="L52" s="39" t="s">
        <v>2121</v>
      </c>
      <c r="M52" s="37" t="s">
        <v>2049</v>
      </c>
      <c r="N52" s="37" t="s">
        <v>2122</v>
      </c>
      <c r="O52" s="37" t="s">
        <v>43</v>
      </c>
      <c r="P52" s="37" t="s">
        <v>2123</v>
      </c>
      <c r="Q52" s="37" t="s">
        <v>2124</v>
      </c>
      <c r="R52" s="37" t="s">
        <v>2125</v>
      </c>
      <c r="S52" s="39" t="s">
        <v>2126</v>
      </c>
      <c r="Z52" s="58" t="s">
        <v>2507</v>
      </c>
      <c r="AA52" s="46"/>
      <c r="AB52" s="46"/>
      <c r="AC52" s="38" t="s">
        <v>50</v>
      </c>
      <c r="AD52" s="64" t="s">
        <v>2055</v>
      </c>
      <c r="AE52" s="45">
        <f t="shared" ca="1" si="1"/>
        <v>35</v>
      </c>
      <c r="AF52" s="45" t="str">
        <f t="shared" ca="1" si="2"/>
        <v/>
      </c>
      <c r="AG52" s="45" t="str">
        <f t="shared" ca="1" si="3"/>
        <v/>
      </c>
    </row>
    <row r="53" spans="1:34" ht="78.75" x14ac:dyDescent="0.25">
      <c r="A53" s="54" t="s">
        <v>1637</v>
      </c>
      <c r="B53" s="55" t="s">
        <v>1591</v>
      </c>
      <c r="C53" s="56">
        <v>6</v>
      </c>
      <c r="D53" s="56" t="s">
        <v>41</v>
      </c>
      <c r="E53" s="59" t="s">
        <v>1638</v>
      </c>
      <c r="F53" s="59" t="s">
        <v>432</v>
      </c>
      <c r="G53" s="59"/>
      <c r="H53" s="37" t="e">
        <f t="array" ref="H53">IF(
  ISBLANK(F53),
  "",
  IF(
    COUNTIF([1]Settings!G$1:G$609, F53) = 1,
    INDEX([1]Settings!H$1:H$609, MATCH(F53, [1]Settings!G$1:G$609, 0)),
    IFERROR(
      INDEX([1]Settings!H$1:H$609,
        MATCH(1,
          ([1]Settings!G$1:G$609=F53) * ([1]Settings!D$1:D$609=G53),
          0
        )
      ),
      ""
    )
  )
)</f>
        <v>#VALUE!</v>
      </c>
      <c r="I53" s="55">
        <v>27676</v>
      </c>
      <c r="J53" s="54" t="s">
        <v>1639</v>
      </c>
      <c r="K53" s="57" t="s">
        <v>1640</v>
      </c>
      <c r="L53" s="61" t="s">
        <v>1641</v>
      </c>
      <c r="M53" s="59" t="s">
        <v>1642</v>
      </c>
      <c r="N53" s="59" t="s">
        <v>1643</v>
      </c>
      <c r="O53" s="59" t="s">
        <v>52</v>
      </c>
      <c r="P53" s="59" t="s">
        <v>1644</v>
      </c>
      <c r="Q53" s="59" t="s">
        <v>1645</v>
      </c>
      <c r="R53" s="59" t="s">
        <v>1646</v>
      </c>
      <c r="S53" s="61">
        <v>731557234</v>
      </c>
      <c r="T53" s="59" t="s">
        <v>1647</v>
      </c>
      <c r="U53" s="59" t="s">
        <v>44</v>
      </c>
      <c r="V53" s="62">
        <v>100</v>
      </c>
      <c r="W53" s="63"/>
      <c r="X53" s="58">
        <v>46079</v>
      </c>
      <c r="Y53" s="58" t="s">
        <v>1601</v>
      </c>
      <c r="Z53" s="58" t="str">
        <f>IF(E53="","",IF(T53="","ні","так"))</f>
        <v>так</v>
      </c>
      <c r="AA53" s="58">
        <v>46077</v>
      </c>
      <c r="AB53" s="58" t="s">
        <v>45</v>
      </c>
      <c r="AC53" s="58"/>
      <c r="AD53" s="64"/>
      <c r="AE53" s="45" t="str">
        <f t="shared" ca="1" si="1"/>
        <v/>
      </c>
      <c r="AF53" s="45" t="str">
        <f t="shared" ca="1" si="2"/>
        <v/>
      </c>
      <c r="AG53" s="45">
        <f t="shared" ca="1" si="3"/>
        <v>50</v>
      </c>
      <c r="AH53" s="42"/>
    </row>
    <row r="54" spans="1:34" ht="63" x14ac:dyDescent="0.25">
      <c r="A54" s="54" t="s">
        <v>1444</v>
      </c>
      <c r="B54" s="55" t="s">
        <v>1405</v>
      </c>
      <c r="C54" s="56">
        <v>5</v>
      </c>
      <c r="D54" s="56" t="s">
        <v>41</v>
      </c>
      <c r="E54" s="57" t="s">
        <v>1445</v>
      </c>
      <c r="F54" s="58" t="s">
        <v>1050</v>
      </c>
      <c r="G54" s="59" t="s">
        <v>1446</v>
      </c>
      <c r="H54" s="37" t="e">
        <f t="array" ref="H54">IF(
  ISBLANK(F54),
  "",
  IF(
    COUNTIF([2]Settings!G$1:G$609, F54) = 1,
    INDEX([2]Settings!H$1:H$609, MATCH(F54, [2]Settings!G$1:G$609, 0)),
    IFERROR(
      INDEX([2]Settings!H$1:H$609,
        MATCH(1,
          ([2]Settings!G$1:G$609=F54) * ([2]Settings!D$1:D$609=G54),
          0
        )
      ),
      ""
    )
  )
)</f>
        <v>#VALUE!</v>
      </c>
      <c r="I54" s="55">
        <v>32253</v>
      </c>
      <c r="J54" s="54" t="s">
        <v>1447</v>
      </c>
      <c r="K54" s="60"/>
      <c r="L54" s="61"/>
      <c r="M54" s="58" t="s">
        <v>1446</v>
      </c>
      <c r="N54" s="58" t="s">
        <v>1448</v>
      </c>
      <c r="O54" s="59" t="s">
        <v>1215</v>
      </c>
      <c r="P54" s="58" t="s">
        <v>1449</v>
      </c>
      <c r="Q54" s="58" t="s">
        <v>1450</v>
      </c>
      <c r="R54" s="58" t="s">
        <v>1451</v>
      </c>
      <c r="S54" s="61" t="s">
        <v>1452</v>
      </c>
      <c r="T54" s="59"/>
      <c r="U54" s="59" t="s">
        <v>44</v>
      </c>
      <c r="V54" s="62">
        <v>100</v>
      </c>
      <c r="W54" s="63"/>
      <c r="X54" s="58">
        <v>46077</v>
      </c>
      <c r="Y54" s="58" t="s">
        <v>1416</v>
      </c>
      <c r="Z54" s="58" t="str">
        <f>IF(E54="","",IF(T54="","ні","так"))</f>
        <v>ні</v>
      </c>
      <c r="AA54" s="58">
        <v>46077</v>
      </c>
      <c r="AB54" s="58" t="s">
        <v>45</v>
      </c>
      <c r="AC54" s="58"/>
      <c r="AD54" s="64"/>
      <c r="AE54" s="45" t="str">
        <f t="shared" ca="1" si="1"/>
        <v/>
      </c>
      <c r="AF54" s="45">
        <f t="shared" ca="1" si="2"/>
        <v>38</v>
      </c>
      <c r="AG54" s="45" t="str">
        <f t="shared" ca="1" si="3"/>
        <v/>
      </c>
      <c r="AH54" s="42"/>
    </row>
    <row r="55" spans="1:34" ht="94.5" x14ac:dyDescent="0.25">
      <c r="A55" s="54" t="s">
        <v>1404</v>
      </c>
      <c r="B55" s="55" t="s">
        <v>1405</v>
      </c>
      <c r="C55" s="56">
        <v>1</v>
      </c>
      <c r="D55" s="56" t="s">
        <v>41</v>
      </c>
      <c r="E55" s="57" t="s">
        <v>1406</v>
      </c>
      <c r="F55" s="58" t="s">
        <v>1044</v>
      </c>
      <c r="G55" s="59" t="s">
        <v>1407</v>
      </c>
      <c r="H55" s="37" t="e">
        <f t="array" ref="H55">IF(
  ISBLANK(F55),
  "",
  IF(
    COUNTIF([2]Settings!G$1:G$609, F55) = 1,
    INDEX([2]Settings!H$1:H$609, MATCH(F55, [2]Settings!G$1:G$609, 0)),
    IFERROR(
      INDEX([2]Settings!H$1:H$609,
        MATCH(1,
          ([2]Settings!G$1:G$609=F55) * ([2]Settings!D$1:D$609=G55),
          0
        )
      ),
      ""
    )
  )
)</f>
        <v>#VALUE!</v>
      </c>
      <c r="I55" s="55">
        <v>31754</v>
      </c>
      <c r="J55" s="54" t="s">
        <v>1408</v>
      </c>
      <c r="K55" s="60"/>
      <c r="L55" s="61"/>
      <c r="M55" s="58" t="s">
        <v>1409</v>
      </c>
      <c r="N55" s="58" t="s">
        <v>1410</v>
      </c>
      <c r="O55" s="59" t="s">
        <v>1411</v>
      </c>
      <c r="P55" s="58" t="s">
        <v>1412</v>
      </c>
      <c r="Q55" s="58" t="s">
        <v>1413</v>
      </c>
      <c r="R55" s="58" t="s">
        <v>1414</v>
      </c>
      <c r="S55" s="61" t="s">
        <v>1415</v>
      </c>
      <c r="T55" s="59"/>
      <c r="U55" s="59" t="s">
        <v>44</v>
      </c>
      <c r="V55" s="62">
        <v>100</v>
      </c>
      <c r="W55" s="63"/>
      <c r="X55" s="58">
        <v>46077</v>
      </c>
      <c r="Y55" s="58" t="s">
        <v>1416</v>
      </c>
      <c r="Z55" s="58" t="str">
        <f>IF(E55="","",IF(T55="","ні","так"))</f>
        <v>ні</v>
      </c>
      <c r="AA55" s="58">
        <v>46077</v>
      </c>
      <c r="AB55" s="58" t="s">
        <v>45</v>
      </c>
      <c r="AC55" s="58" t="s">
        <v>46</v>
      </c>
      <c r="AD55" s="64"/>
      <c r="AE55" s="45" t="str">
        <f t="shared" ca="1" si="1"/>
        <v/>
      </c>
      <c r="AF55" s="45">
        <f t="shared" ca="1" si="2"/>
        <v>39</v>
      </c>
      <c r="AG55" s="45" t="str">
        <f t="shared" ca="1" si="3"/>
        <v/>
      </c>
      <c r="AH55" s="42"/>
    </row>
    <row r="56" spans="1:34" ht="94.5" x14ac:dyDescent="0.25">
      <c r="D56" s="59" t="s">
        <v>41</v>
      </c>
      <c r="E56" s="59" t="s">
        <v>1476</v>
      </c>
      <c r="F56" s="59" t="s">
        <v>1477</v>
      </c>
      <c r="H56" s="59" t="s">
        <v>191</v>
      </c>
      <c r="I56" s="55">
        <v>28120</v>
      </c>
      <c r="K56" s="59"/>
      <c r="L56" s="61"/>
      <c r="M56" s="59" t="s">
        <v>1478</v>
      </c>
      <c r="N56" s="59" t="s">
        <v>1479</v>
      </c>
      <c r="O56" s="59" t="s">
        <v>43</v>
      </c>
      <c r="P56" s="59" t="s">
        <v>1480</v>
      </c>
      <c r="Q56" s="59" t="s">
        <v>1481</v>
      </c>
      <c r="R56" s="59" t="s">
        <v>1482</v>
      </c>
      <c r="S56" s="61" t="s">
        <v>1483</v>
      </c>
      <c r="T56" s="59"/>
      <c r="U56" s="59"/>
      <c r="V56" s="62"/>
      <c r="W56" s="63"/>
      <c r="X56" s="58"/>
      <c r="Y56" s="59"/>
      <c r="Z56" s="58" t="str">
        <f>IF(E56="","",IF(T56="","ні","так"))</f>
        <v>ні</v>
      </c>
      <c r="AA56" s="58"/>
      <c r="AB56" s="58"/>
      <c r="AC56" s="58" t="s">
        <v>46</v>
      </c>
      <c r="AD56" s="64"/>
      <c r="AE56" s="58"/>
      <c r="AF56" s="64"/>
      <c r="AG56" s="45"/>
      <c r="AH56" s="45"/>
    </row>
    <row r="57" spans="1:34" ht="220.5" x14ac:dyDescent="0.25">
      <c r="A57" s="61" t="s">
        <v>1792</v>
      </c>
      <c r="B57" s="55" t="s">
        <v>1742</v>
      </c>
      <c r="C57" s="42">
        <v>6</v>
      </c>
      <c r="D57" s="56" t="s">
        <v>65</v>
      </c>
      <c r="E57" s="59" t="s">
        <v>1793</v>
      </c>
      <c r="F57" s="58" t="s">
        <v>56</v>
      </c>
      <c r="G57" s="59"/>
      <c r="H57" s="37" t="e">
        <f t="array" ref="H57">IF(
  ISBLANK(F57),
  "",
  IF(
    COUNTIF([4]Settings!G$1:G$609, F57) = 1,
    INDEX([4]Settings!H$1:H$609, MATCH(F57, [4]Settings!G$1:G$609, 0)),
    IFERROR(
      INDEX([4]Settings!H$1:H$609,
        MATCH(1,
          ([4]Settings!G$1:G$609=F57) * ([4]Settings!D$1:D$609=G57),
          0
        )
      ),
      ""
    )
  )
)</f>
        <v>#VALUE!</v>
      </c>
      <c r="I57" s="58">
        <v>35760</v>
      </c>
      <c r="J57" s="59">
        <v>3575904092</v>
      </c>
      <c r="K57" s="59" t="s">
        <v>1794</v>
      </c>
      <c r="L57" s="61" t="s">
        <v>1795</v>
      </c>
      <c r="M57" s="59" t="s">
        <v>1796</v>
      </c>
      <c r="N57" s="59" t="s">
        <v>1797</v>
      </c>
      <c r="O57" s="59" t="s">
        <v>48</v>
      </c>
      <c r="P57" s="59" t="s">
        <v>1798</v>
      </c>
      <c r="Q57" s="59" t="s">
        <v>1799</v>
      </c>
      <c r="R57" s="59" t="s">
        <v>1800</v>
      </c>
      <c r="S57" s="61">
        <v>999402691</v>
      </c>
      <c r="T57" s="69">
        <v>100868</v>
      </c>
      <c r="U57" s="59" t="s">
        <v>44</v>
      </c>
      <c r="V57" s="62">
        <v>100</v>
      </c>
      <c r="W57" s="63"/>
      <c r="X57" s="58">
        <v>46080</v>
      </c>
      <c r="Y57" s="58" t="s">
        <v>1752</v>
      </c>
      <c r="Z57" s="58" t="str">
        <f>IF(E57="","",IF(T57="","ні","так"))</f>
        <v>так</v>
      </c>
      <c r="AA57" s="58">
        <v>46080</v>
      </c>
      <c r="AB57" s="58" t="s">
        <v>66</v>
      </c>
      <c r="AC57" s="58" t="s">
        <v>70</v>
      </c>
      <c r="AD57" s="64" t="s">
        <v>1801</v>
      </c>
      <c r="AE57" s="45">
        <f t="shared" ref="AE57:AE88" ca="1" si="5">IF(AND(INT(YEARFRAC(I57,TODAY()))&gt;=25,INT(YEARFRAC(I57,TODAY()))&lt;=35),INT(YEARFRAC(I57,TODAY())),"")</f>
        <v>28</v>
      </c>
      <c r="AF57" s="45" t="str">
        <f t="shared" ref="AF57:AF88" ca="1" si="6">IF(AND(INT(YEARFRAC(I57,TODAY()))&gt;=36,INT(YEARFRAC(I57,TODAY()))&lt;=45),INT(YEARFRAC(I57,TODAY())),"")</f>
        <v/>
      </c>
      <c r="AG57" s="45" t="str">
        <f t="shared" ref="AG57:AG88" ca="1" si="7">IF(AND(INT(YEARFRAC(I57,TODAY()))&gt;=46,INT(YEARFRAC(I57,TODAY()))&lt;=50),INT(YEARFRAC(I57,TODAY())),"")</f>
        <v/>
      </c>
      <c r="AH57" s="42"/>
    </row>
    <row r="58" spans="1:34" ht="78.75" x14ac:dyDescent="0.25">
      <c r="C58" s="42">
        <v>31</v>
      </c>
      <c r="D58" s="37" t="s">
        <v>41</v>
      </c>
      <c r="E58" s="37" t="s">
        <v>2347</v>
      </c>
      <c r="F58" s="37" t="s">
        <v>2348</v>
      </c>
      <c r="H58" s="37" t="s">
        <v>772</v>
      </c>
      <c r="I58" s="71">
        <v>32647</v>
      </c>
      <c r="J58" s="35" t="s">
        <v>2349</v>
      </c>
      <c r="K58" s="36" t="s">
        <v>2350</v>
      </c>
      <c r="L58" s="39" t="s">
        <v>2351</v>
      </c>
      <c r="M58" s="37" t="s">
        <v>2049</v>
      </c>
      <c r="N58" s="37" t="s">
        <v>2352</v>
      </c>
      <c r="O58" s="37" t="s">
        <v>43</v>
      </c>
      <c r="P58" s="37" t="s">
        <v>2353</v>
      </c>
      <c r="Q58" s="37" t="s">
        <v>2354</v>
      </c>
      <c r="R58" s="37" t="s">
        <v>2355</v>
      </c>
      <c r="S58" s="39" t="s">
        <v>2356</v>
      </c>
      <c r="Z58" s="58" t="s">
        <v>2507</v>
      </c>
      <c r="AA58" s="46"/>
      <c r="AB58" s="46"/>
      <c r="AC58" s="38" t="s">
        <v>50</v>
      </c>
      <c r="AD58" s="64" t="s">
        <v>2055</v>
      </c>
      <c r="AE58" s="45" t="str">
        <f t="shared" ca="1" si="5"/>
        <v/>
      </c>
      <c r="AF58" s="45">
        <f t="shared" ca="1" si="6"/>
        <v>36</v>
      </c>
      <c r="AG58" s="45" t="str">
        <f t="shared" ca="1" si="7"/>
        <v/>
      </c>
    </row>
    <row r="59" spans="1:34" ht="94.5" x14ac:dyDescent="0.25">
      <c r="A59" s="54" t="s">
        <v>1269</v>
      </c>
      <c r="B59" s="55" t="s">
        <v>1270</v>
      </c>
      <c r="C59" s="56">
        <v>1</v>
      </c>
      <c r="D59" s="56" t="s">
        <v>41</v>
      </c>
      <c r="E59" s="57" t="s">
        <v>1271</v>
      </c>
      <c r="F59" s="58" t="s">
        <v>1044</v>
      </c>
      <c r="G59" s="59" t="s">
        <v>1272</v>
      </c>
      <c r="H59" s="37" t="e">
        <f t="array" ref="H59">IF(
  ISBLANK(F59),
  "",
  IF(
    COUNTIF([3]Settings!G$1:G$609, F59) = 1,
    INDEX([3]Settings!H$1:H$609, MATCH(F59, [3]Settings!G$1:G$609, 0)),
    IFERROR(
      INDEX([3]Settings!H$1:H$609,
        MATCH(1,
          ([3]Settings!G$1:G$609=F59) * ([3]Settings!D$1:D$609=G59),
          0
        )
      ),
      ""
    )
  )
)</f>
        <v>#VALUE!</v>
      </c>
      <c r="I59" s="55">
        <v>29407</v>
      </c>
      <c r="J59" s="54" t="s">
        <v>1273</v>
      </c>
      <c r="K59" s="60"/>
      <c r="L59" s="61"/>
      <c r="M59" s="58" t="s">
        <v>1274</v>
      </c>
      <c r="N59" s="58" t="s">
        <v>1275</v>
      </c>
      <c r="O59" s="59" t="s">
        <v>48</v>
      </c>
      <c r="P59" s="58" t="s">
        <v>1276</v>
      </c>
      <c r="Q59" s="58" t="s">
        <v>1277</v>
      </c>
      <c r="R59" s="58" t="s">
        <v>1278</v>
      </c>
      <c r="S59" s="61" t="s">
        <v>1279</v>
      </c>
      <c r="T59" s="59"/>
      <c r="U59" s="59" t="s">
        <v>44</v>
      </c>
      <c r="V59" s="62">
        <v>100</v>
      </c>
      <c r="W59" s="63"/>
      <c r="X59" s="58">
        <v>46076</v>
      </c>
      <c r="Y59" s="58" t="s">
        <v>1280</v>
      </c>
      <c r="Z59" s="58" t="str">
        <f>IF(E59="","",IF(T59="","ні","так"))</f>
        <v>ні</v>
      </c>
      <c r="AA59" s="58">
        <v>46076</v>
      </c>
      <c r="AB59" s="58" t="s">
        <v>45</v>
      </c>
      <c r="AC59" s="58" t="s">
        <v>46</v>
      </c>
      <c r="AD59" s="64"/>
      <c r="AE59" s="45" t="str">
        <f t="shared" ca="1" si="5"/>
        <v/>
      </c>
      <c r="AF59" s="45">
        <f t="shared" ca="1" si="6"/>
        <v>45</v>
      </c>
      <c r="AG59" s="45" t="str">
        <f t="shared" ca="1" si="7"/>
        <v/>
      </c>
      <c r="AH59" s="42"/>
    </row>
    <row r="60" spans="1:34" ht="94.5" x14ac:dyDescent="0.25">
      <c r="C60" s="42">
        <v>40</v>
      </c>
      <c r="D60" s="37" t="s">
        <v>41</v>
      </c>
      <c r="E60" s="37" t="s">
        <v>2438</v>
      </c>
      <c r="F60" s="37" t="s">
        <v>2439</v>
      </c>
      <c r="H60" s="37" t="s">
        <v>772</v>
      </c>
      <c r="I60" s="71">
        <v>36906</v>
      </c>
      <c r="J60" s="35" t="s">
        <v>2440</v>
      </c>
      <c r="K60" s="39" t="s">
        <v>2441</v>
      </c>
      <c r="L60" s="39" t="s">
        <v>2442</v>
      </c>
      <c r="M60" s="37" t="s">
        <v>2443</v>
      </c>
      <c r="N60" s="37" t="s">
        <v>2444</v>
      </c>
      <c r="O60" s="37" t="s">
        <v>43</v>
      </c>
      <c r="P60" s="37" t="s">
        <v>2445</v>
      </c>
      <c r="Q60" s="37" t="s">
        <v>2446</v>
      </c>
      <c r="R60" s="37" t="s">
        <v>2447</v>
      </c>
      <c r="S60" s="39" t="s">
        <v>2448</v>
      </c>
      <c r="Z60" s="58" t="s">
        <v>2507</v>
      </c>
      <c r="AA60" s="46"/>
      <c r="AB60" s="46"/>
      <c r="AC60" s="38" t="s">
        <v>46</v>
      </c>
      <c r="AD60" s="64" t="s">
        <v>2055</v>
      </c>
      <c r="AE60" s="45">
        <f t="shared" ca="1" si="5"/>
        <v>25</v>
      </c>
      <c r="AF60" s="45" t="str">
        <f t="shared" ca="1" si="6"/>
        <v/>
      </c>
      <c r="AG60" s="45" t="str">
        <f t="shared" ca="1" si="7"/>
        <v/>
      </c>
    </row>
    <row r="61" spans="1:34" ht="110.25" x14ac:dyDescent="0.25">
      <c r="A61" s="54" t="s">
        <v>1513</v>
      </c>
      <c r="B61" s="55" t="s">
        <v>1485</v>
      </c>
      <c r="C61" s="42">
        <v>4</v>
      </c>
      <c r="D61" s="56" t="s">
        <v>41</v>
      </c>
      <c r="E61" s="66" t="s">
        <v>1514</v>
      </c>
      <c r="F61" s="58" t="s">
        <v>440</v>
      </c>
      <c r="G61" s="59" t="s">
        <v>433</v>
      </c>
      <c r="H61" s="37" t="e">
        <f t="array" ref="H61">IF(
  ISBLANK(F61),
  "",
  IF(
    COUNTIF([6]Settings!G$1:G$609, F61) = 1,
    INDEX([6]Settings!H$1:H$609, MATCH(F61, [6]Settings!G$1:G$609, 0)),
    IFERROR(
      INDEX([6]Settings!H$1:H$609,
        MATCH(1,
          ([6]Settings!G$1:G$609=F61) * ([6]Settings!D$1:D$609=G61),
          0
        )
      ),
      ""
    )
  )
)</f>
        <v>#VALUE!</v>
      </c>
      <c r="I61" s="55">
        <v>33012</v>
      </c>
      <c r="J61" s="54" t="s">
        <v>1515</v>
      </c>
      <c r="K61" s="57" t="s">
        <v>1516</v>
      </c>
      <c r="L61" s="61" t="s">
        <v>1517</v>
      </c>
      <c r="M61" s="59" t="s">
        <v>1518</v>
      </c>
      <c r="N61" s="59" t="s">
        <v>2535</v>
      </c>
      <c r="O61" s="59" t="s">
        <v>48</v>
      </c>
      <c r="P61" s="59" t="s">
        <v>1519</v>
      </c>
      <c r="Q61" s="59" t="s">
        <v>1520</v>
      </c>
      <c r="R61" s="59" t="s">
        <v>1521</v>
      </c>
      <c r="S61" s="61">
        <v>636364510</v>
      </c>
      <c r="T61" s="59"/>
      <c r="U61" s="59" t="s">
        <v>44</v>
      </c>
      <c r="V61" s="62">
        <v>100</v>
      </c>
      <c r="W61" s="63"/>
      <c r="X61" s="58">
        <v>46078</v>
      </c>
      <c r="Y61" s="58" t="s">
        <v>1493</v>
      </c>
      <c r="Z61" s="58" t="str">
        <f>IF(E61="","",IF(T61="","ні","так"))</f>
        <v>ні</v>
      </c>
      <c r="AA61" s="58">
        <v>46078</v>
      </c>
      <c r="AB61" s="58" t="s">
        <v>45</v>
      </c>
      <c r="AC61" s="58"/>
      <c r="AD61" s="64"/>
      <c r="AE61" s="45">
        <f t="shared" ca="1" si="5"/>
        <v>35</v>
      </c>
      <c r="AF61" s="45" t="str">
        <f t="shared" ca="1" si="6"/>
        <v/>
      </c>
      <c r="AG61" s="45" t="str">
        <f t="shared" ca="1" si="7"/>
        <v/>
      </c>
      <c r="AH61" s="42"/>
    </row>
    <row r="62" spans="1:34" ht="47.25" x14ac:dyDescent="0.25">
      <c r="A62" s="65" t="s">
        <v>1912</v>
      </c>
      <c r="B62" s="55" t="s">
        <v>1891</v>
      </c>
      <c r="C62" s="42">
        <v>6</v>
      </c>
      <c r="D62" s="42" t="s">
        <v>41</v>
      </c>
      <c r="E62" s="59" t="s">
        <v>1938</v>
      </c>
      <c r="F62" s="59" t="s">
        <v>444</v>
      </c>
      <c r="G62" s="59"/>
      <c r="H62" s="37" t="e">
        <f t="array" ref="H62">IF(
  ISBLANK(F62),
  "",
  IF(
    COUNTIF([5]Settings!G$1:G$609, F62) = 1,
    INDEX([5]Settings!H$1:H$609, MATCH(F62, [5]Settings!G$1:G$609, 0)),
    IFERROR(
      INDEX([5]Settings!H$1:H$609,
        MATCH(1,
          ([5]Settings!G$1:G$609=F62) * ([5]Settings!D$1:D$609=G62),
          0
        )
      ),
      ""
    )
  )
)</f>
        <v>#VALUE!</v>
      </c>
      <c r="I62" s="55">
        <v>36847</v>
      </c>
      <c r="J62" s="54" t="s">
        <v>1939</v>
      </c>
      <c r="K62" s="57" t="s">
        <v>1940</v>
      </c>
      <c r="L62" s="61" t="s">
        <v>1941</v>
      </c>
      <c r="M62" s="59" t="s">
        <v>1942</v>
      </c>
      <c r="N62" s="59" t="s">
        <v>1943</v>
      </c>
      <c r="O62" s="59" t="s">
        <v>54</v>
      </c>
      <c r="P62" s="59" t="s">
        <v>1944</v>
      </c>
      <c r="Q62" s="59" t="s">
        <v>1945</v>
      </c>
      <c r="R62" s="59" t="s">
        <v>1946</v>
      </c>
      <c r="S62" s="61">
        <v>687091749</v>
      </c>
      <c r="T62" s="59"/>
      <c r="U62" s="59" t="s">
        <v>44</v>
      </c>
      <c r="V62" s="62">
        <v>100</v>
      </c>
      <c r="W62" s="63"/>
      <c r="X62" s="58">
        <v>46081</v>
      </c>
      <c r="Y62" s="58" t="s">
        <v>1901</v>
      </c>
      <c r="Z62" s="58" t="str">
        <f>IF(E62="","",IF(T62="","ні","так"))</f>
        <v>ні</v>
      </c>
      <c r="AA62" s="58">
        <v>46081</v>
      </c>
      <c r="AB62" s="58" t="s">
        <v>45</v>
      </c>
      <c r="AC62" s="58" t="s">
        <v>50</v>
      </c>
      <c r="AD62" s="64" t="s">
        <v>1358</v>
      </c>
      <c r="AE62" s="45">
        <f t="shared" ca="1" si="5"/>
        <v>25</v>
      </c>
      <c r="AF62" s="45" t="str">
        <f t="shared" ca="1" si="6"/>
        <v/>
      </c>
      <c r="AG62" s="45" t="str">
        <f t="shared" ca="1" si="7"/>
        <v/>
      </c>
      <c r="AH62" s="42"/>
    </row>
    <row r="63" spans="1:34" ht="78.75" x14ac:dyDescent="0.25">
      <c r="C63" s="42">
        <v>16</v>
      </c>
      <c r="D63" s="37" t="s">
        <v>41</v>
      </c>
      <c r="E63" s="37" t="s">
        <v>2194</v>
      </c>
      <c r="F63" s="37" t="s">
        <v>2195</v>
      </c>
      <c r="H63" s="37" t="s">
        <v>772</v>
      </c>
      <c r="I63" s="71">
        <v>29245</v>
      </c>
      <c r="J63" s="35" t="s">
        <v>2196</v>
      </c>
      <c r="K63" s="39" t="s">
        <v>2197</v>
      </c>
      <c r="M63" s="37" t="s">
        <v>2198</v>
      </c>
      <c r="N63" s="37" t="s">
        <v>2199</v>
      </c>
      <c r="O63" s="37" t="s">
        <v>54</v>
      </c>
      <c r="P63" s="37" t="s">
        <v>2200</v>
      </c>
      <c r="Q63" s="37" t="s">
        <v>2201</v>
      </c>
      <c r="R63" s="37" t="s">
        <v>2202</v>
      </c>
      <c r="S63" s="39" t="s">
        <v>2203</v>
      </c>
      <c r="Z63" s="58" t="s">
        <v>2507</v>
      </c>
      <c r="AA63" s="46"/>
      <c r="AB63" s="46"/>
      <c r="AC63" s="38" t="s">
        <v>50</v>
      </c>
      <c r="AD63" s="64" t="s">
        <v>2055</v>
      </c>
      <c r="AE63" s="45" t="str">
        <f t="shared" ca="1" si="5"/>
        <v/>
      </c>
      <c r="AF63" s="45" t="str">
        <f t="shared" ca="1" si="6"/>
        <v/>
      </c>
      <c r="AG63" s="45">
        <f t="shared" ca="1" si="7"/>
        <v>46</v>
      </c>
    </row>
    <row r="64" spans="1:34" ht="78.75" x14ac:dyDescent="0.25">
      <c r="A64" s="54" t="s">
        <v>1648</v>
      </c>
      <c r="B64" s="55" t="s">
        <v>1591</v>
      </c>
      <c r="C64" s="56">
        <v>7</v>
      </c>
      <c r="D64" s="56" t="s">
        <v>41</v>
      </c>
      <c r="E64" s="59" t="s">
        <v>1649</v>
      </c>
      <c r="F64" s="59" t="s">
        <v>95</v>
      </c>
      <c r="G64" s="59"/>
      <c r="H64" s="37" t="e">
        <f t="array" ref="H64">IF(
  ISBLANK(F64),
  "",
  IF(
    COUNTIF([1]Settings!G$1:G$609, F64) = 1,
    INDEX([1]Settings!H$1:H$609, MATCH(F64, [1]Settings!G$1:G$609, 0)),
    IFERROR(
      INDEX([1]Settings!H$1:H$609,
        MATCH(1,
          ([1]Settings!G$1:G$609=F64) * ([1]Settings!D$1:D$609=G64),
          0
        )
      ),
      ""
    )
  )
)</f>
        <v>#VALUE!</v>
      </c>
      <c r="I64" s="55">
        <v>35416</v>
      </c>
      <c r="J64" s="65" t="s">
        <v>1650</v>
      </c>
      <c r="K64" s="59" t="s">
        <v>1651</v>
      </c>
      <c r="L64" s="59" t="s">
        <v>1652</v>
      </c>
      <c r="M64" s="59" t="s">
        <v>1653</v>
      </c>
      <c r="N64" s="59" t="s">
        <v>1654</v>
      </c>
      <c r="O64" s="59" t="s">
        <v>43</v>
      </c>
      <c r="P64" s="59" t="s">
        <v>1655</v>
      </c>
      <c r="Q64" s="59" t="s">
        <v>1656</v>
      </c>
      <c r="R64" s="59" t="s">
        <v>1657</v>
      </c>
      <c r="S64" s="61">
        <v>933511962</v>
      </c>
      <c r="T64" s="59"/>
      <c r="U64" s="59" t="s">
        <v>44</v>
      </c>
      <c r="V64" s="62">
        <v>100</v>
      </c>
      <c r="W64" s="63"/>
      <c r="X64" s="58">
        <v>46079</v>
      </c>
      <c r="Y64" s="58" t="s">
        <v>1601</v>
      </c>
      <c r="Z64" s="58" t="str">
        <f>IF(E64="","",IF(T64="","ні","так"))</f>
        <v>ні</v>
      </c>
      <c r="AA64" s="58">
        <v>46079</v>
      </c>
      <c r="AB64" s="58" t="s">
        <v>45</v>
      </c>
      <c r="AC64" s="58" t="s">
        <v>53</v>
      </c>
      <c r="AD64" s="64"/>
      <c r="AE64" s="45">
        <f t="shared" ca="1" si="5"/>
        <v>29</v>
      </c>
      <c r="AF64" s="45" t="str">
        <f t="shared" ca="1" si="6"/>
        <v/>
      </c>
      <c r="AG64" s="45" t="str">
        <f t="shared" ca="1" si="7"/>
        <v/>
      </c>
      <c r="AH64" s="42"/>
    </row>
    <row r="65" spans="1:34" ht="94.5" x14ac:dyDescent="0.25">
      <c r="A65" s="54" t="s">
        <v>1494</v>
      </c>
      <c r="B65" s="55" t="s">
        <v>1485</v>
      </c>
      <c r="C65" s="56">
        <v>5</v>
      </c>
      <c r="D65" s="56" t="s">
        <v>41</v>
      </c>
      <c r="E65" s="59" t="s">
        <v>1522</v>
      </c>
      <c r="F65" s="58" t="s">
        <v>239</v>
      </c>
      <c r="G65" s="59" t="s">
        <v>433</v>
      </c>
      <c r="H65" s="37" t="e">
        <f t="array" ref="H65">IF(
  ISBLANK(F65),
  "",
  IF(
    COUNTIF([6]Settings!G$1:G$609, F65) = 1,
    INDEX([6]Settings!H$1:H$609, MATCH(F65, [6]Settings!G$1:G$609, 0)),
    IFERROR(
      INDEX([6]Settings!H$1:H$609,
        MATCH(1,
          ([6]Settings!G$1:G$609=F65) * ([6]Settings!D$1:D$609=G65),
          0
        )
      ),
      ""
    )
  )
)</f>
        <v>#VALUE!</v>
      </c>
      <c r="I65" s="58">
        <v>35252</v>
      </c>
      <c r="J65" s="59">
        <v>3525107076</v>
      </c>
      <c r="K65" s="59" t="s">
        <v>1313</v>
      </c>
      <c r="L65" s="61" t="s">
        <v>1523</v>
      </c>
      <c r="M65" s="59" t="s">
        <v>1524</v>
      </c>
      <c r="N65" s="59" t="s">
        <v>1525</v>
      </c>
      <c r="O65" s="59" t="s">
        <v>54</v>
      </c>
      <c r="P65" s="59" t="s">
        <v>1526</v>
      </c>
      <c r="Q65" s="59" t="s">
        <v>1527</v>
      </c>
      <c r="R65" s="59" t="s">
        <v>1528</v>
      </c>
      <c r="S65" s="61">
        <v>733474748</v>
      </c>
      <c r="T65" s="59"/>
      <c r="U65" s="59" t="s">
        <v>44</v>
      </c>
      <c r="V65" s="62">
        <v>100</v>
      </c>
      <c r="W65" s="63"/>
      <c r="X65" s="58">
        <v>46078</v>
      </c>
      <c r="Y65" s="58" t="s">
        <v>1493</v>
      </c>
      <c r="Z65" s="58" t="str">
        <f>IF(E65="","",IF(T65="","ні","так"))</f>
        <v>ні</v>
      </c>
      <c r="AA65" s="58">
        <v>46078</v>
      </c>
      <c r="AB65" s="58" t="s">
        <v>45</v>
      </c>
      <c r="AC65" s="58"/>
      <c r="AD65" s="64" t="s">
        <v>1529</v>
      </c>
      <c r="AE65" s="45">
        <f t="shared" ca="1" si="5"/>
        <v>29</v>
      </c>
      <c r="AF65" s="45" t="str">
        <f t="shared" ca="1" si="6"/>
        <v/>
      </c>
      <c r="AG65" s="45" t="str">
        <f t="shared" ca="1" si="7"/>
        <v/>
      </c>
      <c r="AH65" s="42"/>
    </row>
    <row r="66" spans="1:34" ht="78.75" x14ac:dyDescent="0.25">
      <c r="A66" s="54" t="s">
        <v>1331</v>
      </c>
      <c r="B66" s="55" t="s">
        <v>1270</v>
      </c>
      <c r="C66" s="56">
        <v>7</v>
      </c>
      <c r="D66" s="56" t="s">
        <v>41</v>
      </c>
      <c r="E66" s="66" t="s">
        <v>1332</v>
      </c>
      <c r="F66" s="59" t="s">
        <v>1052</v>
      </c>
      <c r="G66" s="59" t="s">
        <v>1333</v>
      </c>
      <c r="H66" s="37" t="e">
        <f t="array" ref="H66">IF(
  ISBLANK(F66),
  "",
  IF(
    COUNTIF([3]Settings!G$1:G$609, F66) = 1,
    INDEX([3]Settings!H$1:H$609, MATCH(F66, [3]Settings!G$1:G$609, 0)),
    IFERROR(
      INDEX([3]Settings!H$1:H$609,
        MATCH(1,
          ([3]Settings!G$1:G$609=F66) * ([3]Settings!D$1:D$609=G66),
          0
        )
      ),
      ""
    )
  )
)</f>
        <v>#VALUE!</v>
      </c>
      <c r="I66" s="55">
        <v>35855</v>
      </c>
      <c r="J66" s="54" t="s">
        <v>1334</v>
      </c>
      <c r="K66" s="57"/>
      <c r="L66" s="61"/>
      <c r="M66" s="59" t="s">
        <v>1333</v>
      </c>
      <c r="N66" s="59" t="s">
        <v>1335</v>
      </c>
      <c r="O66" s="59" t="s">
        <v>54</v>
      </c>
      <c r="P66" s="59" t="s">
        <v>1336</v>
      </c>
      <c r="Q66" s="59" t="s">
        <v>1337</v>
      </c>
      <c r="R66" s="59" t="s">
        <v>1338</v>
      </c>
      <c r="S66" s="61" t="s">
        <v>1339</v>
      </c>
      <c r="T66" s="59"/>
      <c r="U66" s="59" t="s">
        <v>44</v>
      </c>
      <c r="V66" s="62">
        <v>100</v>
      </c>
      <c r="W66" s="63"/>
      <c r="X66" s="58">
        <v>46076</v>
      </c>
      <c r="Y66" s="58" t="s">
        <v>1280</v>
      </c>
      <c r="Z66" s="58" t="str">
        <f>IF(E66="","",IF(T66="","ні","так"))</f>
        <v>ні</v>
      </c>
      <c r="AA66" s="58">
        <v>46076</v>
      </c>
      <c r="AB66" s="58" t="s">
        <v>45</v>
      </c>
      <c r="AC66" s="58"/>
      <c r="AD66" s="64"/>
      <c r="AE66" s="45">
        <f t="shared" ca="1" si="5"/>
        <v>28</v>
      </c>
      <c r="AF66" s="45" t="str">
        <f t="shared" ca="1" si="6"/>
        <v/>
      </c>
      <c r="AG66" s="45" t="str">
        <f t="shared" ca="1" si="7"/>
        <v/>
      </c>
      <c r="AH66" s="42"/>
    </row>
    <row r="67" spans="1:34" ht="94.5" x14ac:dyDescent="0.25">
      <c r="C67" s="42">
        <v>20</v>
      </c>
      <c r="D67" s="37" t="s">
        <v>41</v>
      </c>
      <c r="E67" s="36" t="s">
        <v>2231</v>
      </c>
      <c r="F67" s="37" t="s">
        <v>2232</v>
      </c>
      <c r="H67" s="37" t="s">
        <v>772</v>
      </c>
      <c r="I67" s="71">
        <v>32935</v>
      </c>
      <c r="J67" s="35" t="s">
        <v>2233</v>
      </c>
      <c r="K67" s="37" t="s">
        <v>2234</v>
      </c>
      <c r="L67" s="39" t="s">
        <v>2235</v>
      </c>
      <c r="M67" s="37" t="s">
        <v>2236</v>
      </c>
      <c r="N67" s="37" t="s">
        <v>2237</v>
      </c>
      <c r="O67" s="37" t="s">
        <v>48</v>
      </c>
      <c r="P67" s="37" t="s">
        <v>2238</v>
      </c>
      <c r="Q67" s="37" t="s">
        <v>2239</v>
      </c>
      <c r="R67" s="37" t="s">
        <v>2240</v>
      </c>
      <c r="S67" s="39" t="s">
        <v>2241</v>
      </c>
      <c r="Z67" s="58" t="s">
        <v>2507</v>
      </c>
      <c r="AA67" s="46"/>
      <c r="AB67" s="46"/>
      <c r="AC67" s="38" t="s">
        <v>50</v>
      </c>
      <c r="AD67" s="64" t="s">
        <v>2055</v>
      </c>
      <c r="AE67" s="45" t="str">
        <f t="shared" ca="1" si="5"/>
        <v/>
      </c>
      <c r="AF67" s="45">
        <f t="shared" ca="1" si="6"/>
        <v>36</v>
      </c>
      <c r="AG67" s="45" t="str">
        <f t="shared" ca="1" si="7"/>
        <v/>
      </c>
    </row>
    <row r="68" spans="1:34" ht="78.75" x14ac:dyDescent="0.25">
      <c r="C68" s="42">
        <v>26</v>
      </c>
      <c r="D68" s="37" t="s">
        <v>41</v>
      </c>
      <c r="E68" s="72" t="s">
        <v>2293</v>
      </c>
      <c r="F68" s="37" t="s">
        <v>2294</v>
      </c>
      <c r="H68" s="37" t="s">
        <v>772</v>
      </c>
      <c r="I68" s="71">
        <v>32877</v>
      </c>
      <c r="J68" s="35" t="s">
        <v>2295</v>
      </c>
      <c r="K68" s="36" t="s">
        <v>2296</v>
      </c>
      <c r="L68" s="39" t="s">
        <v>2297</v>
      </c>
      <c r="M68" s="37" t="s">
        <v>2298</v>
      </c>
      <c r="N68" s="37" t="s">
        <v>2299</v>
      </c>
      <c r="O68" s="37" t="s">
        <v>48</v>
      </c>
      <c r="P68" s="37" t="s">
        <v>2300</v>
      </c>
      <c r="Q68" s="37" t="s">
        <v>2301</v>
      </c>
      <c r="R68" s="37" t="s">
        <v>2302</v>
      </c>
      <c r="S68" s="39" t="s">
        <v>2303</v>
      </c>
      <c r="Z68" s="58" t="s">
        <v>2507</v>
      </c>
      <c r="AA68" s="46"/>
      <c r="AB68" s="46"/>
      <c r="AC68" s="38" t="s">
        <v>46</v>
      </c>
      <c r="AD68" s="64" t="s">
        <v>2055</v>
      </c>
      <c r="AE68" s="45" t="str">
        <f t="shared" ca="1" si="5"/>
        <v/>
      </c>
      <c r="AF68" s="45">
        <f t="shared" ca="1" si="6"/>
        <v>36</v>
      </c>
      <c r="AG68" s="45" t="str">
        <f t="shared" ca="1" si="7"/>
        <v/>
      </c>
    </row>
    <row r="69" spans="1:34" ht="78.75" x14ac:dyDescent="0.25">
      <c r="C69" s="42">
        <v>28</v>
      </c>
      <c r="D69" s="37" t="s">
        <v>41</v>
      </c>
      <c r="E69" s="72" t="s">
        <v>2315</v>
      </c>
      <c r="F69" s="37" t="s">
        <v>2316</v>
      </c>
      <c r="H69" s="37" t="s">
        <v>772</v>
      </c>
      <c r="I69" s="71">
        <v>30691</v>
      </c>
      <c r="J69" s="35" t="s">
        <v>2317</v>
      </c>
      <c r="K69" s="37" t="s">
        <v>2318</v>
      </c>
      <c r="L69" s="37" t="s">
        <v>2319</v>
      </c>
      <c r="M69" s="37" t="s">
        <v>2320</v>
      </c>
      <c r="N69" s="37" t="s">
        <v>2321</v>
      </c>
      <c r="O69" s="37" t="s">
        <v>48</v>
      </c>
      <c r="P69" s="37" t="s">
        <v>2322</v>
      </c>
      <c r="Q69" s="37" t="s">
        <v>2323</v>
      </c>
      <c r="R69" s="37" t="s">
        <v>2324</v>
      </c>
      <c r="S69" s="39" t="s">
        <v>2325</v>
      </c>
      <c r="Z69" s="58" t="s">
        <v>2507</v>
      </c>
      <c r="AA69" s="46"/>
      <c r="AB69" s="46"/>
      <c r="AC69" s="38" t="s">
        <v>46</v>
      </c>
      <c r="AD69" s="64" t="s">
        <v>2055</v>
      </c>
      <c r="AE69" s="45" t="str">
        <f t="shared" ca="1" si="5"/>
        <v/>
      </c>
      <c r="AF69" s="45">
        <f t="shared" ca="1" si="6"/>
        <v>42</v>
      </c>
      <c r="AG69" s="45" t="str">
        <f t="shared" ca="1" si="7"/>
        <v/>
      </c>
    </row>
    <row r="70" spans="1:34" ht="236.25" x14ac:dyDescent="0.25">
      <c r="A70" s="54" t="s">
        <v>1947</v>
      </c>
      <c r="B70" s="55" t="s">
        <v>1891</v>
      </c>
      <c r="C70" s="42">
        <v>7</v>
      </c>
      <c r="D70" s="56" t="s">
        <v>41</v>
      </c>
      <c r="E70" s="59" t="s">
        <v>1948</v>
      </c>
      <c r="F70" s="59" t="s">
        <v>56</v>
      </c>
      <c r="G70" s="59"/>
      <c r="H70" s="37" t="e">
        <f t="array" ref="H70">IF(
  ISBLANK(F70),
  "",
  IF(
    COUNTIF([5]Settings!G$1:G$609, F70) = 1,
    INDEX([5]Settings!H$1:H$609, MATCH(F70, [5]Settings!G$1:G$609, 0)),
    IFERROR(
      INDEX([5]Settings!H$1:H$609,
        MATCH(1,
          ([5]Settings!G$1:G$609=F70) * ([5]Settings!D$1:D$609=G70),
          0
        )
      ),
      ""
    )
  )
)</f>
        <v>#VALUE!</v>
      </c>
      <c r="I70" s="55">
        <v>29576</v>
      </c>
      <c r="J70" s="54" t="s">
        <v>1949</v>
      </c>
      <c r="K70" s="36" t="s">
        <v>1950</v>
      </c>
      <c r="L70" s="59" t="s">
        <v>1951</v>
      </c>
      <c r="M70" s="59" t="s">
        <v>1535</v>
      </c>
      <c r="N70" s="59" t="s">
        <v>1952</v>
      </c>
      <c r="O70" s="59" t="s">
        <v>48</v>
      </c>
      <c r="P70" s="59" t="s">
        <v>1953</v>
      </c>
      <c r="Q70" s="59" t="s">
        <v>1954</v>
      </c>
      <c r="R70" s="59" t="s">
        <v>1955</v>
      </c>
      <c r="S70" s="61">
        <v>963148587</v>
      </c>
      <c r="T70" s="69"/>
      <c r="U70" s="59" t="s">
        <v>44</v>
      </c>
      <c r="V70" s="62">
        <v>100</v>
      </c>
      <c r="W70" s="63"/>
      <c r="X70" s="58">
        <v>46081</v>
      </c>
      <c r="Y70" s="58" t="s">
        <v>1901</v>
      </c>
      <c r="Z70" s="58" t="str">
        <f>IF(E70="","",IF(T70="","ні","так"))</f>
        <v>ні</v>
      </c>
      <c r="AA70" s="58">
        <v>46081</v>
      </c>
      <c r="AB70" s="58" t="s">
        <v>45</v>
      </c>
      <c r="AC70" s="58" t="s">
        <v>50</v>
      </c>
      <c r="AD70" s="64"/>
      <c r="AE70" s="45" t="str">
        <f t="shared" ca="1" si="5"/>
        <v/>
      </c>
      <c r="AF70" s="45">
        <f t="shared" ca="1" si="6"/>
        <v>45</v>
      </c>
      <c r="AG70" s="45" t="str">
        <f t="shared" ca="1" si="7"/>
        <v/>
      </c>
      <c r="AH70" s="42"/>
    </row>
    <row r="71" spans="1:34" ht="189" x14ac:dyDescent="0.25">
      <c r="A71" s="54" t="s">
        <v>1912</v>
      </c>
      <c r="B71" s="55" t="s">
        <v>1891</v>
      </c>
      <c r="C71" s="42">
        <v>8</v>
      </c>
      <c r="D71" s="42" t="s">
        <v>41</v>
      </c>
      <c r="E71" s="59" t="s">
        <v>1956</v>
      </c>
      <c r="F71" s="59" t="s">
        <v>444</v>
      </c>
      <c r="G71" s="59"/>
      <c r="H71" s="37" t="e">
        <f t="array" ref="H71">IF(
  ISBLANK(F71),
  "",
  IF(
    COUNTIF([5]Settings!G$1:G$609, F71) = 1,
    INDEX([5]Settings!H$1:H$609, MATCH(F71, [5]Settings!G$1:G$609, 0)),
    IFERROR(
      INDEX([5]Settings!H$1:H$609,
        MATCH(1,
          ([5]Settings!G$1:G$609=F71) * ([5]Settings!D$1:D$609=G71),
          0
        )
      ),
      ""
    )
  )
)</f>
        <v>#VALUE!</v>
      </c>
      <c r="I71" s="55">
        <v>30984</v>
      </c>
      <c r="J71" s="65" t="s">
        <v>1957</v>
      </c>
      <c r="K71" s="59" t="s">
        <v>1958</v>
      </c>
      <c r="L71" s="67" t="s">
        <v>1959</v>
      </c>
      <c r="M71" s="59" t="s">
        <v>1325</v>
      </c>
      <c r="N71" s="59" t="s">
        <v>1960</v>
      </c>
      <c r="O71" s="59" t="s">
        <v>43</v>
      </c>
      <c r="P71" s="59" t="s">
        <v>1961</v>
      </c>
      <c r="Q71" s="59" t="s">
        <v>1962</v>
      </c>
      <c r="R71" s="59" t="s">
        <v>1963</v>
      </c>
      <c r="S71" s="61">
        <v>930344674</v>
      </c>
      <c r="T71" s="59"/>
      <c r="U71" s="59" t="s">
        <v>44</v>
      </c>
      <c r="V71" s="62">
        <v>100</v>
      </c>
      <c r="W71" s="63"/>
      <c r="X71" s="58">
        <v>46081</v>
      </c>
      <c r="Y71" s="58" t="s">
        <v>1901</v>
      </c>
      <c r="Z71" s="58" t="str">
        <f>IF(E71="","",IF(T71="","ні","так"))</f>
        <v>ні</v>
      </c>
      <c r="AA71" s="58">
        <v>46081</v>
      </c>
      <c r="AB71" s="58" t="s">
        <v>45</v>
      </c>
      <c r="AC71" s="58" t="s">
        <v>93</v>
      </c>
      <c r="AD71" s="64"/>
      <c r="AE71" s="45" t="str">
        <f t="shared" ca="1" si="5"/>
        <v/>
      </c>
      <c r="AF71" s="45">
        <f t="shared" ca="1" si="6"/>
        <v>41</v>
      </c>
      <c r="AG71" s="45" t="str">
        <f t="shared" ca="1" si="7"/>
        <v/>
      </c>
      <c r="AH71" s="42"/>
    </row>
    <row r="72" spans="1:34" ht="78.75" x14ac:dyDescent="0.25">
      <c r="A72" s="65" t="s">
        <v>1964</v>
      </c>
      <c r="B72" s="55" t="s">
        <v>1891</v>
      </c>
      <c r="C72" s="42">
        <v>9</v>
      </c>
      <c r="D72" s="56" t="s">
        <v>41</v>
      </c>
      <c r="E72" s="57" t="s">
        <v>1965</v>
      </c>
      <c r="F72" s="58" t="s">
        <v>436</v>
      </c>
      <c r="G72" s="59"/>
      <c r="H72" s="37" t="e">
        <f t="array" ref="H72">IF(
  ISBLANK(F72),
  "",
  IF(
    COUNTIF([5]Settings!G$1:G$609, F72) = 1,
    INDEX([5]Settings!H$1:H$609, MATCH(F72, [5]Settings!G$1:G$609, 0)),
    IFERROR(
      INDEX([5]Settings!H$1:H$609,
        MATCH(1,
          ([5]Settings!G$1:G$609=F72) * ([5]Settings!D$1:D$609=G72),
          0
        )
      ),
      ""
    )
  )
)</f>
        <v>#VALUE!</v>
      </c>
      <c r="I72" s="55">
        <v>34106</v>
      </c>
      <c r="J72" s="54" t="s">
        <v>1966</v>
      </c>
      <c r="K72" s="60" t="s">
        <v>1967</v>
      </c>
      <c r="L72" s="61" t="s">
        <v>1968</v>
      </c>
      <c r="M72" s="58" t="s">
        <v>1969</v>
      </c>
      <c r="N72" s="58" t="s">
        <v>1970</v>
      </c>
      <c r="O72" s="59" t="s">
        <v>54</v>
      </c>
      <c r="P72" s="58" t="s">
        <v>1971</v>
      </c>
      <c r="Q72" s="58" t="s">
        <v>1972</v>
      </c>
      <c r="R72" s="58" t="s">
        <v>1973</v>
      </c>
      <c r="S72" s="61">
        <v>990928972</v>
      </c>
      <c r="T72" s="59"/>
      <c r="U72" s="59" t="s">
        <v>44</v>
      </c>
      <c r="V72" s="62">
        <v>100</v>
      </c>
      <c r="W72" s="63"/>
      <c r="X72" s="58">
        <v>46081</v>
      </c>
      <c r="Y72" s="58" t="s">
        <v>1901</v>
      </c>
      <c r="Z72" s="58" t="str">
        <f>IF(E72="","",IF(T72="","ні","так"))</f>
        <v>ні</v>
      </c>
      <c r="AA72" s="58">
        <v>46081</v>
      </c>
      <c r="AB72" s="58" t="s">
        <v>45</v>
      </c>
      <c r="AC72" s="58" t="s">
        <v>70</v>
      </c>
      <c r="AD72" s="64"/>
      <c r="AE72" s="45">
        <f t="shared" ca="1" si="5"/>
        <v>32</v>
      </c>
      <c r="AF72" s="45" t="str">
        <f t="shared" ca="1" si="6"/>
        <v/>
      </c>
      <c r="AG72" s="45" t="str">
        <f t="shared" ca="1" si="7"/>
        <v/>
      </c>
      <c r="AH72" s="42"/>
    </row>
    <row r="73" spans="1:34" ht="94.5" x14ac:dyDescent="0.25">
      <c r="A73" s="61" t="s">
        <v>1658</v>
      </c>
      <c r="B73" s="55" t="s">
        <v>1591</v>
      </c>
      <c r="C73" s="56">
        <v>8</v>
      </c>
      <c r="D73" s="56" t="s">
        <v>41</v>
      </c>
      <c r="E73" s="59" t="s">
        <v>1659</v>
      </c>
      <c r="F73" s="58" t="s">
        <v>95</v>
      </c>
      <c r="G73" s="59"/>
      <c r="H73" s="37" t="e">
        <f t="array" ref="H73">IF(
  ISBLANK(F73),
  "",
  IF(
    COUNTIF([1]Settings!G$1:G$609, F73) = 1,
    INDEX([1]Settings!H$1:H$609, MATCH(F73, [1]Settings!G$1:G$609, 0)),
    IFERROR(
      INDEX([1]Settings!H$1:H$609,
        MATCH(1,
          ([1]Settings!G$1:G$609=F73) * ([1]Settings!D$1:D$609=G73),
          0
        )
      ),
      ""
    )
  )
)</f>
        <v>#VALUE!</v>
      </c>
      <c r="I73" s="55">
        <v>30203</v>
      </c>
      <c r="J73" s="65" t="s">
        <v>1660</v>
      </c>
      <c r="K73" s="59" t="s">
        <v>1661</v>
      </c>
      <c r="L73" s="67" t="s">
        <v>1662</v>
      </c>
      <c r="M73" s="59" t="s">
        <v>1663</v>
      </c>
      <c r="N73" s="59" t="s">
        <v>1664</v>
      </c>
      <c r="O73" s="59" t="s">
        <v>52</v>
      </c>
      <c r="P73" s="59" t="s">
        <v>1665</v>
      </c>
      <c r="Q73" s="59" t="s">
        <v>1666</v>
      </c>
      <c r="R73" s="59" t="s">
        <v>1667</v>
      </c>
      <c r="S73" s="61">
        <v>681797617</v>
      </c>
      <c r="T73" s="59"/>
      <c r="U73" s="59" t="s">
        <v>44</v>
      </c>
      <c r="V73" s="62">
        <v>100</v>
      </c>
      <c r="W73" s="63"/>
      <c r="X73" s="58">
        <v>46079</v>
      </c>
      <c r="Y73" s="58" t="s">
        <v>1601</v>
      </c>
      <c r="Z73" s="58" t="str">
        <f>IF(E73="","",IF(T73="","ні","так"))</f>
        <v>ні</v>
      </c>
      <c r="AA73" s="58">
        <v>46078</v>
      </c>
      <c r="AB73" s="58" t="s">
        <v>45</v>
      </c>
      <c r="AC73" s="58"/>
      <c r="AD73" s="64"/>
      <c r="AE73" s="45" t="str">
        <f t="shared" ca="1" si="5"/>
        <v/>
      </c>
      <c r="AF73" s="45">
        <f t="shared" ca="1" si="6"/>
        <v>43</v>
      </c>
      <c r="AG73" s="45" t="str">
        <f t="shared" ca="1" si="7"/>
        <v/>
      </c>
      <c r="AH73" s="42"/>
    </row>
    <row r="74" spans="1:34" ht="94.5" x14ac:dyDescent="0.25">
      <c r="A74" s="54"/>
      <c r="B74" s="55" t="s">
        <v>2033</v>
      </c>
      <c r="C74" s="42">
        <v>16</v>
      </c>
      <c r="D74" s="42" t="s">
        <v>41</v>
      </c>
      <c r="E74" s="59" t="s">
        <v>2034</v>
      </c>
      <c r="F74" s="59" t="s">
        <v>2035</v>
      </c>
      <c r="G74" s="59"/>
      <c r="H74" s="37" t="s">
        <v>191</v>
      </c>
      <c r="I74" s="55">
        <v>36997</v>
      </c>
      <c r="J74" s="54"/>
      <c r="L74" s="59"/>
      <c r="M74" s="59" t="s">
        <v>2036</v>
      </c>
      <c r="N74" s="59" t="s">
        <v>2037</v>
      </c>
      <c r="O74" s="59" t="s">
        <v>2038</v>
      </c>
      <c r="P74" s="59" t="s">
        <v>2039</v>
      </c>
      <c r="Q74" s="59" t="s">
        <v>2040</v>
      </c>
      <c r="R74" s="59" t="s">
        <v>2041</v>
      </c>
      <c r="S74" s="61" t="s">
        <v>2042</v>
      </c>
      <c r="T74" s="69"/>
      <c r="U74" s="59" t="s">
        <v>44</v>
      </c>
      <c r="V74" s="62">
        <v>100</v>
      </c>
      <c r="W74" s="63"/>
      <c r="X74" s="58"/>
      <c r="Y74" s="58"/>
      <c r="Z74" s="58" t="s">
        <v>2507</v>
      </c>
      <c r="AA74" s="58">
        <v>46080</v>
      </c>
      <c r="AB74" s="58" t="s">
        <v>45</v>
      </c>
      <c r="AC74" s="58" t="s">
        <v>46</v>
      </c>
      <c r="AD74" s="64" t="s">
        <v>2043</v>
      </c>
      <c r="AE74" s="45">
        <f t="shared" ca="1" si="5"/>
        <v>25</v>
      </c>
      <c r="AF74" s="45" t="str">
        <f t="shared" ca="1" si="6"/>
        <v/>
      </c>
      <c r="AG74" s="45" t="str">
        <f t="shared" ca="1" si="7"/>
        <v/>
      </c>
      <c r="AH74" s="42"/>
    </row>
    <row r="75" spans="1:34" ht="78.75" x14ac:dyDescent="0.25">
      <c r="C75" s="42">
        <v>30</v>
      </c>
      <c r="D75" s="37" t="s">
        <v>78</v>
      </c>
      <c r="E75" s="72" t="s">
        <v>2336</v>
      </c>
      <c r="F75" s="37" t="s">
        <v>2337</v>
      </c>
      <c r="G75" s="37" t="s">
        <v>872</v>
      </c>
      <c r="H75" s="37" t="s">
        <v>838</v>
      </c>
      <c r="I75" s="71">
        <v>32942</v>
      </c>
      <c r="J75" s="35" t="s">
        <v>2338</v>
      </c>
      <c r="K75" s="37" t="s">
        <v>2339</v>
      </c>
      <c r="L75" s="39" t="s">
        <v>2340</v>
      </c>
      <c r="M75" s="37" t="s">
        <v>2341</v>
      </c>
      <c r="N75" s="37" t="s">
        <v>2342</v>
      </c>
      <c r="O75" s="37" t="s">
        <v>48</v>
      </c>
      <c r="P75" s="37" t="s">
        <v>2343</v>
      </c>
      <c r="Q75" s="37" t="s">
        <v>2344</v>
      </c>
      <c r="R75" s="37" t="s">
        <v>2345</v>
      </c>
      <c r="S75" s="39" t="s">
        <v>2346</v>
      </c>
      <c r="Z75" s="58" t="s">
        <v>2507</v>
      </c>
      <c r="AA75" s="46"/>
      <c r="AB75" s="46"/>
      <c r="AC75" s="38" t="s">
        <v>53</v>
      </c>
      <c r="AD75" s="64" t="s">
        <v>2055</v>
      </c>
      <c r="AE75" s="45" t="str">
        <f t="shared" ca="1" si="5"/>
        <v/>
      </c>
      <c r="AF75" s="45">
        <f t="shared" ca="1" si="6"/>
        <v>36</v>
      </c>
      <c r="AG75" s="45" t="str">
        <f t="shared" ca="1" si="7"/>
        <v/>
      </c>
    </row>
    <row r="76" spans="1:34" ht="110.25" x14ac:dyDescent="0.25">
      <c r="A76" s="54" t="s">
        <v>1340</v>
      </c>
      <c r="B76" s="55" t="s">
        <v>1270</v>
      </c>
      <c r="C76" s="42">
        <v>8</v>
      </c>
      <c r="D76" s="56" t="s">
        <v>41</v>
      </c>
      <c r="E76" s="57" t="s">
        <v>1341</v>
      </c>
      <c r="F76" s="58" t="s">
        <v>1056</v>
      </c>
      <c r="G76" s="59" t="s">
        <v>1342</v>
      </c>
      <c r="H76" s="37" t="e">
        <f t="array" ref="H76">IF(
  ISBLANK(F76),
  "",
  IF(
    COUNTIF([3]Settings!G$1:G$609, F76) = 1,
    INDEX([3]Settings!H$1:H$609, MATCH(F76, [3]Settings!G$1:G$609, 0)),
    IFERROR(
      INDEX([3]Settings!H$1:H$609,
        MATCH(1,
          ([3]Settings!G$1:G$609=F76) * ([3]Settings!D$1:D$609=G76),
          0
        )
      ),
      ""
    )
  )
)</f>
        <v>#VALUE!</v>
      </c>
      <c r="I76" s="55">
        <v>30834</v>
      </c>
      <c r="J76" s="54" t="s">
        <v>1343</v>
      </c>
      <c r="K76" s="60"/>
      <c r="L76" s="61"/>
      <c r="M76" s="58" t="s">
        <v>1344</v>
      </c>
      <c r="N76" s="58" t="s">
        <v>1345</v>
      </c>
      <c r="O76" s="59" t="s">
        <v>54</v>
      </c>
      <c r="P76" s="58" t="s">
        <v>1346</v>
      </c>
      <c r="Q76" s="58" t="s">
        <v>1347</v>
      </c>
      <c r="R76" s="58" t="s">
        <v>1348</v>
      </c>
      <c r="S76" s="61" t="s">
        <v>1349</v>
      </c>
      <c r="T76" s="59"/>
      <c r="U76" s="59" t="s">
        <v>44</v>
      </c>
      <c r="V76" s="62">
        <v>100</v>
      </c>
      <c r="W76" s="63"/>
      <c r="X76" s="58">
        <v>46076</v>
      </c>
      <c r="Y76" s="58" t="s">
        <v>1280</v>
      </c>
      <c r="Z76" s="58" t="str">
        <f>IF(E76="","",IF(T76="","ні","так"))</f>
        <v>ні</v>
      </c>
      <c r="AA76" s="58">
        <v>46076</v>
      </c>
      <c r="AB76" s="58" t="s">
        <v>45</v>
      </c>
      <c r="AC76" s="58" t="s">
        <v>1350</v>
      </c>
      <c r="AD76" s="64"/>
      <c r="AE76" s="45" t="str">
        <f t="shared" ca="1" si="5"/>
        <v/>
      </c>
      <c r="AF76" s="45">
        <f t="shared" ca="1" si="6"/>
        <v>41</v>
      </c>
      <c r="AG76" s="45" t="str">
        <f t="shared" ca="1" si="7"/>
        <v/>
      </c>
      <c r="AH76" s="42"/>
    </row>
    <row r="77" spans="1:34" ht="78.75" x14ac:dyDescent="0.25">
      <c r="C77" s="42">
        <v>24</v>
      </c>
      <c r="D77" s="37" t="s">
        <v>41</v>
      </c>
      <c r="E77" s="72" t="s">
        <v>2274</v>
      </c>
      <c r="F77" s="37" t="s">
        <v>2275</v>
      </c>
      <c r="H77" s="37" t="s">
        <v>772</v>
      </c>
      <c r="I77" s="71">
        <v>32563</v>
      </c>
      <c r="J77" s="35" t="s">
        <v>2276</v>
      </c>
      <c r="K77" s="37" t="s">
        <v>2277</v>
      </c>
      <c r="L77" s="39" t="s">
        <v>2278</v>
      </c>
      <c r="M77" s="37" t="s">
        <v>2049</v>
      </c>
      <c r="N77" s="37" t="s">
        <v>2279</v>
      </c>
      <c r="O77" s="37" t="s">
        <v>52</v>
      </c>
      <c r="P77" s="37" t="s">
        <v>2280</v>
      </c>
      <c r="Q77" s="37" t="s">
        <v>2281</v>
      </c>
      <c r="R77" s="37" t="s">
        <v>2282</v>
      </c>
      <c r="S77" s="39" t="s">
        <v>2283</v>
      </c>
      <c r="Z77" s="58" t="s">
        <v>2507</v>
      </c>
      <c r="AA77" s="46"/>
      <c r="AB77" s="46"/>
      <c r="AC77" s="38" t="s">
        <v>88</v>
      </c>
      <c r="AD77" s="64" t="s">
        <v>2055</v>
      </c>
      <c r="AE77" s="45" t="str">
        <f t="shared" ca="1" si="5"/>
        <v/>
      </c>
      <c r="AF77" s="45">
        <f t="shared" ca="1" si="6"/>
        <v>37</v>
      </c>
      <c r="AG77" s="45" t="str">
        <f t="shared" ca="1" si="7"/>
        <v/>
      </c>
    </row>
    <row r="78" spans="1:34" ht="94.5" x14ac:dyDescent="0.25">
      <c r="C78" s="42">
        <v>35</v>
      </c>
      <c r="D78" s="37" t="s">
        <v>41</v>
      </c>
      <c r="E78" s="72" t="s">
        <v>2387</v>
      </c>
      <c r="F78" s="37" t="s">
        <v>2388</v>
      </c>
      <c r="H78" s="37" t="s">
        <v>772</v>
      </c>
      <c r="I78" s="71">
        <v>34632</v>
      </c>
      <c r="J78" s="35" t="s">
        <v>2389</v>
      </c>
      <c r="K78" s="36" t="s">
        <v>2390</v>
      </c>
      <c r="L78" s="39" t="s">
        <v>2391</v>
      </c>
      <c r="M78" s="37" t="s">
        <v>2392</v>
      </c>
      <c r="N78" s="37" t="s">
        <v>2393</v>
      </c>
      <c r="O78" s="37" t="s">
        <v>43</v>
      </c>
      <c r="P78" s="37" t="s">
        <v>2394</v>
      </c>
      <c r="Q78" s="37" t="s">
        <v>2395</v>
      </c>
      <c r="R78" s="37" t="s">
        <v>2396</v>
      </c>
      <c r="S78" s="39" t="s">
        <v>2397</v>
      </c>
      <c r="Z78" s="58" t="s">
        <v>2507</v>
      </c>
      <c r="AA78" s="46"/>
      <c r="AB78" s="46"/>
      <c r="AC78" s="38" t="s">
        <v>88</v>
      </c>
      <c r="AD78" s="64" t="s">
        <v>2055</v>
      </c>
      <c r="AE78" s="45">
        <f t="shared" ca="1" si="5"/>
        <v>31</v>
      </c>
      <c r="AF78" s="45" t="str">
        <f t="shared" ca="1" si="6"/>
        <v/>
      </c>
      <c r="AG78" s="45" t="str">
        <f t="shared" ca="1" si="7"/>
        <v/>
      </c>
    </row>
    <row r="79" spans="1:34" ht="220.5" x14ac:dyDescent="0.25">
      <c r="A79" s="54" t="s">
        <v>1637</v>
      </c>
      <c r="B79" s="55" t="s">
        <v>1591</v>
      </c>
      <c r="C79" s="56">
        <v>9</v>
      </c>
      <c r="D79" s="56" t="s">
        <v>41</v>
      </c>
      <c r="E79" s="59" t="s">
        <v>1668</v>
      </c>
      <c r="F79" s="59" t="s">
        <v>432</v>
      </c>
      <c r="G79" s="59"/>
      <c r="H79" s="37" t="e">
        <f t="array" ref="H79">IF(
  ISBLANK(F79),
  "",
  IF(
    COUNTIF([1]Settings!G$1:G$609, F79) = 1,
    INDEX([1]Settings!H$1:H$609, MATCH(F79, [1]Settings!G$1:G$609, 0)),
    IFERROR(
      INDEX([1]Settings!H$1:H$609,
        MATCH(1,
          ([1]Settings!G$1:G$609=F79) * ([1]Settings!D$1:D$609=G79),
          0
        )
      ),
      ""
    )
  )
)</f>
        <v>#VALUE!</v>
      </c>
      <c r="I79" s="55">
        <v>27598</v>
      </c>
      <c r="J79" s="65" t="s">
        <v>1669</v>
      </c>
      <c r="K79" s="59" t="s">
        <v>1670</v>
      </c>
      <c r="L79" s="59" t="s">
        <v>1671</v>
      </c>
      <c r="M79" s="59" t="s">
        <v>1325</v>
      </c>
      <c r="N79" s="59" t="s">
        <v>1672</v>
      </c>
      <c r="O79" s="59" t="s">
        <v>54</v>
      </c>
      <c r="P79" s="59" t="s">
        <v>1673</v>
      </c>
      <c r="Q79" s="59" t="s">
        <v>1674</v>
      </c>
      <c r="R79" s="59" t="s">
        <v>1675</v>
      </c>
      <c r="S79" s="61">
        <v>503803960</v>
      </c>
      <c r="T79" s="59"/>
      <c r="U79" s="59" t="s">
        <v>44</v>
      </c>
      <c r="V79" s="62">
        <v>100</v>
      </c>
      <c r="W79" s="63"/>
      <c r="X79" s="58">
        <v>46079</v>
      </c>
      <c r="Y79" s="58" t="s">
        <v>1601</v>
      </c>
      <c r="Z79" s="58" t="str">
        <f>IF(E79="","",IF(T79="","ні","так"))</f>
        <v>ні</v>
      </c>
      <c r="AA79" s="58">
        <v>46079</v>
      </c>
      <c r="AB79" s="58" t="s">
        <v>66</v>
      </c>
      <c r="AC79" s="58"/>
      <c r="AD79" s="64" t="s">
        <v>1676</v>
      </c>
      <c r="AE79" s="45" t="str">
        <f t="shared" ca="1" si="5"/>
        <v/>
      </c>
      <c r="AF79" s="45" t="str">
        <f t="shared" ca="1" si="6"/>
        <v/>
      </c>
      <c r="AG79" s="45">
        <f t="shared" ca="1" si="7"/>
        <v>50</v>
      </c>
      <c r="AH79" s="42"/>
    </row>
    <row r="80" spans="1:34" ht="47.25" x14ac:dyDescent="0.25">
      <c r="C80" s="42">
        <v>7</v>
      </c>
      <c r="D80" s="37" t="s">
        <v>41</v>
      </c>
      <c r="E80" s="72" t="s">
        <v>2108</v>
      </c>
      <c r="F80" s="37" t="s">
        <v>2109</v>
      </c>
      <c r="H80" s="37" t="s">
        <v>772</v>
      </c>
      <c r="I80" s="71">
        <v>29414</v>
      </c>
      <c r="J80" s="35" t="s">
        <v>2110</v>
      </c>
      <c r="K80" s="36" t="s">
        <v>2111</v>
      </c>
      <c r="M80" s="37" t="s">
        <v>2112</v>
      </c>
      <c r="N80" s="37" t="s">
        <v>2113</v>
      </c>
      <c r="O80" s="37" t="s">
        <v>52</v>
      </c>
      <c r="P80" s="37" t="s">
        <v>2114</v>
      </c>
      <c r="Q80" s="37" t="s">
        <v>2115</v>
      </c>
      <c r="R80" s="37" t="s">
        <v>2116</v>
      </c>
      <c r="S80" s="39" t="s">
        <v>2117</v>
      </c>
      <c r="Z80" s="58" t="s">
        <v>2507</v>
      </c>
      <c r="AA80" s="46"/>
      <c r="AB80" s="46"/>
      <c r="AC80" s="38" t="s">
        <v>50</v>
      </c>
      <c r="AD80" s="64" t="s">
        <v>2055</v>
      </c>
      <c r="AE80" s="45" t="str">
        <f t="shared" ca="1" si="5"/>
        <v/>
      </c>
      <c r="AF80" s="45">
        <f t="shared" ca="1" si="6"/>
        <v>45</v>
      </c>
      <c r="AG80" s="45" t="str">
        <f t="shared" ca="1" si="7"/>
        <v/>
      </c>
    </row>
    <row r="81" spans="1:34" ht="94.5" x14ac:dyDescent="0.25">
      <c r="A81" s="54" t="s">
        <v>1530</v>
      </c>
      <c r="B81" s="55" t="s">
        <v>1485</v>
      </c>
      <c r="C81" s="42">
        <v>6</v>
      </c>
      <c r="D81" s="42" t="s">
        <v>41</v>
      </c>
      <c r="E81" s="59" t="s">
        <v>1531</v>
      </c>
      <c r="F81" s="59" t="s">
        <v>56</v>
      </c>
      <c r="G81" s="59"/>
      <c r="H81" s="37" t="e">
        <f t="array" ref="H81">IF(
  ISBLANK(F81),
  "",
  IF(
    COUNTIF([6]Settings!G$1:G$609, F81) = 1,
    INDEX([6]Settings!H$1:H$609, MATCH(F81, [6]Settings!G$1:G$609, 0)),
    IFERROR(
      INDEX([6]Settings!H$1:H$609,
        MATCH(1,
          ([6]Settings!G$1:G$609=F81) * ([6]Settings!D$1:D$609=G81),
          0
        )
      ),
      ""
    )
  )
)</f>
        <v>#VALUE!</v>
      </c>
      <c r="I81" s="55">
        <v>31117</v>
      </c>
      <c r="J81" s="54" t="s">
        <v>1532</v>
      </c>
      <c r="K81" s="57" t="s">
        <v>1533</v>
      </c>
      <c r="L81" s="61" t="s">
        <v>1534</v>
      </c>
      <c r="M81" s="59" t="s">
        <v>1535</v>
      </c>
      <c r="N81" s="59" t="s">
        <v>1536</v>
      </c>
      <c r="O81" s="59"/>
      <c r="P81" s="59"/>
      <c r="Q81" s="59"/>
      <c r="R81" s="59" t="s">
        <v>1537</v>
      </c>
      <c r="S81" s="61"/>
      <c r="T81" s="59"/>
      <c r="U81" s="59" t="s">
        <v>44</v>
      </c>
      <c r="V81" s="62">
        <v>100</v>
      </c>
      <c r="W81" s="63"/>
      <c r="X81" s="58">
        <v>46078</v>
      </c>
      <c r="Y81" s="58" t="s">
        <v>1493</v>
      </c>
      <c r="Z81" s="58" t="str">
        <f>IF(E81="","",IF(T81="","ні","так"))</f>
        <v>ні</v>
      </c>
      <c r="AA81" s="58">
        <v>46078</v>
      </c>
      <c r="AB81" s="58" t="s">
        <v>45</v>
      </c>
      <c r="AC81" s="58"/>
      <c r="AD81" s="64"/>
      <c r="AE81" s="45" t="str">
        <f t="shared" ca="1" si="5"/>
        <v/>
      </c>
      <c r="AF81" s="45">
        <f t="shared" ca="1" si="6"/>
        <v>41</v>
      </c>
      <c r="AG81" s="45" t="str">
        <f t="shared" ca="1" si="7"/>
        <v/>
      </c>
      <c r="AH81" s="42"/>
    </row>
    <row r="82" spans="1:34" ht="94.5" x14ac:dyDescent="0.25">
      <c r="C82" s="42">
        <v>44</v>
      </c>
      <c r="D82" s="37" t="s">
        <v>41</v>
      </c>
      <c r="E82" s="36" t="s">
        <v>2481</v>
      </c>
      <c r="F82" s="37" t="s">
        <v>2482</v>
      </c>
      <c r="H82" s="37" t="s">
        <v>772</v>
      </c>
      <c r="I82" s="71">
        <v>29281</v>
      </c>
      <c r="J82" s="35" t="s">
        <v>2483</v>
      </c>
      <c r="K82" s="37" t="s">
        <v>2484</v>
      </c>
      <c r="L82" s="39" t="s">
        <v>2485</v>
      </c>
      <c r="M82" s="37" t="s">
        <v>2486</v>
      </c>
      <c r="N82" s="37" t="s">
        <v>2487</v>
      </c>
      <c r="O82" s="37" t="s">
        <v>54</v>
      </c>
      <c r="P82" s="37" t="s">
        <v>2488</v>
      </c>
      <c r="Q82" s="37" t="s">
        <v>2489</v>
      </c>
      <c r="R82" s="37" t="s">
        <v>2490</v>
      </c>
      <c r="S82" s="39" t="s">
        <v>2491</v>
      </c>
      <c r="Z82" s="58" t="s">
        <v>2507</v>
      </c>
      <c r="AA82" s="46"/>
      <c r="AB82" s="46"/>
      <c r="AC82" s="38"/>
      <c r="AD82" s="64" t="s">
        <v>2055</v>
      </c>
      <c r="AE82" s="45" t="str">
        <f t="shared" ca="1" si="5"/>
        <v/>
      </c>
      <c r="AF82" s="45" t="str">
        <f t="shared" ca="1" si="6"/>
        <v/>
      </c>
      <c r="AG82" s="45">
        <f t="shared" ca="1" si="7"/>
        <v>46</v>
      </c>
    </row>
    <row r="83" spans="1:34" ht="173.25" x14ac:dyDescent="0.25">
      <c r="A83" s="54" t="s">
        <v>1974</v>
      </c>
      <c r="B83" s="55" t="s">
        <v>1891</v>
      </c>
      <c r="C83" s="42">
        <v>10</v>
      </c>
      <c r="D83" s="42" t="s">
        <v>41</v>
      </c>
      <c r="E83" s="59" t="s">
        <v>1975</v>
      </c>
      <c r="F83" s="59" t="s">
        <v>49</v>
      </c>
      <c r="G83" s="59"/>
      <c r="H83" s="37" t="e">
        <f t="array" ref="H83">IF(
  ISBLANK(F83),
  "",
  IF(
    COUNTIF([5]Settings!G$1:G$609, F83) = 1,
    INDEX([5]Settings!H$1:H$609, MATCH(F83, [5]Settings!G$1:G$609, 0)),
    IFERROR(
      INDEX([5]Settings!H$1:H$609,
        MATCH(1,
          ([5]Settings!G$1:G$609=F83) * ([5]Settings!D$1:D$609=G83),
          0
        )
      ),
      ""
    )
  )
)</f>
        <v>#VALUE!</v>
      </c>
      <c r="I83" s="55">
        <v>32635</v>
      </c>
      <c r="J83" s="65" t="s">
        <v>1976</v>
      </c>
      <c r="K83" s="59" t="s">
        <v>1977</v>
      </c>
      <c r="L83" s="67" t="s">
        <v>1978</v>
      </c>
      <c r="M83" s="59" t="s">
        <v>1979</v>
      </c>
      <c r="N83" s="59" t="s">
        <v>1980</v>
      </c>
      <c r="O83" s="59" t="s">
        <v>48</v>
      </c>
      <c r="P83" s="59" t="s">
        <v>1981</v>
      </c>
      <c r="Q83" s="59" t="s">
        <v>1982</v>
      </c>
      <c r="R83" s="59" t="s">
        <v>1983</v>
      </c>
      <c r="S83" s="61">
        <v>673197537</v>
      </c>
      <c r="T83" s="59"/>
      <c r="U83" s="59" t="s">
        <v>44</v>
      </c>
      <c r="V83" s="62">
        <v>100</v>
      </c>
      <c r="W83" s="63"/>
      <c r="X83" s="58">
        <v>46081</v>
      </c>
      <c r="Y83" s="58" t="s">
        <v>1901</v>
      </c>
      <c r="Z83" s="58" t="str">
        <f>IF(E83="","",IF(T83="","ні","так"))</f>
        <v>ні</v>
      </c>
      <c r="AA83" s="58">
        <v>46081</v>
      </c>
      <c r="AB83" s="58" t="s">
        <v>45</v>
      </c>
      <c r="AC83" s="58" t="s">
        <v>53</v>
      </c>
      <c r="AD83" s="64"/>
      <c r="AE83" s="45" t="str">
        <f t="shared" ca="1" si="5"/>
        <v/>
      </c>
      <c r="AF83" s="45">
        <f t="shared" ca="1" si="6"/>
        <v>36</v>
      </c>
      <c r="AG83" s="45" t="str">
        <f t="shared" ca="1" si="7"/>
        <v/>
      </c>
      <c r="AH83" s="42"/>
    </row>
    <row r="84" spans="1:34" ht="157.5" x14ac:dyDescent="0.25">
      <c r="A84" s="65" t="s">
        <v>1504</v>
      </c>
      <c r="B84" s="55" t="s">
        <v>1485</v>
      </c>
      <c r="C84" s="56">
        <v>7</v>
      </c>
      <c r="D84" s="56" t="s">
        <v>41</v>
      </c>
      <c r="E84" s="59" t="s">
        <v>1538</v>
      </c>
      <c r="F84" s="59" t="s">
        <v>442</v>
      </c>
      <c r="G84" s="59"/>
      <c r="H84" s="37" t="e">
        <f t="array" ref="H84">IF(
  ISBLANK(F84),
  "",
  IF(
    COUNTIF([6]Settings!G$1:G$609, F84) = 1,
    INDEX([6]Settings!H$1:H$609, MATCH(F84, [6]Settings!G$1:G$609, 0)),
    IFERROR(
      INDEX([6]Settings!H$1:H$609,
        MATCH(1,
          ([6]Settings!G$1:G$609=F84) * ([6]Settings!D$1:D$609=G84),
          0
        )
      ),
      ""
    )
  )
)</f>
        <v>#VALUE!</v>
      </c>
      <c r="I84" s="55">
        <v>33960</v>
      </c>
      <c r="J84" s="54" t="s">
        <v>1539</v>
      </c>
      <c r="K84" s="36" t="s">
        <v>1540</v>
      </c>
      <c r="L84" s="59" t="s">
        <v>1541</v>
      </c>
      <c r="M84" s="59" t="s">
        <v>1542</v>
      </c>
      <c r="N84" s="59" t="s">
        <v>1543</v>
      </c>
      <c r="O84" s="59" t="s">
        <v>48</v>
      </c>
      <c r="P84" s="59" t="s">
        <v>1544</v>
      </c>
      <c r="Q84" s="59" t="s">
        <v>1545</v>
      </c>
      <c r="R84" s="59" t="s">
        <v>1546</v>
      </c>
      <c r="S84" s="61">
        <v>668498110</v>
      </c>
      <c r="T84" s="69"/>
      <c r="U84" s="59" t="s">
        <v>44</v>
      </c>
      <c r="V84" s="62">
        <v>100</v>
      </c>
      <c r="W84" s="63"/>
      <c r="X84" s="58">
        <v>46078</v>
      </c>
      <c r="Y84" s="58" t="s">
        <v>1493</v>
      </c>
      <c r="Z84" s="58" t="str">
        <f>IF(E84="","",IF(T84="","ні","так"))</f>
        <v>ні</v>
      </c>
      <c r="AA84" s="58">
        <v>46078</v>
      </c>
      <c r="AB84" s="58" t="s">
        <v>45</v>
      </c>
      <c r="AC84" s="58"/>
      <c r="AD84" s="64"/>
      <c r="AE84" s="45">
        <f t="shared" ca="1" si="5"/>
        <v>33</v>
      </c>
      <c r="AF84" s="45" t="str">
        <f t="shared" ca="1" si="6"/>
        <v/>
      </c>
      <c r="AG84" s="45" t="str">
        <f t="shared" ca="1" si="7"/>
        <v/>
      </c>
      <c r="AH84" s="42"/>
    </row>
    <row r="85" spans="1:34" ht="78.75" x14ac:dyDescent="0.25">
      <c r="A85" s="54" t="s">
        <v>1802</v>
      </c>
      <c r="B85" s="55" t="s">
        <v>1742</v>
      </c>
      <c r="C85" s="42">
        <v>7</v>
      </c>
      <c r="D85" s="56" t="s">
        <v>41</v>
      </c>
      <c r="E85" s="59" t="s">
        <v>1803</v>
      </c>
      <c r="F85" s="59" t="s">
        <v>432</v>
      </c>
      <c r="G85" s="59"/>
      <c r="H85" s="37" t="e">
        <f t="array" ref="H85">IF(
  ISBLANK(F85),
  "",
  IF(
    COUNTIF([4]Settings!G$1:G$609, F85) = 1,
    INDEX([4]Settings!H$1:H$609, MATCH(F85, [4]Settings!G$1:G$609, 0)),
    IFERROR(
      INDEX([4]Settings!H$1:H$609,
        MATCH(1,
          ([4]Settings!G$1:G$609=F85) * ([4]Settings!D$1:D$609=G85),
          0
        )
      ),
      ""
    )
  )
)</f>
        <v>#VALUE!</v>
      </c>
      <c r="I85" s="55">
        <v>32181</v>
      </c>
      <c r="J85" s="65" t="s">
        <v>1804</v>
      </c>
      <c r="K85" s="59" t="s">
        <v>1805</v>
      </c>
      <c r="L85" s="59" t="s">
        <v>1806</v>
      </c>
      <c r="M85" s="59" t="s">
        <v>1807</v>
      </c>
      <c r="N85" s="59" t="s">
        <v>1808</v>
      </c>
      <c r="O85" s="59" t="s">
        <v>43</v>
      </c>
      <c r="P85" s="59" t="s">
        <v>1809</v>
      </c>
      <c r="Q85" s="59" t="s">
        <v>1810</v>
      </c>
      <c r="R85" s="59" t="s">
        <v>1811</v>
      </c>
      <c r="S85" s="61">
        <v>937290800</v>
      </c>
      <c r="T85" s="59"/>
      <c r="U85" s="59" t="s">
        <v>44</v>
      </c>
      <c r="V85" s="62">
        <v>100</v>
      </c>
      <c r="W85" s="63"/>
      <c r="X85" s="58">
        <v>46080</v>
      </c>
      <c r="Y85" s="58" t="s">
        <v>1752</v>
      </c>
      <c r="Z85" s="58" t="str">
        <f>IF(E85="","",IF(T85="","ні","так"))</f>
        <v>ні</v>
      </c>
      <c r="AA85" s="58">
        <v>46079</v>
      </c>
      <c r="AB85" s="58" t="s">
        <v>45</v>
      </c>
      <c r="AC85" s="58" t="s">
        <v>46</v>
      </c>
      <c r="AD85" s="64"/>
      <c r="AE85" s="45" t="str">
        <f t="shared" ca="1" si="5"/>
        <v/>
      </c>
      <c r="AF85" s="45">
        <f t="shared" ca="1" si="6"/>
        <v>38</v>
      </c>
      <c r="AG85" s="45" t="str">
        <f t="shared" ca="1" si="7"/>
        <v/>
      </c>
      <c r="AH85" s="42"/>
    </row>
    <row r="86" spans="1:34" ht="78.75" x14ac:dyDescent="0.25">
      <c r="C86" s="42">
        <v>29</v>
      </c>
      <c r="D86" s="37" t="s">
        <v>74</v>
      </c>
      <c r="E86" s="37" t="s">
        <v>2326</v>
      </c>
      <c r="F86" s="37" t="s">
        <v>2099</v>
      </c>
      <c r="H86" s="37" t="s">
        <v>772</v>
      </c>
      <c r="I86" s="71">
        <v>28934</v>
      </c>
      <c r="J86" s="35" t="s">
        <v>2327</v>
      </c>
      <c r="K86" s="36" t="s">
        <v>2328</v>
      </c>
      <c r="L86" s="39" t="s">
        <v>2329</v>
      </c>
      <c r="M86" s="37" t="s">
        <v>2330</v>
      </c>
      <c r="N86" s="37" t="s">
        <v>2331</v>
      </c>
      <c r="O86" s="37" t="s">
        <v>43</v>
      </c>
      <c r="P86" s="37" t="s">
        <v>2332</v>
      </c>
      <c r="Q86" s="37" t="s">
        <v>2333</v>
      </c>
      <c r="R86" s="37" t="s">
        <v>2334</v>
      </c>
      <c r="S86" s="39" t="s">
        <v>2335</v>
      </c>
      <c r="Z86" s="58" t="s">
        <v>2507</v>
      </c>
      <c r="AA86" s="46"/>
      <c r="AB86" s="46"/>
      <c r="AC86" s="38" t="s">
        <v>50</v>
      </c>
      <c r="AD86" s="64" t="s">
        <v>2055</v>
      </c>
      <c r="AE86" s="45" t="str">
        <f t="shared" ca="1" si="5"/>
        <v/>
      </c>
      <c r="AF86" s="45" t="str">
        <f t="shared" ca="1" si="6"/>
        <v/>
      </c>
      <c r="AG86" s="45">
        <f t="shared" ca="1" si="7"/>
        <v>47</v>
      </c>
    </row>
    <row r="87" spans="1:34" ht="78.75" x14ac:dyDescent="0.25">
      <c r="A87" s="61" t="s">
        <v>1291</v>
      </c>
      <c r="B87" s="55" t="s">
        <v>1270</v>
      </c>
      <c r="C87" s="56">
        <v>9</v>
      </c>
      <c r="D87" s="56" t="s">
        <v>41</v>
      </c>
      <c r="E87" s="59" t="s">
        <v>1351</v>
      </c>
      <c r="F87" s="59" t="s">
        <v>444</v>
      </c>
      <c r="G87" s="59"/>
      <c r="H87" s="37" t="e">
        <f t="array" ref="H87">IF(
  ISBLANK(F87),
  "",
  IF(
    COUNTIF([3]Settings!G$1:G$609, F87) = 1,
    INDEX([3]Settings!H$1:H$609, MATCH(F87, [3]Settings!G$1:G$609, 0)),
    IFERROR(
      INDEX([3]Settings!H$1:H$609,
        MATCH(1,
          ([3]Settings!G$1:G$609=F87) * ([3]Settings!D$1:D$609=G87),
          0
        )
      ),
      ""
    )
  )
)</f>
        <v>#VALUE!</v>
      </c>
      <c r="I87" s="58">
        <v>32356</v>
      </c>
      <c r="J87" s="59">
        <v>3235521550</v>
      </c>
      <c r="K87" s="59" t="s">
        <v>1352</v>
      </c>
      <c r="L87" s="61" t="s">
        <v>1353</v>
      </c>
      <c r="M87" s="59" t="s">
        <v>1325</v>
      </c>
      <c r="N87" s="59" t="s">
        <v>1354</v>
      </c>
      <c r="O87" s="59" t="s">
        <v>54</v>
      </c>
      <c r="P87" s="59" t="s">
        <v>1355</v>
      </c>
      <c r="Q87" s="59" t="s">
        <v>1356</v>
      </c>
      <c r="R87" s="59" t="s">
        <v>1357</v>
      </c>
      <c r="S87" s="61">
        <v>930007874</v>
      </c>
      <c r="T87" s="59"/>
      <c r="U87" s="59" t="s">
        <v>44</v>
      </c>
      <c r="V87" s="62">
        <v>100</v>
      </c>
      <c r="W87" s="63"/>
      <c r="X87" s="58">
        <v>46076</v>
      </c>
      <c r="Y87" s="58" t="s">
        <v>1280</v>
      </c>
      <c r="Z87" s="58" t="str">
        <f>IF(E87="","",IF(T87="","ні","так"))</f>
        <v>ні</v>
      </c>
      <c r="AA87" s="58">
        <v>46076</v>
      </c>
      <c r="AB87" s="58" t="s">
        <v>45</v>
      </c>
      <c r="AC87" s="58"/>
      <c r="AD87" s="64" t="s">
        <v>1358</v>
      </c>
      <c r="AE87" s="45" t="str">
        <f t="shared" ca="1" si="5"/>
        <v/>
      </c>
      <c r="AF87" s="45">
        <f t="shared" ca="1" si="6"/>
        <v>37</v>
      </c>
      <c r="AG87" s="45" t="str">
        <f t="shared" ca="1" si="7"/>
        <v/>
      </c>
      <c r="AH87" s="42"/>
    </row>
    <row r="88" spans="1:34" ht="63" x14ac:dyDescent="0.25">
      <c r="C88" s="42">
        <v>33</v>
      </c>
      <c r="D88" s="37" t="s">
        <v>41</v>
      </c>
      <c r="E88" s="72" t="s">
        <v>2368</v>
      </c>
      <c r="F88" s="37" t="s">
        <v>2099</v>
      </c>
      <c r="H88" s="37" t="s">
        <v>772</v>
      </c>
      <c r="I88" s="71">
        <v>28658</v>
      </c>
      <c r="J88" s="35" t="s">
        <v>2369</v>
      </c>
      <c r="K88" s="37" t="s">
        <v>2370</v>
      </c>
      <c r="L88" s="39" t="s">
        <v>2371</v>
      </c>
      <c r="M88" s="37" t="s">
        <v>2049</v>
      </c>
      <c r="N88" s="37" t="s">
        <v>2372</v>
      </c>
      <c r="O88" s="37" t="s">
        <v>43</v>
      </c>
      <c r="P88" s="37" t="s">
        <v>2373</v>
      </c>
      <c r="Q88" s="37" t="s">
        <v>2374</v>
      </c>
      <c r="R88" s="37" t="s">
        <v>2375</v>
      </c>
      <c r="S88" s="39" t="s">
        <v>2376</v>
      </c>
      <c r="Z88" s="58" t="s">
        <v>2507</v>
      </c>
      <c r="AA88" s="46"/>
      <c r="AB88" s="46"/>
      <c r="AC88" s="38" t="s">
        <v>46</v>
      </c>
      <c r="AD88" s="64" t="s">
        <v>2055</v>
      </c>
      <c r="AE88" s="45" t="str">
        <f t="shared" ca="1" si="5"/>
        <v/>
      </c>
      <c r="AF88" s="45" t="str">
        <f t="shared" ca="1" si="6"/>
        <v/>
      </c>
      <c r="AG88" s="45">
        <f t="shared" ca="1" si="7"/>
        <v>47</v>
      </c>
    </row>
    <row r="89" spans="1:34" ht="110.25" x14ac:dyDescent="0.25">
      <c r="C89" s="42">
        <v>3</v>
      </c>
      <c r="D89" s="37" t="s">
        <v>41</v>
      </c>
      <c r="E89" s="37" t="s">
        <v>2067</v>
      </c>
      <c r="F89" s="37" t="s">
        <v>2068</v>
      </c>
      <c r="H89" s="37" t="s">
        <v>772</v>
      </c>
      <c r="I89" s="71">
        <v>36728</v>
      </c>
      <c r="J89" s="35" t="s">
        <v>2069</v>
      </c>
      <c r="K89" s="36" t="s">
        <v>2070</v>
      </c>
      <c r="L89" s="39" t="s">
        <v>2071</v>
      </c>
      <c r="M89" s="37" t="s">
        <v>2072</v>
      </c>
      <c r="N89" s="37" t="s">
        <v>2073</v>
      </c>
      <c r="O89" s="37" t="s">
        <v>48</v>
      </c>
      <c r="P89" s="37" t="s">
        <v>2074</v>
      </c>
      <c r="Q89" s="37" t="s">
        <v>2075</v>
      </c>
      <c r="R89" s="37" t="s">
        <v>2076</v>
      </c>
      <c r="S89" s="39" t="s">
        <v>2077</v>
      </c>
      <c r="Z89" s="58" t="s">
        <v>2507</v>
      </c>
      <c r="AA89" s="46"/>
      <c r="AB89" s="46"/>
      <c r="AC89" s="38"/>
      <c r="AD89" s="64" t="s">
        <v>2055</v>
      </c>
      <c r="AE89" s="45">
        <f t="shared" ref="AE89:AE121" ca="1" si="8">IF(AND(INT(YEARFRAC(I89,TODAY()))&gt;=25,INT(YEARFRAC(I89,TODAY()))&lt;=35),INT(YEARFRAC(I89,TODAY())),"")</f>
        <v>25</v>
      </c>
      <c r="AF89" s="45" t="str">
        <f t="shared" ref="AF89:AF121" ca="1" si="9">IF(AND(INT(YEARFRAC(I89,TODAY()))&gt;=36,INT(YEARFRAC(I89,TODAY()))&lt;=45),INT(YEARFRAC(I89,TODAY())),"")</f>
        <v/>
      </c>
      <c r="AG89" s="45" t="str">
        <f t="shared" ref="AG89:AG121" ca="1" si="10">IF(AND(INT(YEARFRAC(I89,TODAY()))&gt;=46,INT(YEARFRAC(I89,TODAY()))&lt;=50),INT(YEARFRAC(I89,TODAY())),"")</f>
        <v/>
      </c>
    </row>
    <row r="90" spans="1:34" ht="189" x14ac:dyDescent="0.25">
      <c r="A90" s="54" t="s">
        <v>1782</v>
      </c>
      <c r="B90" s="55" t="s">
        <v>1742</v>
      </c>
      <c r="C90" s="42">
        <v>8</v>
      </c>
      <c r="D90" s="56" t="s">
        <v>41</v>
      </c>
      <c r="E90" s="59" t="s">
        <v>1812</v>
      </c>
      <c r="F90" s="59" t="s">
        <v>56</v>
      </c>
      <c r="G90" s="59"/>
      <c r="H90" s="37" t="e">
        <f t="array" ref="H90">IF(
  ISBLANK(F90),
  "",
  IF(
    COUNTIF([4]Settings!G$1:G$609, F90) = 1,
    INDEX([4]Settings!H$1:H$609, MATCH(F90, [4]Settings!G$1:G$609, 0)),
    IFERROR(
      INDEX([4]Settings!H$1:H$609,
        MATCH(1,
          ([4]Settings!G$1:G$609=F90) * ([4]Settings!D$1:D$609=G90),
          0
        )
      ),
      ""
    )
  )
)</f>
        <v>#VALUE!</v>
      </c>
      <c r="I90" s="55">
        <v>32741</v>
      </c>
      <c r="J90" s="65" t="s">
        <v>1813</v>
      </c>
      <c r="K90" s="59" t="s">
        <v>1814</v>
      </c>
      <c r="L90" s="59" t="s">
        <v>1815</v>
      </c>
      <c r="M90" s="59" t="s">
        <v>1535</v>
      </c>
      <c r="N90" s="59" t="s">
        <v>1816</v>
      </c>
      <c r="O90" s="59" t="s">
        <v>43</v>
      </c>
      <c r="P90" s="59" t="s">
        <v>1817</v>
      </c>
      <c r="Q90" s="59" t="s">
        <v>1818</v>
      </c>
      <c r="R90" s="59" t="s">
        <v>1819</v>
      </c>
      <c r="S90" s="61">
        <v>80973712130</v>
      </c>
      <c r="T90" s="59" t="s">
        <v>1589</v>
      </c>
      <c r="U90" s="59" t="s">
        <v>44</v>
      </c>
      <c r="V90" s="62">
        <v>100</v>
      </c>
      <c r="W90" s="63"/>
      <c r="X90" s="58">
        <v>46080</v>
      </c>
      <c r="Y90" s="58" t="s">
        <v>1752</v>
      </c>
      <c r="Z90" s="58" t="str">
        <f>IF(E90="","",IF(T90="","ні","так"))</f>
        <v>так</v>
      </c>
      <c r="AA90" s="58">
        <v>46080</v>
      </c>
      <c r="AB90" s="58" t="s">
        <v>59</v>
      </c>
      <c r="AC90" s="58"/>
      <c r="AD90" s="64"/>
      <c r="AE90" s="45" t="str">
        <f t="shared" ca="1" si="8"/>
        <v/>
      </c>
      <c r="AF90" s="45">
        <f t="shared" ca="1" si="9"/>
        <v>36</v>
      </c>
      <c r="AG90" s="45" t="str">
        <f t="shared" ca="1" si="10"/>
        <v/>
      </c>
      <c r="AH90" s="42"/>
    </row>
    <row r="91" spans="1:34" ht="78.75" x14ac:dyDescent="0.25">
      <c r="A91" s="39"/>
      <c r="B91" s="37"/>
      <c r="C91" s="37"/>
      <c r="D91" s="37" t="s">
        <v>41</v>
      </c>
      <c r="E91" s="37" t="s">
        <v>2508</v>
      </c>
      <c r="F91" s="37" t="s">
        <v>2529</v>
      </c>
      <c r="H91" s="37" t="s">
        <v>96</v>
      </c>
      <c r="I91" s="38">
        <v>34057</v>
      </c>
      <c r="J91" s="39" t="s">
        <v>2534</v>
      </c>
      <c r="K91" s="37" t="s">
        <v>2530</v>
      </c>
      <c r="M91" s="37" t="s">
        <v>2509</v>
      </c>
      <c r="N91" s="37" t="s">
        <v>2510</v>
      </c>
      <c r="O91" s="59" t="s">
        <v>43</v>
      </c>
      <c r="P91" s="37" t="s">
        <v>2511</v>
      </c>
      <c r="Q91" s="37" t="s">
        <v>2512</v>
      </c>
      <c r="R91" s="37" t="s">
        <v>2513</v>
      </c>
      <c r="S91" s="39" t="s">
        <v>2514</v>
      </c>
      <c r="T91" s="37"/>
      <c r="U91" s="37"/>
      <c r="V91" s="37"/>
      <c r="W91" s="39"/>
      <c r="X91" s="37"/>
      <c r="Y91" s="37"/>
      <c r="Z91" s="46"/>
      <c r="AA91" s="46"/>
      <c r="AB91" s="46"/>
      <c r="AC91" s="46"/>
      <c r="AD91" s="64" t="s">
        <v>2055</v>
      </c>
      <c r="AE91" s="77">
        <f t="shared" ca="1" si="8"/>
        <v>33</v>
      </c>
      <c r="AF91" s="77" t="str">
        <f t="shared" ca="1" si="9"/>
        <v/>
      </c>
      <c r="AG91" s="77" t="str">
        <f t="shared" ca="1" si="10"/>
        <v/>
      </c>
    </row>
    <row r="92" spans="1:34" ht="94.5" x14ac:dyDescent="0.25">
      <c r="A92" s="65" t="s">
        <v>1547</v>
      </c>
      <c r="B92" s="55" t="s">
        <v>1485</v>
      </c>
      <c r="C92" s="42">
        <v>8</v>
      </c>
      <c r="D92" s="42" t="s">
        <v>41</v>
      </c>
      <c r="E92" s="66" t="s">
        <v>1548</v>
      </c>
      <c r="F92" s="59" t="s">
        <v>56</v>
      </c>
      <c r="G92" s="59"/>
      <c r="H92" s="37" t="e">
        <f t="array" ref="H92">IF(
  ISBLANK(F92),
  "",
  IF(
    COUNTIF([6]Settings!G$1:G$609, F92) = 1,
    INDEX([6]Settings!H$1:H$609, MATCH(F92, [6]Settings!G$1:G$609, 0)),
    IFERROR(
      INDEX([6]Settings!H$1:H$609,
        MATCH(1,
          ([6]Settings!G$1:G$609=F92) * ([6]Settings!D$1:D$609=G92),
          0
        )
      ),
      ""
    )
  )
)</f>
        <v>#VALUE!</v>
      </c>
      <c r="I92" s="55">
        <v>30964</v>
      </c>
      <c r="J92" s="54" t="s">
        <v>1549</v>
      </c>
      <c r="K92" s="57" t="s">
        <v>1550</v>
      </c>
      <c r="L92" s="61" t="s">
        <v>1551</v>
      </c>
      <c r="M92" s="59" t="s">
        <v>1535</v>
      </c>
      <c r="N92" s="59" t="s">
        <v>1552</v>
      </c>
      <c r="O92" s="59" t="s">
        <v>43</v>
      </c>
      <c r="P92" s="59" t="s">
        <v>1553</v>
      </c>
      <c r="Q92" s="59" t="s">
        <v>1554</v>
      </c>
      <c r="R92" s="59" t="s">
        <v>1555</v>
      </c>
      <c r="S92" s="61">
        <v>975383164</v>
      </c>
      <c r="T92" s="59"/>
      <c r="U92" s="59" t="s">
        <v>44</v>
      </c>
      <c r="V92" s="62">
        <v>100</v>
      </c>
      <c r="W92" s="63"/>
      <c r="X92" s="58">
        <v>46078</v>
      </c>
      <c r="Y92" s="58" t="s">
        <v>1493</v>
      </c>
      <c r="Z92" s="58" t="str">
        <f>IF(E92="","",IF(T92="","ні","так"))</f>
        <v>ні</v>
      </c>
      <c r="AA92" s="58">
        <v>46078</v>
      </c>
      <c r="AB92" s="58" t="s">
        <v>45</v>
      </c>
      <c r="AC92" s="58"/>
      <c r="AD92" s="64"/>
      <c r="AE92" s="45" t="str">
        <f t="shared" ca="1" si="8"/>
        <v/>
      </c>
      <c r="AF92" s="45">
        <f t="shared" ca="1" si="9"/>
        <v>41</v>
      </c>
      <c r="AG92" s="45" t="str">
        <f t="shared" ca="1" si="10"/>
        <v/>
      </c>
      <c r="AH92" s="42"/>
    </row>
    <row r="93" spans="1:34" ht="94.5" x14ac:dyDescent="0.25">
      <c r="C93" s="42">
        <v>42</v>
      </c>
      <c r="D93" s="37" t="s">
        <v>41</v>
      </c>
      <c r="E93" s="72" t="s">
        <v>2460</v>
      </c>
      <c r="F93" s="37" t="s">
        <v>2461</v>
      </c>
      <c r="G93" s="37" t="s">
        <v>872</v>
      </c>
      <c r="H93" s="37" t="s">
        <v>838</v>
      </c>
      <c r="I93" s="71">
        <v>29310</v>
      </c>
      <c r="J93" s="35" t="s">
        <v>2462</v>
      </c>
      <c r="K93" s="37" t="s">
        <v>2463</v>
      </c>
      <c r="L93" s="39" t="s">
        <v>2464</v>
      </c>
      <c r="M93" s="37" t="s">
        <v>2132</v>
      </c>
      <c r="N93" s="37" t="s">
        <v>2465</v>
      </c>
      <c r="O93" s="37" t="s">
        <v>52</v>
      </c>
      <c r="P93" s="37" t="s">
        <v>2466</v>
      </c>
      <c r="Q93" s="37" t="s">
        <v>2467</v>
      </c>
      <c r="R93" s="37" t="s">
        <v>2468</v>
      </c>
      <c r="S93" s="39" t="s">
        <v>2469</v>
      </c>
      <c r="Z93" s="58" t="s">
        <v>2507</v>
      </c>
      <c r="AA93" s="46"/>
      <c r="AB93" s="46"/>
      <c r="AC93" s="38" t="s">
        <v>53</v>
      </c>
      <c r="AD93" s="64" t="s">
        <v>2055</v>
      </c>
      <c r="AE93" s="45" t="str">
        <f t="shared" ca="1" si="8"/>
        <v/>
      </c>
      <c r="AF93" s="45" t="str">
        <f t="shared" ca="1" si="9"/>
        <v/>
      </c>
      <c r="AG93" s="45">
        <f t="shared" ca="1" si="10"/>
        <v>46</v>
      </c>
    </row>
    <row r="94" spans="1:34" ht="94.5" x14ac:dyDescent="0.25">
      <c r="C94" s="42">
        <v>9</v>
      </c>
      <c r="D94" s="37" t="s">
        <v>41</v>
      </c>
      <c r="E94" s="37" t="s">
        <v>2127</v>
      </c>
      <c r="F94" s="37" t="s">
        <v>2128</v>
      </c>
      <c r="H94" s="37" t="s">
        <v>838</v>
      </c>
      <c r="I94" s="71">
        <v>28136</v>
      </c>
      <c r="J94" s="35" t="s">
        <v>2129</v>
      </c>
      <c r="K94" s="36" t="s">
        <v>2130</v>
      </c>
      <c r="L94" s="39" t="s">
        <v>2131</v>
      </c>
      <c r="M94" s="37" t="s">
        <v>2132</v>
      </c>
      <c r="N94" s="37" t="s">
        <v>2133</v>
      </c>
      <c r="O94" s="37" t="s">
        <v>48</v>
      </c>
      <c r="P94" s="37" t="s">
        <v>2134</v>
      </c>
      <c r="Q94" s="37" t="s">
        <v>2135</v>
      </c>
      <c r="R94" s="37" t="s">
        <v>2136</v>
      </c>
      <c r="S94" s="39" t="s">
        <v>2137</v>
      </c>
      <c r="Z94" s="58" t="s">
        <v>2507</v>
      </c>
      <c r="AA94" s="46"/>
      <c r="AB94" s="46"/>
      <c r="AC94" s="38" t="s">
        <v>58</v>
      </c>
      <c r="AD94" s="64" t="s">
        <v>2055</v>
      </c>
      <c r="AE94" s="45" t="str">
        <f t="shared" ca="1" si="8"/>
        <v/>
      </c>
      <c r="AF94" s="45" t="str">
        <f t="shared" ca="1" si="9"/>
        <v/>
      </c>
      <c r="AG94" s="45">
        <f t="shared" ca="1" si="10"/>
        <v>49</v>
      </c>
    </row>
    <row r="95" spans="1:34" ht="94.5" x14ac:dyDescent="0.25">
      <c r="A95" s="61" t="s">
        <v>1677</v>
      </c>
      <c r="B95" s="55" t="s">
        <v>1591</v>
      </c>
      <c r="C95" s="56">
        <v>10</v>
      </c>
      <c r="D95" s="56" t="s">
        <v>41</v>
      </c>
      <c r="E95" s="59" t="s">
        <v>1678</v>
      </c>
      <c r="F95" s="58" t="s">
        <v>49</v>
      </c>
      <c r="G95" s="59"/>
      <c r="H95" s="37" t="e">
        <f t="array" ref="H95">IF(
  ISBLANK(F95),
  "",
  IF(
    COUNTIF([1]Settings!G$1:G$609, F95) = 1,
    INDEX([1]Settings!H$1:H$609, MATCH(F95, [1]Settings!G$1:G$609, 0)),
    IFERROR(
      INDEX([1]Settings!H$1:H$609,
        MATCH(1,
          ([1]Settings!G$1:G$609=F95) * ([1]Settings!D$1:D$609=G95),
          0
        )
      ),
      ""
    )
  )
)</f>
        <v>#VALUE!</v>
      </c>
      <c r="I95" s="58">
        <v>32239</v>
      </c>
      <c r="J95" s="59">
        <v>3223818474</v>
      </c>
      <c r="K95" s="59" t="s">
        <v>1679</v>
      </c>
      <c r="L95" s="61" t="s">
        <v>1680</v>
      </c>
      <c r="M95" s="59" t="s">
        <v>1535</v>
      </c>
      <c r="N95" s="59" t="s">
        <v>1681</v>
      </c>
      <c r="O95" s="59" t="s">
        <v>52</v>
      </c>
      <c r="P95" s="59" t="s">
        <v>1682</v>
      </c>
      <c r="Q95" s="59" t="s">
        <v>1683</v>
      </c>
      <c r="R95" s="59" t="s">
        <v>1684</v>
      </c>
      <c r="S95" s="61" t="s">
        <v>1376</v>
      </c>
      <c r="T95" s="59"/>
      <c r="U95" s="59" t="s">
        <v>44</v>
      </c>
      <c r="V95" s="62">
        <v>100</v>
      </c>
      <c r="W95" s="63"/>
      <c r="X95" s="58">
        <v>46079</v>
      </c>
      <c r="Y95" s="58" t="s">
        <v>1601</v>
      </c>
      <c r="Z95" s="58" t="str">
        <f>IF(E95="","",IF(T95="","ні","так"))</f>
        <v>ні</v>
      </c>
      <c r="AA95" s="58">
        <v>46078</v>
      </c>
      <c r="AB95" s="58" t="s">
        <v>45</v>
      </c>
      <c r="AC95" s="58" t="s">
        <v>50</v>
      </c>
      <c r="AD95" s="64"/>
      <c r="AE95" s="45" t="str">
        <f t="shared" ca="1" si="8"/>
        <v/>
      </c>
      <c r="AF95" s="45">
        <f t="shared" ca="1" si="9"/>
        <v>38</v>
      </c>
      <c r="AG95" s="45" t="str">
        <f t="shared" ca="1" si="10"/>
        <v/>
      </c>
      <c r="AH95" s="42"/>
    </row>
    <row r="96" spans="1:34" ht="110.25" x14ac:dyDescent="0.25">
      <c r="C96" s="42">
        <v>45</v>
      </c>
      <c r="D96" s="37" t="s">
        <v>41</v>
      </c>
      <c r="E96" s="36" t="s">
        <v>2492</v>
      </c>
      <c r="F96" s="37" t="s">
        <v>2176</v>
      </c>
      <c r="H96" s="37" t="s">
        <v>772</v>
      </c>
      <c r="I96" s="71">
        <v>30298</v>
      </c>
      <c r="J96" s="35" t="s">
        <v>2493</v>
      </c>
      <c r="K96" s="37" t="s">
        <v>2494</v>
      </c>
      <c r="L96" s="39" t="s">
        <v>2495</v>
      </c>
      <c r="M96" s="37" t="s">
        <v>2496</v>
      </c>
      <c r="N96" s="37" t="s">
        <v>2497</v>
      </c>
      <c r="O96" s="37" t="s">
        <v>52</v>
      </c>
      <c r="P96" s="37" t="s">
        <v>2498</v>
      </c>
      <c r="Q96" s="37" t="s">
        <v>2415</v>
      </c>
      <c r="R96" s="37" t="s">
        <v>2499</v>
      </c>
      <c r="Z96" s="58" t="s">
        <v>2507</v>
      </c>
      <c r="AA96" s="46"/>
      <c r="AB96" s="46"/>
      <c r="AC96" s="38" t="s">
        <v>53</v>
      </c>
      <c r="AD96" s="64" t="s">
        <v>2055</v>
      </c>
      <c r="AE96" s="45" t="str">
        <f t="shared" ca="1" si="8"/>
        <v/>
      </c>
      <c r="AF96" s="45">
        <f t="shared" ca="1" si="9"/>
        <v>43</v>
      </c>
      <c r="AG96" s="45" t="str">
        <f t="shared" ca="1" si="10"/>
        <v/>
      </c>
    </row>
    <row r="97" spans="1:34" ht="78.75" x14ac:dyDescent="0.25">
      <c r="C97" s="42">
        <v>21</v>
      </c>
      <c r="D97" s="37" t="s">
        <v>41</v>
      </c>
      <c r="E97" s="72" t="s">
        <v>2242</v>
      </c>
      <c r="F97" s="37" t="s">
        <v>2243</v>
      </c>
      <c r="H97" s="37" t="s">
        <v>772</v>
      </c>
      <c r="I97" s="71">
        <v>31410</v>
      </c>
      <c r="J97" s="35" t="s">
        <v>2244</v>
      </c>
      <c r="K97" s="37" t="s">
        <v>2245</v>
      </c>
      <c r="L97" s="39" t="s">
        <v>2246</v>
      </c>
      <c r="M97" s="37" t="s">
        <v>2247</v>
      </c>
      <c r="N97" s="37" t="s">
        <v>2248</v>
      </c>
      <c r="O97" s="37" t="s">
        <v>48</v>
      </c>
      <c r="P97" s="37" t="s">
        <v>2249</v>
      </c>
      <c r="Q97" s="37" t="s">
        <v>2250</v>
      </c>
      <c r="R97" s="37" t="s">
        <v>2251</v>
      </c>
      <c r="S97" s="39" t="s">
        <v>2252</v>
      </c>
      <c r="Z97" s="58" t="s">
        <v>2507</v>
      </c>
      <c r="AA97" s="46"/>
      <c r="AB97" s="46"/>
      <c r="AC97" s="38"/>
      <c r="AD97" s="64" t="s">
        <v>2055</v>
      </c>
      <c r="AE97" s="45" t="str">
        <f t="shared" ca="1" si="8"/>
        <v/>
      </c>
      <c r="AF97" s="45">
        <f t="shared" ca="1" si="9"/>
        <v>40</v>
      </c>
      <c r="AG97" s="45" t="str">
        <f t="shared" ca="1" si="10"/>
        <v/>
      </c>
    </row>
    <row r="98" spans="1:34" ht="110.25" x14ac:dyDescent="0.25">
      <c r="A98" s="65" t="s">
        <v>1685</v>
      </c>
      <c r="B98" s="55" t="s">
        <v>1591</v>
      </c>
      <c r="C98" s="56">
        <v>11</v>
      </c>
      <c r="D98" s="56" t="s">
        <v>41</v>
      </c>
      <c r="E98" s="57" t="s">
        <v>1686</v>
      </c>
      <c r="F98" s="58" t="s">
        <v>539</v>
      </c>
      <c r="G98" s="59"/>
      <c r="H98" s="37" t="e">
        <f t="array" ref="H98">IF(
  ISBLANK(F98),
  "",
  IF(
    COUNTIF([1]Settings!G$1:G$609, F98) = 1,
    INDEX([1]Settings!H$1:H$609, MATCH(F98, [1]Settings!G$1:G$609, 0)),
    IFERROR(
      INDEX([1]Settings!H$1:H$609,
        MATCH(1,
          ([1]Settings!G$1:G$609=F98) * ([1]Settings!D$1:D$609=G98),
          0
        )
      ),
      ""
    )
  )
)</f>
        <v>#VALUE!</v>
      </c>
      <c r="I98" s="55">
        <v>36053</v>
      </c>
      <c r="J98" s="54" t="s">
        <v>1687</v>
      </c>
      <c r="K98" s="60" t="s">
        <v>1688</v>
      </c>
      <c r="L98" s="61" t="s">
        <v>1689</v>
      </c>
      <c r="M98" s="58" t="s">
        <v>1690</v>
      </c>
      <c r="N98" s="58" t="s">
        <v>1691</v>
      </c>
      <c r="O98" s="59" t="s">
        <v>54</v>
      </c>
      <c r="P98" s="58" t="s">
        <v>1692</v>
      </c>
      <c r="Q98" s="58" t="s">
        <v>1693</v>
      </c>
      <c r="R98" s="58" t="s">
        <v>1694</v>
      </c>
      <c r="S98" s="61">
        <v>961367161</v>
      </c>
      <c r="T98" s="59"/>
      <c r="U98" s="59" t="s">
        <v>44</v>
      </c>
      <c r="V98" s="62">
        <v>100</v>
      </c>
      <c r="W98" s="63"/>
      <c r="X98" s="58">
        <v>46079</v>
      </c>
      <c r="Y98" s="58" t="s">
        <v>1601</v>
      </c>
      <c r="Z98" s="58" t="str">
        <f>IF(E98="","",IF(T98="","ні","так"))</f>
        <v>ні</v>
      </c>
      <c r="AA98" s="58">
        <v>46079</v>
      </c>
      <c r="AB98" s="58" t="s">
        <v>45</v>
      </c>
      <c r="AC98" s="58"/>
      <c r="AD98" s="64"/>
      <c r="AE98" s="45">
        <f t="shared" ca="1" si="8"/>
        <v>27</v>
      </c>
      <c r="AF98" s="45" t="str">
        <f t="shared" ca="1" si="9"/>
        <v/>
      </c>
      <c r="AG98" s="45" t="str">
        <f t="shared" ca="1" si="10"/>
        <v/>
      </c>
      <c r="AH98" s="42"/>
    </row>
    <row r="99" spans="1:34" ht="94.5" x14ac:dyDescent="0.25">
      <c r="C99" s="42">
        <v>17</v>
      </c>
      <c r="D99" s="37" t="s">
        <v>41</v>
      </c>
      <c r="E99" s="72" t="s">
        <v>2204</v>
      </c>
      <c r="F99" s="37" t="s">
        <v>2205</v>
      </c>
      <c r="H99" s="37" t="s">
        <v>838</v>
      </c>
      <c r="I99" s="71">
        <v>32540</v>
      </c>
      <c r="J99" s="35" t="s">
        <v>2206</v>
      </c>
      <c r="K99" s="37" t="s">
        <v>2207</v>
      </c>
      <c r="L99" s="39" t="s">
        <v>2208</v>
      </c>
      <c r="M99" s="37" t="s">
        <v>2132</v>
      </c>
      <c r="N99" s="37" t="s">
        <v>2209</v>
      </c>
      <c r="O99" s="37" t="s">
        <v>54</v>
      </c>
      <c r="P99" s="37" t="s">
        <v>2210</v>
      </c>
      <c r="Q99" s="37" t="s">
        <v>2211</v>
      </c>
      <c r="R99" s="37" t="s">
        <v>2212</v>
      </c>
      <c r="S99" s="39" t="s">
        <v>2213</v>
      </c>
      <c r="Z99" s="58" t="s">
        <v>2507</v>
      </c>
      <c r="AA99" s="46"/>
      <c r="AB99" s="46"/>
      <c r="AC99" s="38" t="s">
        <v>46</v>
      </c>
      <c r="AD99" s="64" t="s">
        <v>2055</v>
      </c>
      <c r="AE99" s="45" t="str">
        <f t="shared" ca="1" si="8"/>
        <v/>
      </c>
      <c r="AF99" s="45">
        <f t="shared" ca="1" si="9"/>
        <v>37</v>
      </c>
      <c r="AG99" s="45" t="str">
        <f t="shared" ca="1" si="10"/>
        <v/>
      </c>
    </row>
    <row r="100" spans="1:34" ht="94.5" x14ac:dyDescent="0.25">
      <c r="C100" s="42">
        <v>2</v>
      </c>
      <c r="D100" s="37" t="s">
        <v>65</v>
      </c>
      <c r="E100" s="72" t="s">
        <v>2056</v>
      </c>
      <c r="F100" s="37" t="s">
        <v>2057</v>
      </c>
      <c r="H100" s="37" t="s">
        <v>772</v>
      </c>
      <c r="I100" s="71">
        <v>30929</v>
      </c>
      <c r="J100" s="35" t="s">
        <v>2058</v>
      </c>
      <c r="K100" s="37" t="s">
        <v>2059</v>
      </c>
      <c r="L100" s="37" t="s">
        <v>2060</v>
      </c>
      <c r="M100" s="37" t="s">
        <v>2061</v>
      </c>
      <c r="N100" s="37" t="s">
        <v>2062</v>
      </c>
      <c r="O100" s="37" t="s">
        <v>48</v>
      </c>
      <c r="P100" s="37" t="s">
        <v>2063</v>
      </c>
      <c r="Q100" s="37" t="s">
        <v>2064</v>
      </c>
      <c r="R100" s="37" t="s">
        <v>2065</v>
      </c>
      <c r="S100" s="39" t="s">
        <v>2066</v>
      </c>
      <c r="Z100" s="58" t="s">
        <v>2507</v>
      </c>
      <c r="AA100" s="46"/>
      <c r="AB100" s="46"/>
      <c r="AC100" s="38" t="s">
        <v>93</v>
      </c>
      <c r="AD100" s="64" t="s">
        <v>2055</v>
      </c>
      <c r="AE100" s="45" t="str">
        <f t="shared" ca="1" si="8"/>
        <v/>
      </c>
      <c r="AF100" s="45">
        <f t="shared" ca="1" si="9"/>
        <v>41</v>
      </c>
      <c r="AG100" s="45" t="str">
        <f t="shared" ca="1" si="10"/>
        <v/>
      </c>
    </row>
    <row r="101" spans="1:34" ht="110.25" x14ac:dyDescent="0.25">
      <c r="A101" s="61" t="s">
        <v>1176</v>
      </c>
      <c r="B101" s="55" t="s">
        <v>1170</v>
      </c>
      <c r="C101" s="56">
        <v>8</v>
      </c>
      <c r="D101" s="56" t="s">
        <v>41</v>
      </c>
      <c r="E101" s="59" t="s">
        <v>1177</v>
      </c>
      <c r="F101" s="58" t="s">
        <v>1044</v>
      </c>
      <c r="G101" s="59" t="s">
        <v>1205</v>
      </c>
      <c r="H101" s="37" t="str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>Чернігівська</v>
      </c>
      <c r="I101" s="58">
        <v>33302</v>
      </c>
      <c r="J101" s="59">
        <v>3330114316</v>
      </c>
      <c r="K101" s="59" t="s">
        <v>1193</v>
      </c>
      <c r="L101" s="61" t="s">
        <v>1194</v>
      </c>
      <c r="M101" s="59" t="s">
        <v>1248</v>
      </c>
      <c r="N101" s="59" t="s">
        <v>1249</v>
      </c>
      <c r="O101" s="59" t="s">
        <v>1250</v>
      </c>
      <c r="P101" s="59" t="s">
        <v>1251</v>
      </c>
      <c r="Q101" s="59" t="s">
        <v>1252</v>
      </c>
      <c r="R101" s="59" t="s">
        <v>1253</v>
      </c>
      <c r="S101" s="61" t="s">
        <v>1254</v>
      </c>
      <c r="T101" s="59"/>
      <c r="U101" s="59" t="s">
        <v>44</v>
      </c>
      <c r="V101" s="62">
        <v>100</v>
      </c>
      <c r="W101" s="63"/>
      <c r="X101" s="58">
        <v>46075</v>
      </c>
      <c r="Y101" s="58" t="s">
        <v>1189</v>
      </c>
      <c r="Z101" s="58" t="str">
        <f t="shared" ref="Z101:Z108" si="11">IF(E101="","",IF(T101="","ні","так"))</f>
        <v>ні</v>
      </c>
      <c r="AA101" s="58">
        <v>46075</v>
      </c>
      <c r="AB101" s="58" t="s">
        <v>45</v>
      </c>
      <c r="AC101" s="58"/>
      <c r="AD101" s="64"/>
      <c r="AE101" s="45">
        <f t="shared" ca="1" si="8"/>
        <v>35</v>
      </c>
      <c r="AF101" s="45" t="str">
        <f t="shared" ca="1" si="9"/>
        <v/>
      </c>
      <c r="AG101" s="45" t="str">
        <f t="shared" ca="1" si="10"/>
        <v/>
      </c>
      <c r="AH101" s="42"/>
    </row>
    <row r="102" spans="1:34" ht="189" x14ac:dyDescent="0.25">
      <c r="A102" s="65" t="s">
        <v>1984</v>
      </c>
      <c r="B102" s="55" t="s">
        <v>1891</v>
      </c>
      <c r="C102" s="42">
        <v>11</v>
      </c>
      <c r="D102" s="42" t="s">
        <v>41</v>
      </c>
      <c r="E102" s="66" t="s">
        <v>1985</v>
      </c>
      <c r="F102" s="59" t="s">
        <v>95</v>
      </c>
      <c r="G102" s="59"/>
      <c r="H102" s="37" t="e">
        <f t="array" ref="H102">IF(
  ISBLANK(F102),
  "",
  IF(
    COUNTIF([5]Settings!G$1:G$609, F102) = 1,
    INDEX([5]Settings!H$1:H$609, MATCH(F102, [5]Settings!G$1:G$609, 0)),
    IFERROR(
      INDEX([5]Settings!H$1:H$609,
        MATCH(1,
          ([5]Settings!G$1:G$609=F102) * ([5]Settings!D$1:D$609=G102),
          0
        )
      ),
      ""
    )
  )
)</f>
        <v>#VALUE!</v>
      </c>
      <c r="I102" s="55">
        <v>31158</v>
      </c>
      <c r="J102" s="54" t="s">
        <v>1986</v>
      </c>
      <c r="K102" s="57" t="s">
        <v>1987</v>
      </c>
      <c r="L102" s="61" t="s">
        <v>1988</v>
      </c>
      <c r="M102" s="59" t="s">
        <v>1535</v>
      </c>
      <c r="N102" s="59" t="s">
        <v>1989</v>
      </c>
      <c r="O102" s="59" t="s">
        <v>48</v>
      </c>
      <c r="P102" s="59" t="s">
        <v>1990</v>
      </c>
      <c r="Q102" s="59" t="s">
        <v>1991</v>
      </c>
      <c r="R102" s="59" t="s">
        <v>1992</v>
      </c>
      <c r="S102" s="61">
        <v>969999707</v>
      </c>
      <c r="T102" s="59"/>
      <c r="U102" s="59" t="s">
        <v>44</v>
      </c>
      <c r="V102" s="62">
        <v>100</v>
      </c>
      <c r="W102" s="63"/>
      <c r="X102" s="58">
        <v>46081</v>
      </c>
      <c r="Y102" s="58" t="s">
        <v>1901</v>
      </c>
      <c r="Z102" s="58" t="str">
        <f t="shared" si="11"/>
        <v>ні</v>
      </c>
      <c r="AA102" s="58">
        <v>46081</v>
      </c>
      <c r="AB102" s="58" t="s">
        <v>45</v>
      </c>
      <c r="AC102" s="58"/>
      <c r="AD102" s="64"/>
      <c r="AE102" s="45" t="str">
        <f t="shared" ca="1" si="8"/>
        <v/>
      </c>
      <c r="AF102" s="45">
        <f t="shared" ca="1" si="9"/>
        <v>41</v>
      </c>
      <c r="AG102" s="45" t="str">
        <f t="shared" ca="1" si="10"/>
        <v/>
      </c>
      <c r="AH102" s="42"/>
    </row>
    <row r="103" spans="1:34" ht="63" x14ac:dyDescent="0.25">
      <c r="A103" s="54" t="s">
        <v>1695</v>
      </c>
      <c r="B103" s="55" t="s">
        <v>1591</v>
      </c>
      <c r="C103" s="56">
        <v>12</v>
      </c>
      <c r="D103" s="56" t="s">
        <v>41</v>
      </c>
      <c r="E103" s="66" t="s">
        <v>1696</v>
      </c>
      <c r="F103" s="58" t="s">
        <v>95</v>
      </c>
      <c r="G103" s="59"/>
      <c r="H103" s="37" t="e">
        <f t="array" ref="H103">IF(
  ISBLANK(F103),
  "",
  IF(
    COUNTIF([1]Settings!G$1:G$609, F103) = 1,
    INDEX([1]Settings!H$1:H$609, MATCH(F103, [1]Settings!G$1:G$609, 0)),
    IFERROR(
      INDEX([1]Settings!H$1:H$609,
        MATCH(1,
          ([1]Settings!G$1:G$609=F103) * ([1]Settings!D$1:D$609=G103),
          0
        )
      ),
      ""
    )
  )
)</f>
        <v>#VALUE!</v>
      </c>
      <c r="I103" s="55">
        <v>34310</v>
      </c>
      <c r="J103" s="54" t="s">
        <v>1697</v>
      </c>
      <c r="K103" s="57" t="s">
        <v>1698</v>
      </c>
      <c r="L103" s="61" t="s">
        <v>1699</v>
      </c>
      <c r="M103" s="59" t="s">
        <v>1305</v>
      </c>
      <c r="N103" s="59" t="s">
        <v>1700</v>
      </c>
      <c r="O103" s="59" t="s">
        <v>48</v>
      </c>
      <c r="P103" s="59" t="s">
        <v>1701</v>
      </c>
      <c r="Q103" s="59" t="s">
        <v>1702</v>
      </c>
      <c r="R103" s="59" t="s">
        <v>1703</v>
      </c>
      <c r="S103" s="61">
        <v>966336888</v>
      </c>
      <c r="T103" s="59"/>
      <c r="U103" s="59" t="s">
        <v>44</v>
      </c>
      <c r="V103" s="62">
        <v>100</v>
      </c>
      <c r="W103" s="63"/>
      <c r="X103" s="58">
        <v>46079</v>
      </c>
      <c r="Y103" s="58" t="s">
        <v>1601</v>
      </c>
      <c r="Z103" s="58" t="str">
        <f t="shared" si="11"/>
        <v>ні</v>
      </c>
      <c r="AA103" s="58">
        <v>46079</v>
      </c>
      <c r="AB103" s="58" t="s">
        <v>45</v>
      </c>
      <c r="AC103" s="58"/>
      <c r="AD103" s="64"/>
      <c r="AE103" s="45">
        <f t="shared" ca="1" si="8"/>
        <v>32</v>
      </c>
      <c r="AF103" s="45" t="str">
        <f t="shared" ca="1" si="9"/>
        <v/>
      </c>
      <c r="AG103" s="45" t="str">
        <f t="shared" ca="1" si="10"/>
        <v/>
      </c>
      <c r="AH103" s="42"/>
    </row>
    <row r="104" spans="1:34" ht="94.5" x14ac:dyDescent="0.25">
      <c r="A104" s="65" t="s">
        <v>1171</v>
      </c>
      <c r="B104" s="55" t="s">
        <v>1170</v>
      </c>
      <c r="C104" s="56">
        <v>6</v>
      </c>
      <c r="D104" s="56" t="s">
        <v>65</v>
      </c>
      <c r="E104" s="66" t="s">
        <v>1173</v>
      </c>
      <c r="F104" s="59" t="s">
        <v>1044</v>
      </c>
      <c r="G104" s="59" t="s">
        <v>1205</v>
      </c>
      <c r="H104" s="37" t="str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>Чернігівська</v>
      </c>
      <c r="I104" s="55">
        <v>33490</v>
      </c>
      <c r="J104" s="54" t="s">
        <v>1187</v>
      </c>
      <c r="K104" s="57" t="s">
        <v>1198</v>
      </c>
      <c r="L104" s="61" t="s">
        <v>1200</v>
      </c>
      <c r="M104" s="58" t="s">
        <v>1204</v>
      </c>
      <c r="N104" s="59" t="s">
        <v>1237</v>
      </c>
      <c r="O104" s="59" t="s">
        <v>1215</v>
      </c>
      <c r="P104" s="59" t="s">
        <v>1238</v>
      </c>
      <c r="Q104" s="59" t="s">
        <v>1239</v>
      </c>
      <c r="R104" s="59" t="s">
        <v>1240</v>
      </c>
      <c r="S104" s="61" t="s">
        <v>1241</v>
      </c>
      <c r="T104" s="59" t="s">
        <v>1199</v>
      </c>
      <c r="U104" s="59" t="s">
        <v>44</v>
      </c>
      <c r="V104" s="62">
        <v>100</v>
      </c>
      <c r="W104" s="63"/>
      <c r="X104" s="58">
        <v>46075</v>
      </c>
      <c r="Y104" s="58" t="s">
        <v>1189</v>
      </c>
      <c r="Z104" s="58" t="str">
        <f t="shared" si="11"/>
        <v>так</v>
      </c>
      <c r="AA104" s="58">
        <v>46075</v>
      </c>
      <c r="AB104" s="58" t="s">
        <v>45</v>
      </c>
      <c r="AC104" s="58"/>
      <c r="AD104" s="64"/>
      <c r="AE104" s="45">
        <f t="shared" ca="1" si="8"/>
        <v>34</v>
      </c>
      <c r="AF104" s="45" t="str">
        <f t="shared" ca="1" si="9"/>
        <v/>
      </c>
      <c r="AG104" s="45" t="str">
        <f t="shared" ca="1" si="10"/>
        <v/>
      </c>
      <c r="AH104" s="42"/>
    </row>
    <row r="105" spans="1:34" ht="173.25" x14ac:dyDescent="0.25">
      <c r="A105" s="54" t="s">
        <v>1494</v>
      </c>
      <c r="B105" s="55" t="s">
        <v>1485</v>
      </c>
      <c r="C105" s="56">
        <v>9</v>
      </c>
      <c r="D105" s="56" t="s">
        <v>41</v>
      </c>
      <c r="E105" s="59" t="s">
        <v>1556</v>
      </c>
      <c r="F105" s="59" t="s">
        <v>239</v>
      </c>
      <c r="G105" s="59" t="s">
        <v>433</v>
      </c>
      <c r="H105" s="37" t="e">
        <f t="array" ref="H105">IF(
  ISBLANK(F105),
  "",
  IF(
    COUNTIF([6]Settings!G$1:G$609, F105) = 1,
    INDEX([6]Settings!H$1:H$609, MATCH(F105, [6]Settings!G$1:G$609, 0)),
    IFERROR(
      INDEX([6]Settings!H$1:H$609,
        MATCH(1,
          ([6]Settings!G$1:G$609=F105) * ([6]Settings!D$1:D$609=G105),
          0
        )
      ),
      ""
    )
  )
)</f>
        <v>#VALUE!</v>
      </c>
      <c r="I105" s="55">
        <v>32053</v>
      </c>
      <c r="J105" s="65" t="s">
        <v>1557</v>
      </c>
      <c r="K105" s="59" t="s">
        <v>1558</v>
      </c>
      <c r="L105" s="59" t="s">
        <v>1559</v>
      </c>
      <c r="M105" s="59" t="s">
        <v>1560</v>
      </c>
      <c r="N105" s="59" t="s">
        <v>1561</v>
      </c>
      <c r="O105" s="59" t="s">
        <v>54</v>
      </c>
      <c r="P105" s="59" t="s">
        <v>1562</v>
      </c>
      <c r="Q105" s="59" t="s">
        <v>1563</v>
      </c>
      <c r="R105" s="59" t="s">
        <v>1564</v>
      </c>
      <c r="S105" s="61">
        <v>631406221</v>
      </c>
      <c r="T105" s="59"/>
      <c r="U105" s="59" t="s">
        <v>44</v>
      </c>
      <c r="V105" s="62">
        <v>100</v>
      </c>
      <c r="W105" s="63"/>
      <c r="X105" s="58">
        <v>46078</v>
      </c>
      <c r="Y105" s="58" t="s">
        <v>1493</v>
      </c>
      <c r="Z105" s="58" t="str">
        <f t="shared" si="11"/>
        <v>ні</v>
      </c>
      <c r="AA105" s="58">
        <v>46078</v>
      </c>
      <c r="AB105" s="58" t="s">
        <v>45</v>
      </c>
      <c r="AC105" s="58"/>
      <c r="AD105" s="64" t="s">
        <v>1565</v>
      </c>
      <c r="AE105" s="45" t="str">
        <f t="shared" ca="1" si="8"/>
        <v/>
      </c>
      <c r="AF105" s="45">
        <f t="shared" ca="1" si="9"/>
        <v>38</v>
      </c>
      <c r="AG105" s="45" t="str">
        <f t="shared" ca="1" si="10"/>
        <v/>
      </c>
      <c r="AH105" s="42"/>
    </row>
    <row r="106" spans="1:34" ht="78.75" x14ac:dyDescent="0.25">
      <c r="A106" s="54" t="s">
        <v>1993</v>
      </c>
      <c r="B106" s="55" t="s">
        <v>1891</v>
      </c>
      <c r="C106" s="42">
        <v>12</v>
      </c>
      <c r="D106" s="42" t="s">
        <v>41</v>
      </c>
      <c r="E106" s="59" t="s">
        <v>1994</v>
      </c>
      <c r="F106" s="59" t="s">
        <v>444</v>
      </c>
      <c r="G106" s="59"/>
      <c r="H106" s="37" t="e">
        <f t="array" ref="H106">IF(
  ISBLANK(F106),
  "",
  IF(
    COUNTIF([5]Settings!G$1:G$609, F106) = 1,
    INDEX([5]Settings!H$1:H$609, MATCH(F106, [5]Settings!G$1:G$609, 0)),
    IFERROR(
      INDEX([5]Settings!H$1:H$609,
        MATCH(1,
          ([5]Settings!G$1:G$609=F106) * ([5]Settings!D$1:D$609=G106),
          0
        )
      ),
      ""
    )
  )
)</f>
        <v>#VALUE!</v>
      </c>
      <c r="I106" s="55">
        <v>33456</v>
      </c>
      <c r="J106" s="54" t="s">
        <v>1995</v>
      </c>
      <c r="K106" s="57" t="s">
        <v>1996</v>
      </c>
      <c r="L106" s="61" t="s">
        <v>1997</v>
      </c>
      <c r="M106" s="59" t="s">
        <v>1998</v>
      </c>
      <c r="N106" s="59" t="s">
        <v>1999</v>
      </c>
      <c r="O106" s="59" t="s">
        <v>54</v>
      </c>
      <c r="P106" s="59" t="s">
        <v>2000</v>
      </c>
      <c r="Q106" s="59" t="s">
        <v>2001</v>
      </c>
      <c r="R106" s="59" t="s">
        <v>2002</v>
      </c>
      <c r="S106" s="61">
        <v>631562438</v>
      </c>
      <c r="T106" s="59"/>
      <c r="U106" s="59" t="s">
        <v>44</v>
      </c>
      <c r="V106" s="62">
        <v>100</v>
      </c>
      <c r="W106" s="63"/>
      <c r="X106" s="58">
        <v>46081</v>
      </c>
      <c r="Y106" s="58" t="s">
        <v>1901</v>
      </c>
      <c r="Z106" s="58" t="str">
        <f t="shared" si="11"/>
        <v>ні</v>
      </c>
      <c r="AA106" s="58">
        <v>46081</v>
      </c>
      <c r="AB106" s="58" t="s">
        <v>45</v>
      </c>
      <c r="AC106" s="58"/>
      <c r="AD106" s="64"/>
      <c r="AE106" s="45">
        <f t="shared" ca="1" si="8"/>
        <v>34</v>
      </c>
      <c r="AF106" s="45" t="str">
        <f t="shared" ca="1" si="9"/>
        <v/>
      </c>
      <c r="AG106" s="45" t="str">
        <f t="shared" ca="1" si="10"/>
        <v/>
      </c>
      <c r="AH106" s="42"/>
    </row>
    <row r="107" spans="1:34" ht="78.75" x14ac:dyDescent="0.25">
      <c r="A107" s="54" t="s">
        <v>1704</v>
      </c>
      <c r="B107" s="55" t="s">
        <v>1591</v>
      </c>
      <c r="C107" s="56">
        <v>13</v>
      </c>
      <c r="D107" s="56" t="s">
        <v>41</v>
      </c>
      <c r="E107" s="79" t="s">
        <v>1705</v>
      </c>
      <c r="F107" s="59" t="s">
        <v>49</v>
      </c>
      <c r="G107" s="59"/>
      <c r="H107" s="37" t="e">
        <f t="array" ref="H107">IF(
  ISBLANK(F107),
  "",
  IF(
    COUNTIF([1]Settings!G$1:G$609, F107) = 1,
    INDEX([1]Settings!H$1:H$609, MATCH(F107, [1]Settings!G$1:G$609, 0)),
    IFERROR(
      INDEX([1]Settings!H$1:H$609,
        MATCH(1,
          ([1]Settings!G$1:G$609=F107) * ([1]Settings!D$1:D$609=G107),
          0
        )
      ),
      ""
    )
  )
)</f>
        <v>#VALUE!</v>
      </c>
      <c r="I107" s="55">
        <v>29663</v>
      </c>
      <c r="J107" s="65" t="s">
        <v>1706</v>
      </c>
      <c r="K107" s="59" t="s">
        <v>1707</v>
      </c>
      <c r="L107" s="59" t="s">
        <v>1708</v>
      </c>
      <c r="M107" s="59" t="s">
        <v>1535</v>
      </c>
      <c r="N107" s="59" t="s">
        <v>1709</v>
      </c>
      <c r="O107" s="59" t="s">
        <v>48</v>
      </c>
      <c r="P107" s="59" t="s">
        <v>1710</v>
      </c>
      <c r="Q107" s="59" t="s">
        <v>1711</v>
      </c>
      <c r="R107" s="59" t="s">
        <v>1712</v>
      </c>
      <c r="S107" s="61">
        <v>677402215</v>
      </c>
      <c r="T107" s="59"/>
      <c r="U107" s="59" t="s">
        <v>44</v>
      </c>
      <c r="V107" s="62">
        <v>100</v>
      </c>
      <c r="W107" s="63"/>
      <c r="X107" s="58">
        <v>46079</v>
      </c>
      <c r="Y107" s="58" t="s">
        <v>1601</v>
      </c>
      <c r="Z107" s="58" t="str">
        <f t="shared" si="11"/>
        <v>ні</v>
      </c>
      <c r="AA107" s="58">
        <v>46079</v>
      </c>
      <c r="AB107" s="58" t="s">
        <v>45</v>
      </c>
      <c r="AC107" s="58"/>
      <c r="AD107" s="64"/>
      <c r="AE107" s="45" t="str">
        <f t="shared" ca="1" si="8"/>
        <v/>
      </c>
      <c r="AF107" s="45">
        <f t="shared" ca="1" si="9"/>
        <v>45</v>
      </c>
      <c r="AG107" s="45" t="str">
        <f t="shared" ca="1" si="10"/>
        <v/>
      </c>
      <c r="AH107" s="42"/>
    </row>
    <row r="108" spans="1:34" ht="82.5" x14ac:dyDescent="0.25">
      <c r="A108" s="65" t="s">
        <v>1763</v>
      </c>
      <c r="B108" s="55" t="s">
        <v>1742</v>
      </c>
      <c r="C108" s="42">
        <v>9</v>
      </c>
      <c r="D108" s="56" t="s">
        <v>41</v>
      </c>
      <c r="E108" s="59" t="s">
        <v>1820</v>
      </c>
      <c r="F108" s="59" t="s">
        <v>239</v>
      </c>
      <c r="G108" s="59" t="s">
        <v>433</v>
      </c>
      <c r="H108" s="37" t="e">
        <f t="array" ref="H108">IF(
  ISBLANK(F108),
  "",
  IF(
    COUNTIF([4]Settings!G$1:G$609, F108) = 1,
    INDEX([4]Settings!H$1:H$609, MATCH(F108, [4]Settings!G$1:G$609, 0)),
    IFERROR(
      INDEX([4]Settings!H$1:H$609,
        MATCH(1,
          ([4]Settings!G$1:G$609=F108) * ([4]Settings!D$1:D$609=G108),
          0
        )
      ),
      ""
    )
  )
)</f>
        <v>#VALUE!</v>
      </c>
      <c r="I108" s="55">
        <v>28841</v>
      </c>
      <c r="J108" s="54" t="s">
        <v>1821</v>
      </c>
      <c r="K108" s="36" t="s">
        <v>1313</v>
      </c>
      <c r="L108" s="67" t="s">
        <v>1822</v>
      </c>
      <c r="M108" s="59" t="s">
        <v>1325</v>
      </c>
      <c r="N108" s="59" t="s">
        <v>1823</v>
      </c>
      <c r="O108" s="59" t="s">
        <v>43</v>
      </c>
      <c r="P108" s="59" t="s">
        <v>1824</v>
      </c>
      <c r="Q108" s="59" t="s">
        <v>1825</v>
      </c>
      <c r="R108" s="59" t="s">
        <v>1826</v>
      </c>
      <c r="S108" s="61">
        <v>676933296</v>
      </c>
      <c r="T108" s="69"/>
      <c r="U108" s="59" t="s">
        <v>44</v>
      </c>
      <c r="V108" s="62">
        <v>100</v>
      </c>
      <c r="W108" s="63"/>
      <c r="X108" s="58">
        <v>46080</v>
      </c>
      <c r="Y108" s="58" t="s">
        <v>1752</v>
      </c>
      <c r="Z108" s="58" t="str">
        <f t="shared" si="11"/>
        <v>ні</v>
      </c>
      <c r="AA108" s="58">
        <v>46080</v>
      </c>
      <c r="AB108" s="58" t="s">
        <v>45</v>
      </c>
      <c r="AC108" s="58"/>
      <c r="AD108" s="64" t="s">
        <v>1827</v>
      </c>
      <c r="AE108" s="45" t="str">
        <f t="shared" ca="1" si="8"/>
        <v/>
      </c>
      <c r="AF108" s="45" t="str">
        <f t="shared" ca="1" si="9"/>
        <v/>
      </c>
      <c r="AG108" s="45">
        <f t="shared" ca="1" si="10"/>
        <v>47</v>
      </c>
      <c r="AH108" s="42"/>
    </row>
    <row r="109" spans="1:34" ht="78.75" x14ac:dyDescent="0.25">
      <c r="A109" s="39"/>
      <c r="B109" s="37"/>
      <c r="C109" s="37"/>
      <c r="D109" s="37" t="s">
        <v>41</v>
      </c>
      <c r="E109" s="37" t="s">
        <v>2520</v>
      </c>
      <c r="F109" s="37" t="s">
        <v>2528</v>
      </c>
      <c r="H109" s="37" t="s">
        <v>96</v>
      </c>
      <c r="I109" s="38">
        <v>33716</v>
      </c>
      <c r="J109" s="37">
        <v>3371514395</v>
      </c>
      <c r="K109" s="37"/>
      <c r="M109" s="37" t="s">
        <v>1325</v>
      </c>
      <c r="N109" s="37" t="s">
        <v>2521</v>
      </c>
      <c r="O109" s="59" t="s">
        <v>48</v>
      </c>
      <c r="P109" s="37" t="s">
        <v>2522</v>
      </c>
      <c r="Q109" s="37" t="s">
        <v>2523</v>
      </c>
      <c r="R109" s="37" t="s">
        <v>2524</v>
      </c>
      <c r="S109" s="39" t="s">
        <v>2525</v>
      </c>
      <c r="T109" s="37"/>
      <c r="U109" s="37"/>
      <c r="V109" s="37"/>
      <c r="W109" s="39"/>
      <c r="X109" s="37"/>
      <c r="Y109" s="37"/>
      <c r="Z109" s="46"/>
      <c r="AA109" s="46"/>
      <c r="AB109" s="46"/>
      <c r="AC109" s="46"/>
      <c r="AD109" s="64" t="s">
        <v>2055</v>
      </c>
      <c r="AE109" s="77">
        <f t="shared" ca="1" si="8"/>
        <v>33</v>
      </c>
      <c r="AF109" s="77" t="str">
        <f t="shared" ca="1" si="9"/>
        <v/>
      </c>
      <c r="AG109" s="77" t="str">
        <f t="shared" ca="1" si="10"/>
        <v/>
      </c>
    </row>
    <row r="110" spans="1:34" ht="94.5" x14ac:dyDescent="0.25">
      <c r="C110" s="42">
        <v>36</v>
      </c>
      <c r="D110" s="37" t="s">
        <v>41</v>
      </c>
      <c r="E110" s="72" t="s">
        <v>2398</v>
      </c>
      <c r="F110" s="37" t="s">
        <v>2399</v>
      </c>
      <c r="H110" s="37" t="s">
        <v>772</v>
      </c>
      <c r="I110" s="71">
        <v>33113</v>
      </c>
      <c r="J110" s="35" t="s">
        <v>2400</v>
      </c>
      <c r="K110" s="36" t="s">
        <v>2401</v>
      </c>
      <c r="L110" s="39" t="s">
        <v>2402</v>
      </c>
      <c r="M110" s="37" t="s">
        <v>2403</v>
      </c>
      <c r="N110" s="37" t="s">
        <v>2404</v>
      </c>
      <c r="O110" s="37" t="s">
        <v>43</v>
      </c>
      <c r="P110" s="37" t="s">
        <v>2405</v>
      </c>
      <c r="Q110" s="37" t="s">
        <v>2406</v>
      </c>
      <c r="R110" s="37" t="s">
        <v>2407</v>
      </c>
      <c r="S110" s="39" t="s">
        <v>2408</v>
      </c>
      <c r="Z110" s="58" t="s">
        <v>2507</v>
      </c>
      <c r="AA110" s="46"/>
      <c r="AB110" s="46"/>
      <c r="AC110" s="38" t="s">
        <v>50</v>
      </c>
      <c r="AD110" s="64" t="s">
        <v>2055</v>
      </c>
      <c r="AE110" s="45">
        <f t="shared" ca="1" si="8"/>
        <v>35</v>
      </c>
      <c r="AF110" s="45" t="str">
        <f t="shared" ca="1" si="9"/>
        <v/>
      </c>
      <c r="AG110" s="45" t="str">
        <f t="shared" ca="1" si="10"/>
        <v/>
      </c>
    </row>
    <row r="111" spans="1:34" ht="189" x14ac:dyDescent="0.25">
      <c r="A111" s="61" t="s">
        <v>2003</v>
      </c>
      <c r="B111" s="55" t="s">
        <v>1891</v>
      </c>
      <c r="C111" s="42">
        <v>13</v>
      </c>
      <c r="D111" s="42" t="s">
        <v>41</v>
      </c>
      <c r="E111" s="59" t="s">
        <v>2004</v>
      </c>
      <c r="F111" s="58" t="s">
        <v>436</v>
      </c>
      <c r="G111" s="59"/>
      <c r="H111" s="37" t="e">
        <f t="array" ref="H111">IF(
  ISBLANK(F111),
  "",
  IF(
    COUNTIF([5]Settings!G$1:G$609, F111) = 1,
    INDEX([5]Settings!H$1:H$609, MATCH(F111, [5]Settings!G$1:G$609, 0)),
    IFERROR(
      INDEX([5]Settings!H$1:H$609,
        MATCH(1,
          ([5]Settings!G$1:G$609=F111) * ([5]Settings!D$1:D$609=G111),
          0
        )
      ),
      ""
    )
  )
)</f>
        <v>#VALUE!</v>
      </c>
      <c r="I111" s="58">
        <v>36009</v>
      </c>
      <c r="J111" s="59">
        <v>3600805776</v>
      </c>
      <c r="K111" s="59" t="s">
        <v>1313</v>
      </c>
      <c r="L111" s="61" t="s">
        <v>2005</v>
      </c>
      <c r="M111" s="59" t="s">
        <v>2006</v>
      </c>
      <c r="N111" s="59" t="s">
        <v>2007</v>
      </c>
      <c r="O111" s="59" t="s">
        <v>54</v>
      </c>
      <c r="P111" s="59" t="s">
        <v>2008</v>
      </c>
      <c r="Q111" s="59" t="s">
        <v>2009</v>
      </c>
      <c r="R111" s="59" t="s">
        <v>2010</v>
      </c>
      <c r="S111" s="61">
        <v>507355791</v>
      </c>
      <c r="T111" s="69"/>
      <c r="U111" s="59" t="s">
        <v>44</v>
      </c>
      <c r="V111" s="62">
        <v>100</v>
      </c>
      <c r="W111" s="63"/>
      <c r="X111" s="58">
        <v>46081</v>
      </c>
      <c r="Y111" s="58" t="s">
        <v>1901</v>
      </c>
      <c r="Z111" s="58" t="str">
        <f>IF(E111="","",IF(T111="","ні","так"))</f>
        <v>ні</v>
      </c>
      <c r="AA111" s="58">
        <v>46081</v>
      </c>
      <c r="AB111" s="58" t="s">
        <v>45</v>
      </c>
      <c r="AC111" s="58" t="s">
        <v>58</v>
      </c>
      <c r="AD111" s="64" t="s">
        <v>2011</v>
      </c>
      <c r="AE111" s="45">
        <f t="shared" ca="1" si="8"/>
        <v>27</v>
      </c>
      <c r="AF111" s="45" t="str">
        <f t="shared" ca="1" si="9"/>
        <v/>
      </c>
      <c r="AG111" s="45" t="str">
        <f t="shared" ca="1" si="10"/>
        <v/>
      </c>
      <c r="AH111" s="42"/>
    </row>
    <row r="112" spans="1:34" ht="78.75" x14ac:dyDescent="0.25">
      <c r="A112" s="39"/>
      <c r="B112" s="37"/>
      <c r="C112" s="37"/>
      <c r="D112" s="37" t="s">
        <v>41</v>
      </c>
      <c r="E112" s="37" t="s">
        <v>2526</v>
      </c>
      <c r="F112" s="37" t="s">
        <v>2532</v>
      </c>
      <c r="H112" s="37" t="s">
        <v>96</v>
      </c>
      <c r="I112" s="38">
        <v>29301</v>
      </c>
      <c r="J112" s="39" t="s">
        <v>2531</v>
      </c>
      <c r="K112" s="37" t="s">
        <v>2533</v>
      </c>
      <c r="M112" s="37" t="s">
        <v>1325</v>
      </c>
      <c r="N112" s="37" t="s">
        <v>2515</v>
      </c>
      <c r="O112" s="59" t="s">
        <v>43</v>
      </c>
      <c r="P112" s="37" t="s">
        <v>2516</v>
      </c>
      <c r="Q112" s="37" t="s">
        <v>2517</v>
      </c>
      <c r="R112" s="37" t="s">
        <v>2518</v>
      </c>
      <c r="S112" s="39" t="s">
        <v>2519</v>
      </c>
      <c r="T112" s="37"/>
      <c r="U112" s="37"/>
      <c r="V112" s="37"/>
      <c r="W112" s="39"/>
      <c r="X112" s="37"/>
      <c r="Y112" s="37"/>
      <c r="Z112" s="46"/>
      <c r="AA112" s="46"/>
      <c r="AB112" s="46"/>
      <c r="AC112" s="46" t="s">
        <v>46</v>
      </c>
      <c r="AD112" s="64" t="s">
        <v>2055</v>
      </c>
      <c r="AE112" s="77" t="str">
        <f t="shared" ca="1" si="8"/>
        <v/>
      </c>
      <c r="AF112" s="77" t="str">
        <f t="shared" ca="1" si="9"/>
        <v/>
      </c>
      <c r="AG112" s="77">
        <f t="shared" ca="1" si="10"/>
        <v>46</v>
      </c>
    </row>
    <row r="113" spans="1:34" ht="78.75" x14ac:dyDescent="0.25">
      <c r="A113" s="65" t="s">
        <v>1566</v>
      </c>
      <c r="B113" s="55" t="s">
        <v>1485</v>
      </c>
      <c r="C113" s="42">
        <v>10</v>
      </c>
      <c r="D113" s="56" t="s">
        <v>41</v>
      </c>
      <c r="E113" s="57" t="s">
        <v>1567</v>
      </c>
      <c r="F113" s="58" t="s">
        <v>217</v>
      </c>
      <c r="G113" s="59" t="s">
        <v>433</v>
      </c>
      <c r="H113" s="37" t="e">
        <f t="array" ref="H113">IF(
  ISBLANK(F113),
  "",
  IF(
    COUNTIF([6]Settings!G$1:G$609, F113) = 1,
    INDEX([6]Settings!H$1:H$609, MATCH(F113, [6]Settings!G$1:G$609, 0)),
    IFERROR(
      INDEX([6]Settings!H$1:H$609,
        MATCH(1,
          ([6]Settings!G$1:G$609=F113) * ([6]Settings!D$1:D$609=G113),
          0
        )
      ),
      ""
    )
  )
)</f>
        <v>#VALUE!</v>
      </c>
      <c r="I113" s="55">
        <v>30423</v>
      </c>
      <c r="J113" s="54" t="s">
        <v>1568</v>
      </c>
      <c r="K113" s="60" t="s">
        <v>1569</v>
      </c>
      <c r="L113" s="61" t="s">
        <v>1570</v>
      </c>
      <c r="M113" s="58" t="s">
        <v>1325</v>
      </c>
      <c r="N113" s="58" t="s">
        <v>1571</v>
      </c>
      <c r="O113" s="59" t="s">
        <v>54</v>
      </c>
      <c r="P113" s="58" t="s">
        <v>1572</v>
      </c>
      <c r="Q113" s="58" t="s">
        <v>1573</v>
      </c>
      <c r="R113" s="58" t="s">
        <v>1574</v>
      </c>
      <c r="S113" s="61">
        <v>990350496</v>
      </c>
      <c r="T113" s="59"/>
      <c r="U113" s="59" t="s">
        <v>44</v>
      </c>
      <c r="V113" s="62">
        <v>100</v>
      </c>
      <c r="W113" s="63"/>
      <c r="X113" s="58">
        <v>46078</v>
      </c>
      <c r="Y113" s="58" t="s">
        <v>1493</v>
      </c>
      <c r="Z113" s="58" t="str">
        <f>IF(E113="","",IF(T113="","ні","так"))</f>
        <v>ні</v>
      </c>
      <c r="AA113" s="58">
        <v>46078</v>
      </c>
      <c r="AB113" s="58" t="s">
        <v>45</v>
      </c>
      <c r="AC113" s="58"/>
      <c r="AD113" s="64"/>
      <c r="AE113" s="45" t="str">
        <f t="shared" ca="1" si="8"/>
        <v/>
      </c>
      <c r="AF113" s="45">
        <f t="shared" ca="1" si="9"/>
        <v>43</v>
      </c>
      <c r="AG113" s="45" t="str">
        <f t="shared" ca="1" si="10"/>
        <v/>
      </c>
      <c r="AH113" s="42"/>
    </row>
    <row r="114" spans="1:34" ht="94.5" x14ac:dyDescent="0.25">
      <c r="A114" s="54" t="s">
        <v>1828</v>
      </c>
      <c r="B114" s="55" t="s">
        <v>1742</v>
      </c>
      <c r="C114" s="42">
        <v>10</v>
      </c>
      <c r="D114" s="56" t="s">
        <v>41</v>
      </c>
      <c r="E114" s="59" t="s">
        <v>1829</v>
      </c>
      <c r="F114" s="58" t="s">
        <v>436</v>
      </c>
      <c r="G114" s="59"/>
      <c r="H114" s="37" t="e">
        <f t="array" ref="H114">IF(
  ISBLANK(F114),
  "",
  IF(
    COUNTIF([4]Settings!G$1:G$609, F114) = 1,
    INDEX([4]Settings!H$1:H$609, MATCH(F114, [4]Settings!G$1:G$609, 0)),
    IFERROR(
      INDEX([4]Settings!H$1:H$609,
        MATCH(1,
          ([4]Settings!G$1:G$609=F114) * ([4]Settings!D$1:D$609=G114),
          0
        )
      ),
      ""
    )
  )
)</f>
        <v>#VALUE!</v>
      </c>
      <c r="I114" s="58">
        <v>32642</v>
      </c>
      <c r="J114" s="59">
        <v>3264104530</v>
      </c>
      <c r="K114" s="59" t="s">
        <v>1830</v>
      </c>
      <c r="L114" s="61" t="s">
        <v>1831</v>
      </c>
      <c r="M114" s="59" t="s">
        <v>1832</v>
      </c>
      <c r="N114" s="59" t="s">
        <v>1833</v>
      </c>
      <c r="O114" s="59" t="s">
        <v>54</v>
      </c>
      <c r="P114" s="59" t="s">
        <v>1834</v>
      </c>
      <c r="Q114" s="59" t="s">
        <v>1835</v>
      </c>
      <c r="R114" s="59" t="s">
        <v>1836</v>
      </c>
      <c r="S114" s="61">
        <v>666987721</v>
      </c>
      <c r="T114" s="59"/>
      <c r="U114" s="59" t="s">
        <v>44</v>
      </c>
      <c r="V114" s="62">
        <v>100</v>
      </c>
      <c r="W114" s="63"/>
      <c r="X114" s="58">
        <v>46080</v>
      </c>
      <c r="Y114" s="58" t="s">
        <v>1752</v>
      </c>
      <c r="Z114" s="58" t="str">
        <f>IF(E114="","",IF(T114="","ні","так"))</f>
        <v>ні</v>
      </c>
      <c r="AA114" s="58">
        <v>46080</v>
      </c>
      <c r="AB114" s="58" t="s">
        <v>45</v>
      </c>
      <c r="AC114" s="58"/>
      <c r="AD114" s="64"/>
      <c r="AE114" s="45" t="str">
        <f t="shared" ca="1" si="8"/>
        <v/>
      </c>
      <c r="AF114" s="45">
        <f t="shared" ca="1" si="9"/>
        <v>36</v>
      </c>
      <c r="AG114" s="45" t="str">
        <f t="shared" ca="1" si="10"/>
        <v/>
      </c>
      <c r="AH114" s="42"/>
    </row>
    <row r="115" spans="1:34" ht="94.5" x14ac:dyDescent="0.25">
      <c r="C115" s="42">
        <v>34</v>
      </c>
      <c r="D115" s="37" t="s">
        <v>41</v>
      </c>
      <c r="E115" s="68" t="s">
        <v>2377</v>
      </c>
      <c r="F115" s="37" t="s">
        <v>2378</v>
      </c>
      <c r="H115" s="37" t="s">
        <v>772</v>
      </c>
      <c r="I115" s="71">
        <v>30582</v>
      </c>
      <c r="J115" s="35" t="s">
        <v>2379</v>
      </c>
      <c r="K115" s="36" t="s">
        <v>2380</v>
      </c>
      <c r="L115" s="39" t="s">
        <v>2381</v>
      </c>
      <c r="M115" s="37" t="s">
        <v>2049</v>
      </c>
      <c r="N115" s="37" t="s">
        <v>2382</v>
      </c>
      <c r="O115" s="37" t="s">
        <v>48</v>
      </c>
      <c r="P115" s="37" t="s">
        <v>2383</v>
      </c>
      <c r="Q115" s="37" t="s">
        <v>2384</v>
      </c>
      <c r="R115" s="37" t="s">
        <v>2385</v>
      </c>
      <c r="S115" s="39" t="s">
        <v>2386</v>
      </c>
      <c r="Z115" s="58" t="s">
        <v>2507</v>
      </c>
      <c r="AA115" s="46"/>
      <c r="AB115" s="46"/>
      <c r="AC115" s="38" t="s">
        <v>50</v>
      </c>
      <c r="AD115" s="64" t="s">
        <v>2055</v>
      </c>
      <c r="AE115" s="45" t="str">
        <f t="shared" ca="1" si="8"/>
        <v/>
      </c>
      <c r="AF115" s="45">
        <f t="shared" ca="1" si="9"/>
        <v>42</v>
      </c>
      <c r="AG115" s="45" t="str">
        <f t="shared" ca="1" si="10"/>
        <v/>
      </c>
    </row>
    <row r="116" spans="1:34" ht="110.25" x14ac:dyDescent="0.25">
      <c r="A116" s="61" t="s">
        <v>1359</v>
      </c>
      <c r="B116" s="55" t="s">
        <v>1270</v>
      </c>
      <c r="C116" s="42">
        <v>10</v>
      </c>
      <c r="D116" s="56" t="s">
        <v>41</v>
      </c>
      <c r="E116" s="59" t="s">
        <v>1360</v>
      </c>
      <c r="F116" s="58" t="s">
        <v>1010</v>
      </c>
      <c r="G116" s="59" t="s">
        <v>1361</v>
      </c>
      <c r="H116" s="37" t="e">
        <f t="array" ref="H116">IF(
  ISBLANK(F116),
  "",
  IF(
    COUNTIF([3]Settings!G$1:G$609, F116) = 1,
    INDEX([3]Settings!H$1:H$609, MATCH(F116, [3]Settings!G$1:G$609, 0)),
    IFERROR(
      INDEX([3]Settings!H$1:H$609,
        MATCH(1,
          ([3]Settings!G$1:G$609=F116) * ([3]Settings!D$1:D$609=G116),
          0
        )
      ),
      ""
    )
  )
)</f>
        <v>#VALUE!</v>
      </c>
      <c r="I116" s="58">
        <v>30946</v>
      </c>
      <c r="J116" s="59">
        <v>3094519734</v>
      </c>
      <c r="K116" s="59"/>
      <c r="L116" s="61"/>
      <c r="M116" s="59" t="s">
        <v>1333</v>
      </c>
      <c r="N116" s="59" t="s">
        <v>1362</v>
      </c>
      <c r="O116" s="59" t="s">
        <v>54</v>
      </c>
      <c r="P116" s="59" t="s">
        <v>1363</v>
      </c>
      <c r="Q116" s="59" t="s">
        <v>1364</v>
      </c>
      <c r="R116" s="59" t="s">
        <v>1365</v>
      </c>
      <c r="S116" s="61" t="s">
        <v>1366</v>
      </c>
      <c r="T116" s="59"/>
      <c r="U116" s="59" t="s">
        <v>44</v>
      </c>
      <c r="V116" s="62">
        <v>100</v>
      </c>
      <c r="W116" s="63"/>
      <c r="X116" s="58">
        <v>46076</v>
      </c>
      <c r="Y116" s="58" t="s">
        <v>1280</v>
      </c>
      <c r="Z116" s="58" t="str">
        <f>IF(E116="","",IF(T116="","ні","так"))</f>
        <v>ні</v>
      </c>
      <c r="AA116" s="58">
        <v>46076</v>
      </c>
      <c r="AB116" s="58" t="s">
        <v>45</v>
      </c>
      <c r="AC116" s="58"/>
      <c r="AD116" s="64"/>
      <c r="AE116" s="45" t="str">
        <f t="shared" ca="1" si="8"/>
        <v/>
      </c>
      <c r="AF116" s="45">
        <f t="shared" ca="1" si="9"/>
        <v>41</v>
      </c>
      <c r="AG116" s="45" t="str">
        <f t="shared" ca="1" si="10"/>
        <v/>
      </c>
      <c r="AH116" s="42"/>
    </row>
    <row r="117" spans="1:34" ht="110.25" x14ac:dyDescent="0.25">
      <c r="C117" s="42">
        <v>11</v>
      </c>
      <c r="D117" s="37" t="s">
        <v>41</v>
      </c>
      <c r="E117" s="72" t="s">
        <v>2148</v>
      </c>
      <c r="H117" s="37" t="s">
        <v>772</v>
      </c>
      <c r="I117" s="71">
        <v>30120</v>
      </c>
      <c r="M117" s="37" t="s">
        <v>2149</v>
      </c>
      <c r="N117" s="37" t="s">
        <v>2150</v>
      </c>
      <c r="O117" s="37" t="s">
        <v>54</v>
      </c>
      <c r="P117" s="37" t="s">
        <v>2151</v>
      </c>
      <c r="Q117" s="37" t="s">
        <v>2152</v>
      </c>
      <c r="R117" s="37" t="s">
        <v>2153</v>
      </c>
      <c r="S117" s="39" t="s">
        <v>2154</v>
      </c>
      <c r="Z117" s="58" t="s">
        <v>2507</v>
      </c>
      <c r="AA117" s="46"/>
      <c r="AB117" s="46"/>
      <c r="AC117" s="38" t="s">
        <v>50</v>
      </c>
      <c r="AD117" s="64" t="s">
        <v>2055</v>
      </c>
      <c r="AE117" s="45" t="str">
        <f t="shared" ca="1" si="8"/>
        <v/>
      </c>
      <c r="AF117" s="45">
        <f t="shared" ca="1" si="9"/>
        <v>43</v>
      </c>
      <c r="AG117" s="45" t="str">
        <f t="shared" ca="1" si="10"/>
        <v/>
      </c>
    </row>
    <row r="118" spans="1:34" ht="78.75" x14ac:dyDescent="0.25">
      <c r="C118" s="42">
        <v>13</v>
      </c>
      <c r="D118" s="37" t="s">
        <v>41</v>
      </c>
      <c r="E118" s="72" t="s">
        <v>2165</v>
      </c>
      <c r="H118" s="37" t="s">
        <v>772</v>
      </c>
      <c r="I118" s="71">
        <v>29565</v>
      </c>
      <c r="J118" s="35" t="s">
        <v>2166</v>
      </c>
      <c r="K118" s="37" t="s">
        <v>2167</v>
      </c>
      <c r="L118" s="39" t="s">
        <v>2168</v>
      </c>
      <c r="M118" s="37" t="s">
        <v>2169</v>
      </c>
      <c r="N118" s="37" t="s">
        <v>2170</v>
      </c>
      <c r="O118" s="37" t="s">
        <v>48</v>
      </c>
      <c r="P118" s="37" t="s">
        <v>2171</v>
      </c>
      <c r="Q118" s="37" t="s">
        <v>2172</v>
      </c>
      <c r="R118" s="37" t="s">
        <v>2173</v>
      </c>
      <c r="S118" s="39" t="s">
        <v>2174</v>
      </c>
      <c r="Z118" s="58" t="s">
        <v>2507</v>
      </c>
      <c r="AA118" s="46"/>
      <c r="AB118" s="46"/>
      <c r="AC118" s="38"/>
      <c r="AD118" s="64" t="s">
        <v>2055</v>
      </c>
      <c r="AE118" s="45" t="str">
        <f t="shared" ca="1" si="8"/>
        <v/>
      </c>
      <c r="AF118" s="45">
        <f t="shared" ca="1" si="9"/>
        <v>45</v>
      </c>
      <c r="AG118" s="45" t="str">
        <f t="shared" ca="1" si="10"/>
        <v/>
      </c>
    </row>
    <row r="119" spans="1:34" ht="94.5" x14ac:dyDescent="0.25">
      <c r="C119" s="42">
        <v>27</v>
      </c>
      <c r="D119" s="37" t="s">
        <v>41</v>
      </c>
      <c r="E119" s="37" t="s">
        <v>2304</v>
      </c>
      <c r="F119" s="37" t="s">
        <v>2305</v>
      </c>
      <c r="G119" s="37" t="s">
        <v>872</v>
      </c>
      <c r="H119" s="37" t="s">
        <v>838</v>
      </c>
      <c r="I119" s="71">
        <v>25732</v>
      </c>
      <c r="J119" s="35" t="s">
        <v>2306</v>
      </c>
      <c r="K119" s="39" t="s">
        <v>2307</v>
      </c>
      <c r="L119" s="39" t="s">
        <v>2308</v>
      </c>
      <c r="M119" s="37" t="s">
        <v>2309</v>
      </c>
      <c r="N119" s="37" t="s">
        <v>2310</v>
      </c>
      <c r="O119" s="37" t="s">
        <v>48</v>
      </c>
      <c r="P119" s="37" t="s">
        <v>2311</v>
      </c>
      <c r="Q119" s="37" t="s">
        <v>2312</v>
      </c>
      <c r="R119" s="37" t="s">
        <v>2313</v>
      </c>
      <c r="S119" s="39" t="s">
        <v>2314</v>
      </c>
      <c r="Z119" s="58" t="s">
        <v>2507</v>
      </c>
      <c r="AA119" s="46"/>
      <c r="AB119" s="46"/>
      <c r="AC119" s="38"/>
      <c r="AD119" s="64" t="s">
        <v>2055</v>
      </c>
      <c r="AE119" s="45" t="str">
        <f t="shared" ca="1" si="8"/>
        <v/>
      </c>
      <c r="AF119" s="45" t="str">
        <f t="shared" ca="1" si="9"/>
        <v/>
      </c>
      <c r="AG119" s="45" t="str">
        <f t="shared" ca="1" si="10"/>
        <v/>
      </c>
    </row>
    <row r="120" spans="1:34" ht="252" x14ac:dyDescent="0.25">
      <c r="A120" s="65" t="s">
        <v>1685</v>
      </c>
      <c r="B120" s="55" t="s">
        <v>1591</v>
      </c>
      <c r="C120" s="56">
        <v>14</v>
      </c>
      <c r="D120" s="56" t="s">
        <v>41</v>
      </c>
      <c r="E120" s="57" t="s">
        <v>1713</v>
      </c>
      <c r="F120" s="58" t="s">
        <v>539</v>
      </c>
      <c r="G120" s="59"/>
      <c r="H120" s="37" t="e">
        <f t="array" ref="H120">IF(
  ISBLANK(F120),
  "",
  IF(
    COUNTIF([1]Settings!G$1:G$609, F120) = 1,
    INDEX([1]Settings!H$1:H$609, MATCH(F120, [1]Settings!G$1:G$609, 0)),
    IFERROR(
      INDEX([1]Settings!H$1:H$609,
        MATCH(1,
          ([1]Settings!G$1:G$609=F120) * ([1]Settings!D$1:D$609=G120),
          0
        )
      ),
      ""
    )
  )
)</f>
        <v>#VALUE!</v>
      </c>
      <c r="I120" s="55">
        <v>29748</v>
      </c>
      <c r="J120" s="54" t="s">
        <v>1714</v>
      </c>
      <c r="K120" s="60" t="s">
        <v>1715</v>
      </c>
      <c r="L120" s="61" t="s">
        <v>1716</v>
      </c>
      <c r="M120" s="58" t="s">
        <v>1717</v>
      </c>
      <c r="N120" s="58" t="s">
        <v>1718</v>
      </c>
      <c r="O120" s="59" t="s">
        <v>52</v>
      </c>
      <c r="P120" s="58" t="s">
        <v>1719</v>
      </c>
      <c r="Q120" s="58" t="s">
        <v>1720</v>
      </c>
      <c r="R120" s="58" t="s">
        <v>1721</v>
      </c>
      <c r="S120" s="61">
        <v>994940577</v>
      </c>
      <c r="T120" s="59"/>
      <c r="U120" s="59" t="s">
        <v>44</v>
      </c>
      <c r="V120" s="62">
        <v>100</v>
      </c>
      <c r="W120" s="63"/>
      <c r="X120" s="58">
        <v>46079</v>
      </c>
      <c r="Y120" s="58" t="s">
        <v>1601</v>
      </c>
      <c r="Z120" s="58" t="str">
        <f>IF(E120="","",IF(T120="","ні","так"))</f>
        <v>ні</v>
      </c>
      <c r="AA120" s="58">
        <v>46079</v>
      </c>
      <c r="AB120" s="58" t="s">
        <v>45</v>
      </c>
      <c r="AC120" s="58" t="s">
        <v>53</v>
      </c>
      <c r="AD120" s="64" t="s">
        <v>1722</v>
      </c>
      <c r="AE120" s="45" t="str">
        <f t="shared" ca="1" si="8"/>
        <v/>
      </c>
      <c r="AF120" s="45">
        <f t="shared" ca="1" si="9"/>
        <v>44</v>
      </c>
      <c r="AG120" s="45" t="str">
        <f t="shared" ca="1" si="10"/>
        <v/>
      </c>
      <c r="AH120" s="42"/>
    </row>
    <row r="121" spans="1:34" ht="63" x14ac:dyDescent="0.25">
      <c r="C121" s="42">
        <v>14</v>
      </c>
      <c r="D121" s="37" t="s">
        <v>41</v>
      </c>
      <c r="E121" s="72" t="s">
        <v>2175</v>
      </c>
      <c r="F121" s="37" t="s">
        <v>2176</v>
      </c>
      <c r="H121" s="37" t="s">
        <v>772</v>
      </c>
      <c r="I121" s="71">
        <v>32750</v>
      </c>
      <c r="J121" s="35" t="s">
        <v>2177</v>
      </c>
      <c r="K121" s="36" t="s">
        <v>2178</v>
      </c>
      <c r="L121" s="37"/>
      <c r="M121" s="37" t="s">
        <v>1333</v>
      </c>
      <c r="N121" s="37" t="s">
        <v>2179</v>
      </c>
      <c r="O121" s="37" t="s">
        <v>54</v>
      </c>
      <c r="P121" s="37" t="s">
        <v>2180</v>
      </c>
      <c r="Q121" s="37" t="s">
        <v>2181</v>
      </c>
      <c r="R121" s="37" t="s">
        <v>2182</v>
      </c>
      <c r="S121" s="39" t="s">
        <v>2077</v>
      </c>
      <c r="Z121" s="58" t="s">
        <v>2507</v>
      </c>
      <c r="AA121" s="46"/>
      <c r="AB121" s="46"/>
      <c r="AC121" s="38" t="s">
        <v>53</v>
      </c>
      <c r="AD121" s="64" t="s">
        <v>2055</v>
      </c>
      <c r="AE121" s="45" t="str">
        <f t="shared" ca="1" si="8"/>
        <v/>
      </c>
      <c r="AF121" s="45">
        <f t="shared" ca="1" si="9"/>
        <v>36</v>
      </c>
      <c r="AG121" s="45" t="str">
        <f t="shared" ca="1" si="10"/>
        <v/>
      </c>
    </row>
    <row r="122" spans="1:34" ht="236.25" x14ac:dyDescent="0.25">
      <c r="D122" s="59" t="s">
        <v>41</v>
      </c>
      <c r="E122" s="66" t="s">
        <v>1463</v>
      </c>
      <c r="F122" s="59" t="s">
        <v>334</v>
      </c>
      <c r="H122" s="59" t="s">
        <v>295</v>
      </c>
      <c r="I122" s="55">
        <v>37079</v>
      </c>
      <c r="J122" s="54" t="s">
        <v>1464</v>
      </c>
      <c r="K122" s="59" t="s">
        <v>1465</v>
      </c>
      <c r="L122" s="61" t="s">
        <v>1466</v>
      </c>
      <c r="M122" s="59" t="s">
        <v>1467</v>
      </c>
      <c r="N122" s="59" t="s">
        <v>1468</v>
      </c>
      <c r="O122" s="59" t="s">
        <v>52</v>
      </c>
      <c r="P122" s="59" t="s">
        <v>1469</v>
      </c>
      <c r="Q122" s="59" t="s">
        <v>1470</v>
      </c>
      <c r="R122" s="59" t="s">
        <v>1471</v>
      </c>
      <c r="S122" s="61" t="s">
        <v>1472</v>
      </c>
      <c r="T122" s="59"/>
      <c r="U122" s="59" t="s">
        <v>44</v>
      </c>
      <c r="V122" s="62">
        <v>100</v>
      </c>
      <c r="W122" s="63"/>
      <c r="X122" s="58" t="s">
        <v>1473</v>
      </c>
      <c r="Y122" s="59"/>
      <c r="Z122" s="58" t="str">
        <f>IF(E122="","",IF(T122="","ні","так"))</f>
        <v>ні</v>
      </c>
      <c r="AA122" s="58">
        <v>46367</v>
      </c>
      <c r="AB122" s="58" t="s">
        <v>1474</v>
      </c>
      <c r="AC122" s="58" t="s">
        <v>53</v>
      </c>
      <c r="AD122" s="64" t="s">
        <v>1475</v>
      </c>
      <c r="AE122" s="58"/>
      <c r="AF122" s="64"/>
      <c r="AG122" s="45"/>
      <c r="AH122" s="45"/>
    </row>
    <row r="123" spans="1:34" ht="78.75" x14ac:dyDescent="0.25">
      <c r="C123" s="42">
        <v>39</v>
      </c>
      <c r="D123" s="37" t="s">
        <v>41</v>
      </c>
      <c r="E123" s="73" t="s">
        <v>2429</v>
      </c>
      <c r="F123" s="37" t="s">
        <v>2430</v>
      </c>
      <c r="H123" s="37" t="s">
        <v>772</v>
      </c>
      <c r="I123" s="71">
        <v>36943</v>
      </c>
      <c r="J123" s="35" t="s">
        <v>2431</v>
      </c>
      <c r="K123" s="36" t="s">
        <v>2432</v>
      </c>
      <c r="L123" s="37"/>
      <c r="M123" s="37" t="s">
        <v>2049</v>
      </c>
      <c r="N123" s="37" t="s">
        <v>2433</v>
      </c>
      <c r="O123" s="37" t="s">
        <v>43</v>
      </c>
      <c r="P123" s="37" t="s">
        <v>2434</v>
      </c>
      <c r="Q123" s="37" t="s">
        <v>2435</v>
      </c>
      <c r="R123" s="37" t="s">
        <v>2436</v>
      </c>
      <c r="S123" s="39" t="s">
        <v>2437</v>
      </c>
      <c r="Z123" s="58" t="s">
        <v>2507</v>
      </c>
      <c r="AA123" s="46"/>
      <c r="AB123" s="46"/>
      <c r="AC123" s="38"/>
      <c r="AD123" s="64" t="s">
        <v>2055</v>
      </c>
      <c r="AE123" s="45">
        <f t="shared" ref="AE123:AE186" ca="1" si="12">IF(AND(INT(YEARFRAC(I123,TODAY()))&gt;=25,INT(YEARFRAC(I123,TODAY()))&lt;=35),INT(YEARFRAC(I123,TODAY())),"")</f>
        <v>25</v>
      </c>
      <c r="AF123" s="45" t="str">
        <f t="shared" ref="AF123:AF186" ca="1" si="13">IF(AND(INT(YEARFRAC(I123,TODAY()))&gt;=36,INT(YEARFRAC(I123,TODAY()))&lt;=45),INT(YEARFRAC(I123,TODAY())),"")</f>
        <v/>
      </c>
      <c r="AG123" s="45" t="str">
        <f t="shared" ref="AG123:AG186" ca="1" si="14">IF(AND(INT(YEARFRAC(I123,TODAY()))&gt;=46,INT(YEARFRAC(I123,TODAY()))&lt;=50),INT(YEARFRAC(I123,TODAY())),"")</f>
        <v/>
      </c>
    </row>
    <row r="124" spans="1:34" ht="94.5" x14ac:dyDescent="0.25">
      <c r="C124" s="42">
        <v>6</v>
      </c>
      <c r="D124" s="37" t="s">
        <v>41</v>
      </c>
      <c r="E124" s="37" t="s">
        <v>2098</v>
      </c>
      <c r="F124" s="37" t="s">
        <v>2099</v>
      </c>
      <c r="G124" s="68"/>
      <c r="H124" s="37" t="s">
        <v>772</v>
      </c>
      <c r="I124" s="71">
        <v>29960</v>
      </c>
      <c r="J124" s="35" t="s">
        <v>2100</v>
      </c>
      <c r="K124" s="36" t="s">
        <v>2101</v>
      </c>
      <c r="L124" s="39" t="s">
        <v>2102</v>
      </c>
      <c r="M124" s="37" t="s">
        <v>2049</v>
      </c>
      <c r="N124" s="37" t="s">
        <v>2103</v>
      </c>
      <c r="O124" s="37" t="s">
        <v>48</v>
      </c>
      <c r="P124" s="37" t="s">
        <v>2104</v>
      </c>
      <c r="Q124" s="37" t="s">
        <v>2105</v>
      </c>
      <c r="R124" s="37" t="s">
        <v>2106</v>
      </c>
      <c r="S124" s="39" t="s">
        <v>2107</v>
      </c>
      <c r="Z124" s="58" t="s">
        <v>2507</v>
      </c>
      <c r="AA124" s="46"/>
      <c r="AB124" s="46"/>
      <c r="AC124" s="38"/>
      <c r="AD124" s="64" t="s">
        <v>2055</v>
      </c>
      <c r="AE124" s="45" t="str">
        <f t="shared" ca="1" si="12"/>
        <v/>
      </c>
      <c r="AF124" s="45">
        <f t="shared" ca="1" si="13"/>
        <v>44</v>
      </c>
      <c r="AG124" s="45" t="str">
        <f t="shared" ca="1" si="14"/>
        <v/>
      </c>
    </row>
    <row r="125" spans="1:34" ht="78.75" x14ac:dyDescent="0.25">
      <c r="A125" s="54" t="s">
        <v>1837</v>
      </c>
      <c r="B125" s="55" t="s">
        <v>1742</v>
      </c>
      <c r="C125" s="42">
        <v>11</v>
      </c>
      <c r="D125" s="56" t="s">
        <v>41</v>
      </c>
      <c r="E125" s="59" t="s">
        <v>1838</v>
      </c>
      <c r="F125" s="59" t="s">
        <v>442</v>
      </c>
      <c r="G125" s="79"/>
      <c r="H125" s="37" t="e">
        <f t="array" ref="H125">IF(
  ISBLANK(F125),
  "",
  IF(
    COUNTIF([4]Settings!G$1:G$609, F125) = 1,
    INDEX([4]Settings!H$1:H$609, MATCH(F125, [4]Settings!G$1:G$609, 0)),
    IFERROR(
      INDEX([4]Settings!H$1:H$609,
        MATCH(1,
          ([4]Settings!G$1:G$609=F125) * ([4]Settings!D$1:D$609=G125),
          0
        )
      ),
      ""
    )
  )
)</f>
        <v>#VALUE!</v>
      </c>
      <c r="I125" s="55">
        <v>33774</v>
      </c>
      <c r="J125" s="54" t="s">
        <v>1839</v>
      </c>
      <c r="K125" s="57" t="s">
        <v>1840</v>
      </c>
      <c r="L125" s="61" t="s">
        <v>1841</v>
      </c>
      <c r="M125" s="59" t="s">
        <v>1842</v>
      </c>
      <c r="N125" s="59" t="s">
        <v>1843</v>
      </c>
      <c r="O125" s="59" t="s">
        <v>48</v>
      </c>
      <c r="P125" s="59" t="s">
        <v>1844</v>
      </c>
      <c r="Q125" s="59" t="s">
        <v>1845</v>
      </c>
      <c r="R125" s="59" t="s">
        <v>1846</v>
      </c>
      <c r="S125" s="61">
        <v>950777428</v>
      </c>
      <c r="T125" s="59" t="s">
        <v>1847</v>
      </c>
      <c r="U125" s="59" t="s">
        <v>44</v>
      </c>
      <c r="V125" s="62">
        <v>100</v>
      </c>
      <c r="W125" s="63"/>
      <c r="X125" s="58">
        <v>46080</v>
      </c>
      <c r="Y125" s="58" t="s">
        <v>1752</v>
      </c>
      <c r="Z125" s="58" t="str">
        <f>IF(E125="","",IF(T125="","ні","так"))</f>
        <v>так</v>
      </c>
      <c r="AA125" s="58">
        <v>46080</v>
      </c>
      <c r="AB125" s="58" t="s">
        <v>45</v>
      </c>
      <c r="AC125" s="58" t="s">
        <v>50</v>
      </c>
      <c r="AD125" s="64"/>
      <c r="AE125" s="45">
        <f t="shared" ca="1" si="12"/>
        <v>33</v>
      </c>
      <c r="AF125" s="45" t="str">
        <f t="shared" ca="1" si="13"/>
        <v/>
      </c>
      <c r="AG125" s="45" t="str">
        <f t="shared" ca="1" si="14"/>
        <v/>
      </c>
      <c r="AH125" s="42"/>
    </row>
    <row r="126" spans="1:34" ht="47.25" x14ac:dyDescent="0.25">
      <c r="A126" s="54" t="s">
        <v>1340</v>
      </c>
      <c r="B126" s="55" t="s">
        <v>1270</v>
      </c>
      <c r="C126" s="56">
        <v>11</v>
      </c>
      <c r="D126" s="56" t="s">
        <v>41</v>
      </c>
      <c r="E126" s="57" t="s">
        <v>1367</v>
      </c>
      <c r="F126" s="58" t="s">
        <v>1056</v>
      </c>
      <c r="G126" s="79" t="s">
        <v>1368</v>
      </c>
      <c r="H126" s="37" t="e">
        <f t="array" ref="H126">IF(
  ISBLANK(F126),
  "",
  IF(
    COUNTIF([3]Settings!G$1:G$609, F126) = 1,
    INDEX([3]Settings!H$1:H$609, MATCH(F126, [3]Settings!G$1:G$609, 0)),
    IFERROR(
      INDEX([3]Settings!H$1:H$609,
        MATCH(1,
          ([3]Settings!G$1:G$609=F126) * ([3]Settings!D$1:D$609=G126),
          0
        )
      ),
      ""
    )
  )
)</f>
        <v>#VALUE!</v>
      </c>
      <c r="I126" s="55">
        <v>33945</v>
      </c>
      <c r="J126" s="54" t="s">
        <v>1369</v>
      </c>
      <c r="K126" s="60"/>
      <c r="L126" s="61"/>
      <c r="M126" s="58" t="s">
        <v>1370</v>
      </c>
      <c r="N126" s="58" t="s">
        <v>1371</v>
      </c>
      <c r="O126" s="59" t="s">
        <v>1372</v>
      </c>
      <c r="P126" s="58" t="s">
        <v>1373</v>
      </c>
      <c r="Q126" s="58" t="s">
        <v>1374</v>
      </c>
      <c r="R126" s="58" t="s">
        <v>1375</v>
      </c>
      <c r="S126" s="61" t="s">
        <v>1376</v>
      </c>
      <c r="T126" s="59"/>
      <c r="U126" s="59" t="s">
        <v>44</v>
      </c>
      <c r="V126" s="62">
        <v>100</v>
      </c>
      <c r="W126" s="63"/>
      <c r="X126" s="58">
        <v>46076</v>
      </c>
      <c r="Y126" s="58" t="s">
        <v>1280</v>
      </c>
      <c r="Z126" s="58" t="str">
        <f>IF(E126="","",IF(T126="","ні","так"))</f>
        <v>ні</v>
      </c>
      <c r="AA126" s="58">
        <v>46076</v>
      </c>
      <c r="AB126" s="58" t="s">
        <v>45</v>
      </c>
      <c r="AC126" s="58"/>
      <c r="AD126" s="64"/>
      <c r="AE126" s="45">
        <f t="shared" ca="1" si="12"/>
        <v>33</v>
      </c>
      <c r="AF126" s="45" t="str">
        <f t="shared" ca="1" si="13"/>
        <v/>
      </c>
      <c r="AG126" s="45" t="str">
        <f t="shared" ca="1" si="14"/>
        <v/>
      </c>
      <c r="AH126" s="42"/>
    </row>
    <row r="127" spans="1:34" ht="78.75" x14ac:dyDescent="0.25">
      <c r="C127" s="42">
        <v>32</v>
      </c>
      <c r="D127" s="37" t="s">
        <v>41</v>
      </c>
      <c r="E127" s="72" t="s">
        <v>2357</v>
      </c>
      <c r="F127" s="37" t="s">
        <v>2358</v>
      </c>
      <c r="G127" s="68"/>
      <c r="H127" s="37" t="s">
        <v>772</v>
      </c>
      <c r="I127" s="71">
        <v>28674</v>
      </c>
      <c r="J127" s="35" t="s">
        <v>2359</v>
      </c>
      <c r="K127" s="36" t="s">
        <v>2360</v>
      </c>
      <c r="L127" s="39" t="s">
        <v>2361</v>
      </c>
      <c r="M127" s="37" t="s">
        <v>2362</v>
      </c>
      <c r="N127" s="37" t="s">
        <v>2363</v>
      </c>
      <c r="O127" s="37" t="s">
        <v>48</v>
      </c>
      <c r="P127" s="37" t="s">
        <v>2364</v>
      </c>
      <c r="Q127" s="37" t="s">
        <v>2365</v>
      </c>
      <c r="R127" s="37" t="s">
        <v>2366</v>
      </c>
      <c r="S127" s="39" t="s">
        <v>2367</v>
      </c>
      <c r="Z127" s="58" t="s">
        <v>2507</v>
      </c>
      <c r="AA127" s="46"/>
      <c r="AB127" s="46"/>
      <c r="AC127" s="38" t="s">
        <v>50</v>
      </c>
      <c r="AD127" s="64" t="s">
        <v>2055</v>
      </c>
      <c r="AE127" s="45" t="str">
        <f t="shared" ca="1" si="12"/>
        <v/>
      </c>
      <c r="AF127" s="45" t="str">
        <f t="shared" ca="1" si="13"/>
        <v/>
      </c>
      <c r="AG127" s="45">
        <f t="shared" ca="1" si="14"/>
        <v>47</v>
      </c>
    </row>
    <row r="128" spans="1:34" ht="78.75" x14ac:dyDescent="0.25">
      <c r="C128" s="42">
        <v>15</v>
      </c>
      <c r="D128" s="37" t="s">
        <v>65</v>
      </c>
      <c r="E128" s="37" t="s">
        <v>2183</v>
      </c>
      <c r="F128" s="37" t="s">
        <v>2184</v>
      </c>
      <c r="G128" s="68"/>
      <c r="H128" s="37" t="s">
        <v>772</v>
      </c>
      <c r="I128" s="71">
        <v>34749</v>
      </c>
      <c r="J128" s="35" t="s">
        <v>2185</v>
      </c>
      <c r="K128" s="39" t="s">
        <v>2186</v>
      </c>
      <c r="L128" s="39" t="s">
        <v>2187</v>
      </c>
      <c r="M128" s="37" t="s">
        <v>2188</v>
      </c>
      <c r="N128" s="37" t="s">
        <v>2189</v>
      </c>
      <c r="O128" s="37" t="s">
        <v>48</v>
      </c>
      <c r="P128" s="37" t="s">
        <v>2190</v>
      </c>
      <c r="Q128" s="37" t="s">
        <v>2191</v>
      </c>
      <c r="R128" s="37" t="s">
        <v>2192</v>
      </c>
      <c r="S128" s="39" t="s">
        <v>2193</v>
      </c>
      <c r="Z128" s="58" t="s">
        <v>2507</v>
      </c>
      <c r="AA128" s="46"/>
      <c r="AB128" s="46"/>
      <c r="AC128" s="38" t="s">
        <v>50</v>
      </c>
      <c r="AD128" s="64" t="s">
        <v>2055</v>
      </c>
      <c r="AE128" s="45">
        <f t="shared" ca="1" si="12"/>
        <v>31</v>
      </c>
      <c r="AF128" s="45" t="str">
        <f t="shared" ca="1" si="13"/>
        <v/>
      </c>
      <c r="AG128" s="45" t="str">
        <f t="shared" ca="1" si="14"/>
        <v/>
      </c>
    </row>
    <row r="129" spans="1:34" ht="94.5" x14ac:dyDescent="0.25">
      <c r="C129" s="42">
        <v>10</v>
      </c>
      <c r="D129" s="37" t="s">
        <v>41</v>
      </c>
      <c r="E129" s="72" t="s">
        <v>2138</v>
      </c>
      <c r="F129" s="37" t="s">
        <v>2139</v>
      </c>
      <c r="G129" s="68"/>
      <c r="H129" s="37" t="s">
        <v>772</v>
      </c>
      <c r="I129" s="71">
        <v>30309</v>
      </c>
      <c r="J129" s="35" t="s">
        <v>2140</v>
      </c>
      <c r="K129" s="36" t="s">
        <v>2141</v>
      </c>
      <c r="L129" s="39" t="s">
        <v>2142</v>
      </c>
      <c r="M129" s="37" t="s">
        <v>2049</v>
      </c>
      <c r="N129" s="37" t="s">
        <v>2143</v>
      </c>
      <c r="O129" s="37" t="s">
        <v>48</v>
      </c>
      <c r="P129" s="37" t="s">
        <v>2144</v>
      </c>
      <c r="Q129" s="37" t="s">
        <v>2145</v>
      </c>
      <c r="R129" s="37" t="s">
        <v>2146</v>
      </c>
      <c r="S129" s="39" t="s">
        <v>2147</v>
      </c>
      <c r="Z129" s="58" t="s">
        <v>2507</v>
      </c>
      <c r="AA129" s="46"/>
      <c r="AB129" s="46"/>
      <c r="AC129" s="38" t="s">
        <v>50</v>
      </c>
      <c r="AD129" s="64" t="s">
        <v>2055</v>
      </c>
      <c r="AE129" s="45" t="str">
        <f t="shared" ca="1" si="12"/>
        <v/>
      </c>
      <c r="AF129" s="45">
        <f t="shared" ca="1" si="13"/>
        <v>43</v>
      </c>
      <c r="AG129" s="45" t="str">
        <f t="shared" ca="1" si="14"/>
        <v/>
      </c>
    </row>
    <row r="130" spans="1:34" ht="189" x14ac:dyDescent="0.25">
      <c r="A130" s="61" t="s">
        <v>1741</v>
      </c>
      <c r="B130" s="55" t="s">
        <v>1742</v>
      </c>
      <c r="C130" s="42">
        <v>12</v>
      </c>
      <c r="D130" s="56" t="s">
        <v>41</v>
      </c>
      <c r="E130" s="59" t="s">
        <v>1848</v>
      </c>
      <c r="F130" s="59" t="s">
        <v>49</v>
      </c>
      <c r="G130" s="59"/>
      <c r="H130" s="37" t="e">
        <f t="array" ref="H130">IF(
  ISBLANK(F130),
  "",
  IF(
    COUNTIF([4]Settings!G$1:G$609, F130) = 1,
    INDEX([4]Settings!H$1:H$609, MATCH(F130, [4]Settings!G$1:G$609, 0)),
    IFERROR(
      INDEX([4]Settings!H$1:H$609,
        MATCH(1,
          ([4]Settings!G$1:G$609=F130) * ([4]Settings!D$1:D$609=G130),
          0
        )
      ),
      ""
    )
  )
)</f>
        <v>#VALUE!</v>
      </c>
      <c r="I130" s="55">
        <v>35344</v>
      </c>
      <c r="J130" s="65" t="s">
        <v>1849</v>
      </c>
      <c r="K130" s="59" t="s">
        <v>1850</v>
      </c>
      <c r="L130" s="59" t="s">
        <v>1851</v>
      </c>
      <c r="M130" s="59" t="s">
        <v>1747</v>
      </c>
      <c r="N130" s="59" t="s">
        <v>1852</v>
      </c>
      <c r="O130" s="59" t="s">
        <v>48</v>
      </c>
      <c r="P130" s="59" t="s">
        <v>1749</v>
      </c>
      <c r="Q130" s="59" t="s">
        <v>1853</v>
      </c>
      <c r="R130" s="59" t="s">
        <v>1854</v>
      </c>
      <c r="S130" s="61">
        <v>984315084</v>
      </c>
      <c r="T130" s="59"/>
      <c r="U130" s="59" t="s">
        <v>44</v>
      </c>
      <c r="V130" s="62">
        <v>100</v>
      </c>
      <c r="W130" s="63"/>
      <c r="X130" s="58">
        <v>46080</v>
      </c>
      <c r="Y130" s="58" t="s">
        <v>1752</v>
      </c>
      <c r="Z130" s="58" t="str">
        <f>IF(E130="","",IF(T130="","ні","так"))</f>
        <v>ні</v>
      </c>
      <c r="AA130" s="58">
        <v>46080</v>
      </c>
      <c r="AB130" s="58" t="s">
        <v>59</v>
      </c>
      <c r="AC130" s="58" t="s">
        <v>50</v>
      </c>
      <c r="AD130" s="64"/>
      <c r="AE130" s="45">
        <f t="shared" ca="1" si="12"/>
        <v>29</v>
      </c>
      <c r="AF130" s="45" t="str">
        <f t="shared" ca="1" si="13"/>
        <v/>
      </c>
      <c r="AG130" s="45" t="str">
        <f t="shared" ca="1" si="14"/>
        <v/>
      </c>
      <c r="AH130" s="42"/>
    </row>
    <row r="131" spans="1:34" ht="189" x14ac:dyDescent="0.25">
      <c r="A131" s="61" t="s">
        <v>1741</v>
      </c>
      <c r="B131" s="55" t="s">
        <v>1742</v>
      </c>
      <c r="C131" s="42">
        <v>13</v>
      </c>
      <c r="D131" s="56" t="s">
        <v>41</v>
      </c>
      <c r="E131" s="59" t="s">
        <v>1855</v>
      </c>
      <c r="F131" s="59" t="s">
        <v>49</v>
      </c>
      <c r="G131" s="59"/>
      <c r="H131" s="37" t="e">
        <f t="array" ref="H131">IF(
  ISBLANK(F131),
  "",
  IF(
    COUNTIF([4]Settings!G$1:G$609, F131) = 1,
    INDEX([4]Settings!H$1:H$609, MATCH(F131, [4]Settings!G$1:G$609, 0)),
    IFERROR(
      INDEX([4]Settings!H$1:H$609,
        MATCH(1,
          ([4]Settings!G$1:G$609=F131) * ([4]Settings!D$1:D$609=G131),
          0
        )
      ),
      ""
    )
  )
)</f>
        <v>#VALUE!</v>
      </c>
      <c r="I131" s="55">
        <v>32354</v>
      </c>
      <c r="J131" s="65" t="s">
        <v>1856</v>
      </c>
      <c r="K131" s="59" t="s">
        <v>1857</v>
      </c>
      <c r="L131" s="67" t="s">
        <v>1858</v>
      </c>
      <c r="M131" s="59" t="s">
        <v>1859</v>
      </c>
      <c r="N131" s="59" t="s">
        <v>1860</v>
      </c>
      <c r="O131" s="59" t="s">
        <v>48</v>
      </c>
      <c r="P131" s="59" t="s">
        <v>1861</v>
      </c>
      <c r="Q131" s="59" t="s">
        <v>1862</v>
      </c>
      <c r="R131" s="59" t="s">
        <v>1863</v>
      </c>
      <c r="S131" s="61" t="s">
        <v>2527</v>
      </c>
      <c r="T131" s="59"/>
      <c r="U131" s="59" t="s">
        <v>44</v>
      </c>
      <c r="V131" s="62">
        <v>100</v>
      </c>
      <c r="W131" s="63"/>
      <c r="X131" s="58">
        <v>46080</v>
      </c>
      <c r="Y131" s="58" t="s">
        <v>1752</v>
      </c>
      <c r="Z131" s="58" t="str">
        <f>IF(E131="","",IF(T131="","ні","так"))</f>
        <v>ні</v>
      </c>
      <c r="AA131" s="58">
        <v>46080</v>
      </c>
      <c r="AB131" s="58" t="s">
        <v>59</v>
      </c>
      <c r="AC131" s="58"/>
      <c r="AD131" s="64"/>
      <c r="AE131" s="45" t="str">
        <f t="shared" ca="1" si="12"/>
        <v/>
      </c>
      <c r="AF131" s="45">
        <f t="shared" ca="1" si="13"/>
        <v>37</v>
      </c>
      <c r="AG131" s="45" t="str">
        <f t="shared" ca="1" si="14"/>
        <v/>
      </c>
      <c r="AH131" s="42"/>
    </row>
    <row r="132" spans="1:34" ht="94.5" x14ac:dyDescent="0.25">
      <c r="A132" s="54" t="s">
        <v>1437</v>
      </c>
      <c r="B132" s="55" t="s">
        <v>1405</v>
      </c>
      <c r="C132" s="42">
        <v>4</v>
      </c>
      <c r="D132" s="56" t="s">
        <v>55</v>
      </c>
      <c r="E132" s="59" t="s">
        <v>1438</v>
      </c>
      <c r="F132" s="58" t="s">
        <v>1056</v>
      </c>
      <c r="G132" s="59" t="s">
        <v>1333</v>
      </c>
      <c r="H132" s="37" t="e">
        <f t="array" ref="H132">IF(
  ISBLANK(F132),
  "",
  IF(
    COUNTIF([2]Settings!G$1:G$609, F132) = 1,
    INDEX([2]Settings!H$1:H$609, MATCH(F132, [2]Settings!G$1:G$609, 0)),
    IFERROR(
      INDEX([2]Settings!H$1:H$609,
        MATCH(1,
          ([2]Settings!G$1:G$609=F132) * ([2]Settings!D$1:D$609=G132),
          0
        )
      ),
      ""
    )
  )
)</f>
        <v>#VALUE!</v>
      </c>
      <c r="I132" s="58">
        <v>34838</v>
      </c>
      <c r="J132" s="59">
        <v>3483714857</v>
      </c>
      <c r="K132" s="59"/>
      <c r="L132" s="61"/>
      <c r="M132" s="59" t="s">
        <v>1333</v>
      </c>
      <c r="N132" s="59" t="s">
        <v>1439</v>
      </c>
      <c r="O132" s="59" t="s">
        <v>1215</v>
      </c>
      <c r="P132" s="59" t="s">
        <v>1440</v>
      </c>
      <c r="Q132" s="59" t="s">
        <v>1441</v>
      </c>
      <c r="R132" s="59" t="s">
        <v>1442</v>
      </c>
      <c r="S132" s="61" t="s">
        <v>1443</v>
      </c>
      <c r="T132" s="59"/>
      <c r="U132" s="59" t="s">
        <v>44</v>
      </c>
      <c r="V132" s="62">
        <v>100</v>
      </c>
      <c r="W132" s="63"/>
      <c r="X132" s="58">
        <v>46077</v>
      </c>
      <c r="Y132" s="58" t="s">
        <v>1416</v>
      </c>
      <c r="Z132" s="58" t="str">
        <f>IF(E132="","",IF(T132="","ні","так"))</f>
        <v>ні</v>
      </c>
      <c r="AA132" s="58">
        <v>46077</v>
      </c>
      <c r="AB132" s="58" t="s">
        <v>45</v>
      </c>
      <c r="AC132" s="58" t="s">
        <v>50</v>
      </c>
      <c r="AD132" s="64"/>
      <c r="AE132" s="45">
        <f t="shared" ca="1" si="12"/>
        <v>30</v>
      </c>
      <c r="AF132" s="45" t="str">
        <f t="shared" ca="1" si="13"/>
        <v/>
      </c>
      <c r="AG132" s="45" t="str">
        <f t="shared" ca="1" si="14"/>
        <v/>
      </c>
      <c r="AH132" s="42"/>
    </row>
    <row r="133" spans="1:34" ht="94.5" x14ac:dyDescent="0.25">
      <c r="A133" s="54" t="s">
        <v>1453</v>
      </c>
      <c r="B133" s="55" t="s">
        <v>1405</v>
      </c>
      <c r="C133" s="42">
        <v>6</v>
      </c>
      <c r="D133" s="56" t="s">
        <v>41</v>
      </c>
      <c r="E133" s="78" t="s">
        <v>1454</v>
      </c>
      <c r="F133" s="58" t="s">
        <v>500</v>
      </c>
      <c r="G133" s="59" t="s">
        <v>1455</v>
      </c>
      <c r="H133" s="37" t="e">
        <f t="array" ref="H133">IF(
  ISBLANK(F133),
  "",
  IF(
    COUNTIF([2]Settings!G$1:G$609, F133) = 1,
    INDEX([2]Settings!H$1:H$609, MATCH(F133, [2]Settings!G$1:G$609, 0)),
    IFERROR(
      INDEX([2]Settings!H$1:H$609,
        MATCH(1,
          ([2]Settings!G$1:G$609=F133) * ([2]Settings!D$1:D$609=G133),
          0
        )
      ),
      ""
    )
  )
)</f>
        <v>#VALUE!</v>
      </c>
      <c r="I133" s="55">
        <v>31436</v>
      </c>
      <c r="J133" s="54" t="s">
        <v>1456</v>
      </c>
      <c r="K133" s="57"/>
      <c r="L133" s="61"/>
      <c r="M133" s="59" t="s">
        <v>1457</v>
      </c>
      <c r="N133" s="59" t="s">
        <v>1458</v>
      </c>
      <c r="O133" s="59" t="s">
        <v>1411</v>
      </c>
      <c r="P133" s="59" t="s">
        <v>1459</v>
      </c>
      <c r="Q133" s="59" t="s">
        <v>1460</v>
      </c>
      <c r="R133" s="59" t="s">
        <v>1461</v>
      </c>
      <c r="S133" s="61" t="s">
        <v>1462</v>
      </c>
      <c r="T133" s="59"/>
      <c r="U133" s="59" t="s">
        <v>44</v>
      </c>
      <c r="V133" s="62">
        <v>100</v>
      </c>
      <c r="W133" s="63"/>
      <c r="X133" s="58">
        <v>46077</v>
      </c>
      <c r="Y133" s="58" t="s">
        <v>1416</v>
      </c>
      <c r="Z133" s="58" t="str">
        <f>IF(E133="","",IF(T133="","ні","так"))</f>
        <v>ні</v>
      </c>
      <c r="AA133" s="58">
        <v>46077</v>
      </c>
      <c r="AB133" s="58" t="s">
        <v>45</v>
      </c>
      <c r="AC133" s="58"/>
      <c r="AD133" s="64"/>
      <c r="AE133" s="45" t="str">
        <f t="shared" ca="1" si="12"/>
        <v/>
      </c>
      <c r="AF133" s="45">
        <f t="shared" ca="1" si="13"/>
        <v>40</v>
      </c>
      <c r="AG133" s="45" t="str">
        <f t="shared" ca="1" si="14"/>
        <v/>
      </c>
      <c r="AH133" s="42"/>
    </row>
    <row r="134" spans="1:34" ht="110.25" x14ac:dyDescent="0.25">
      <c r="C134" s="42">
        <v>12</v>
      </c>
      <c r="D134" s="37" t="s">
        <v>41</v>
      </c>
      <c r="E134" s="72" t="s">
        <v>2155</v>
      </c>
      <c r="F134" s="37" t="s">
        <v>2156</v>
      </c>
      <c r="H134" s="37" t="s">
        <v>772</v>
      </c>
      <c r="I134" s="71">
        <v>34105</v>
      </c>
      <c r="J134" s="35" t="s">
        <v>2157</v>
      </c>
      <c r="K134" s="37" t="s">
        <v>2158</v>
      </c>
      <c r="M134" s="37" t="s">
        <v>2159</v>
      </c>
      <c r="N134" s="37" t="s">
        <v>2160</v>
      </c>
      <c r="O134" s="37" t="s">
        <v>48</v>
      </c>
      <c r="P134" s="37" t="s">
        <v>2161</v>
      </c>
      <c r="Q134" s="37" t="s">
        <v>2162</v>
      </c>
      <c r="R134" s="37" t="s">
        <v>2163</v>
      </c>
      <c r="S134" s="39" t="s">
        <v>2164</v>
      </c>
      <c r="Z134" s="58" t="s">
        <v>2507</v>
      </c>
      <c r="AA134" s="46"/>
      <c r="AB134" s="46"/>
      <c r="AC134" s="38"/>
      <c r="AD134" s="64" t="s">
        <v>2055</v>
      </c>
      <c r="AE134" s="45">
        <f t="shared" ca="1" si="12"/>
        <v>32</v>
      </c>
      <c r="AF134" s="45" t="str">
        <f t="shared" ca="1" si="13"/>
        <v/>
      </c>
      <c r="AG134" s="45" t="str">
        <f t="shared" ca="1" si="14"/>
        <v/>
      </c>
    </row>
    <row r="135" spans="1:34" ht="78.75" x14ac:dyDescent="0.25">
      <c r="A135" s="61" t="s">
        <v>1310</v>
      </c>
      <c r="B135" s="55" t="s">
        <v>1270</v>
      </c>
      <c r="C135" s="42">
        <v>12</v>
      </c>
      <c r="D135" s="56" t="s">
        <v>41</v>
      </c>
      <c r="E135" s="57" t="s">
        <v>1377</v>
      </c>
      <c r="F135" s="58" t="s">
        <v>486</v>
      </c>
      <c r="G135" s="59" t="s">
        <v>1378</v>
      </c>
      <c r="H135" s="37" t="e">
        <f t="array" ref="H135">IF(
  ISBLANK(F135),
  "",
  IF(
    COUNTIF([3]Settings!G$1:G$609, F135) = 1,
    INDEX([3]Settings!H$1:H$609, MATCH(F135, [3]Settings!G$1:G$609, 0)),
    IFERROR(
      INDEX([3]Settings!H$1:H$609,
        MATCH(1,
          ([3]Settings!G$1:G$609=F135) * ([3]Settings!D$1:D$609=G135),
          0
        )
      ),
      ""
    )
  )
)</f>
        <v>#VALUE!</v>
      </c>
      <c r="I135" s="55">
        <v>30868</v>
      </c>
      <c r="J135" s="54" t="s">
        <v>1379</v>
      </c>
      <c r="K135" s="59" t="s">
        <v>1313</v>
      </c>
      <c r="L135" s="61" t="s">
        <v>1380</v>
      </c>
      <c r="M135" s="58" t="s">
        <v>1378</v>
      </c>
      <c r="N135" s="58" t="s">
        <v>1381</v>
      </c>
      <c r="O135" s="59" t="s">
        <v>43</v>
      </c>
      <c r="P135" s="58" t="s">
        <v>1382</v>
      </c>
      <c r="Q135" s="58" t="s">
        <v>1383</v>
      </c>
      <c r="R135" s="58" t="s">
        <v>1384</v>
      </c>
      <c r="S135" s="61" t="s">
        <v>1385</v>
      </c>
      <c r="T135" s="59"/>
      <c r="U135" s="59" t="s">
        <v>44</v>
      </c>
      <c r="V135" s="62">
        <v>100</v>
      </c>
      <c r="W135" s="63"/>
      <c r="X135" s="58">
        <v>46076</v>
      </c>
      <c r="Y135" s="58" t="s">
        <v>1280</v>
      </c>
      <c r="Z135" s="58" t="str">
        <f t="shared" ref="Z135:Z142" si="15">IF(E135="","",IF(T135="","ні","так"))</f>
        <v>ні</v>
      </c>
      <c r="AA135" s="58">
        <v>46076</v>
      </c>
      <c r="AB135" s="58" t="s">
        <v>45</v>
      </c>
      <c r="AC135" s="58" t="s">
        <v>1386</v>
      </c>
      <c r="AD135" s="64"/>
      <c r="AE135" s="45" t="str">
        <f t="shared" ca="1" si="12"/>
        <v/>
      </c>
      <c r="AF135" s="45">
        <f t="shared" ca="1" si="13"/>
        <v>41</v>
      </c>
      <c r="AG135" s="45" t="str">
        <f t="shared" ca="1" si="14"/>
        <v/>
      </c>
      <c r="AH135" s="42"/>
    </row>
    <row r="136" spans="1:34" ht="126" x14ac:dyDescent="0.25">
      <c r="A136" s="54" t="s">
        <v>1301</v>
      </c>
      <c r="B136" s="55" t="s">
        <v>1170</v>
      </c>
      <c r="C136" s="56">
        <v>13</v>
      </c>
      <c r="D136" s="56" t="s">
        <v>41</v>
      </c>
      <c r="E136" s="59" t="s">
        <v>1387</v>
      </c>
      <c r="F136" s="59" t="s">
        <v>95</v>
      </c>
      <c r="G136" s="59"/>
      <c r="H136" s="37" t="e">
        <f t="array" ref="H136">IF(
  ISBLANK(F136),
  "",
  IF(
    COUNTIF([3]Settings!G$1:G$609, F136) = 1,
    INDEX([3]Settings!H$1:H$609, MATCH(F136, [3]Settings!G$1:G$609, 0)),
    IFERROR(
      INDEX([3]Settings!H$1:H$609,
        MATCH(1,
          ([3]Settings!G$1:G$609=F136) * ([3]Settings!D$1:D$609=G136),
          0
        )
      ),
      ""
    )
  )
)</f>
        <v>#VALUE!</v>
      </c>
      <c r="I136" s="55">
        <v>28473</v>
      </c>
      <c r="J136" s="65" t="s">
        <v>1388</v>
      </c>
      <c r="K136" s="59" t="s">
        <v>1389</v>
      </c>
      <c r="L136" s="59" t="s">
        <v>1390</v>
      </c>
      <c r="M136" s="59" t="s">
        <v>1325</v>
      </c>
      <c r="N136" s="59" t="s">
        <v>1391</v>
      </c>
      <c r="O136" s="59" t="s">
        <v>43</v>
      </c>
      <c r="P136" s="59" t="s">
        <v>1392</v>
      </c>
      <c r="Q136" s="59" t="s">
        <v>1393</v>
      </c>
      <c r="R136" s="59" t="s">
        <v>1394</v>
      </c>
      <c r="S136" s="61">
        <v>973120551</v>
      </c>
      <c r="T136" s="59"/>
      <c r="U136" s="59" t="s">
        <v>44</v>
      </c>
      <c r="V136" s="62">
        <v>100</v>
      </c>
      <c r="W136" s="63"/>
      <c r="X136" s="58">
        <v>46076</v>
      </c>
      <c r="Y136" s="58" t="s">
        <v>1280</v>
      </c>
      <c r="Z136" s="58" t="str">
        <f t="shared" si="15"/>
        <v>ні</v>
      </c>
      <c r="AA136" s="58">
        <v>46075</v>
      </c>
      <c r="AB136" s="58" t="s">
        <v>45</v>
      </c>
      <c r="AC136" s="58" t="s">
        <v>46</v>
      </c>
      <c r="AD136" s="64"/>
      <c r="AE136" s="45" t="str">
        <f t="shared" ca="1" si="12"/>
        <v/>
      </c>
      <c r="AF136" s="45" t="str">
        <f t="shared" ca="1" si="13"/>
        <v/>
      </c>
      <c r="AG136" s="45">
        <f t="shared" ca="1" si="14"/>
        <v>48</v>
      </c>
      <c r="AH136" s="42"/>
    </row>
    <row r="137" spans="1:34" ht="220.5" x14ac:dyDescent="0.25">
      <c r="A137" s="54" t="s">
        <v>1575</v>
      </c>
      <c r="B137" s="55" t="s">
        <v>1485</v>
      </c>
      <c r="C137" s="56">
        <v>11</v>
      </c>
      <c r="D137" s="56" t="s">
        <v>65</v>
      </c>
      <c r="E137" s="57" t="s">
        <v>1576</v>
      </c>
      <c r="F137" s="58" t="s">
        <v>338</v>
      </c>
      <c r="G137" s="59"/>
      <c r="H137" s="37" t="e">
        <f t="array" ref="H137">IF(
  ISBLANK(F137),
  "",
  IF(
    COUNTIF([6]Settings!G$1:G$609, F137) = 1,
    INDEX([6]Settings!H$1:H$609, MATCH(F137, [6]Settings!G$1:G$609, 0)),
    IFERROR(
      INDEX([6]Settings!H$1:H$609,
        MATCH(1,
          ([6]Settings!G$1:G$609=F137) * ([6]Settings!D$1:D$609=G137),
          0
        )
      ),
      ""
    )
  )
)</f>
        <v>#VALUE!</v>
      </c>
      <c r="I137" s="55">
        <v>34499</v>
      </c>
      <c r="J137" s="54" t="s">
        <v>1577</v>
      </c>
      <c r="K137" s="60"/>
      <c r="L137" s="61" t="s">
        <v>1578</v>
      </c>
      <c r="M137" s="58" t="s">
        <v>1579</v>
      </c>
      <c r="N137" s="58" t="s">
        <v>1580</v>
      </c>
      <c r="O137" s="59" t="s">
        <v>48</v>
      </c>
      <c r="P137" s="58" t="s">
        <v>1581</v>
      </c>
      <c r="Q137" s="58" t="s">
        <v>1582</v>
      </c>
      <c r="R137" s="58" t="s">
        <v>1583</v>
      </c>
      <c r="S137" s="61">
        <v>951359552</v>
      </c>
      <c r="T137" s="59"/>
      <c r="U137" s="59" t="s">
        <v>44</v>
      </c>
      <c r="V137" s="62">
        <v>100</v>
      </c>
      <c r="W137" s="63"/>
      <c r="X137" s="58">
        <v>46078</v>
      </c>
      <c r="Y137" s="58" t="s">
        <v>1493</v>
      </c>
      <c r="Z137" s="58" t="str">
        <f t="shared" si="15"/>
        <v>ні</v>
      </c>
      <c r="AA137" s="58">
        <v>46078</v>
      </c>
      <c r="AB137" s="58" t="s">
        <v>66</v>
      </c>
      <c r="AC137" s="58"/>
      <c r="AD137" s="64" t="s">
        <v>1584</v>
      </c>
      <c r="AE137" s="45">
        <f t="shared" ca="1" si="12"/>
        <v>31</v>
      </c>
      <c r="AF137" s="45" t="str">
        <f t="shared" ca="1" si="13"/>
        <v/>
      </c>
      <c r="AG137" s="45" t="str">
        <f t="shared" ca="1" si="14"/>
        <v/>
      </c>
      <c r="AH137" s="42"/>
    </row>
    <row r="138" spans="1:34" ht="94.5" x14ac:dyDescent="0.25">
      <c r="A138" s="61" t="s">
        <v>1174</v>
      </c>
      <c r="B138" s="55" t="s">
        <v>1170</v>
      </c>
      <c r="C138" s="56">
        <v>7</v>
      </c>
      <c r="D138" s="56" t="s">
        <v>41</v>
      </c>
      <c r="E138" s="59" t="s">
        <v>1175</v>
      </c>
      <c r="F138" s="58" t="s">
        <v>1056</v>
      </c>
      <c r="G138" s="59" t="s">
        <v>148</v>
      </c>
      <c r="H138" s="37" t="str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>Чернігівська</v>
      </c>
      <c r="I138" s="58">
        <v>33464</v>
      </c>
      <c r="J138" s="59">
        <v>3346308799</v>
      </c>
      <c r="K138" s="59" t="s">
        <v>1201</v>
      </c>
      <c r="L138" s="61" t="s">
        <v>1202</v>
      </c>
      <c r="M138" s="59" t="s">
        <v>1242</v>
      </c>
      <c r="N138" s="59" t="s">
        <v>1243</v>
      </c>
      <c r="O138" s="59" t="s">
        <v>1215</v>
      </c>
      <c r="P138" s="59" t="s">
        <v>1244</v>
      </c>
      <c r="Q138" s="59" t="s">
        <v>1245</v>
      </c>
      <c r="R138" s="59" t="s">
        <v>1246</v>
      </c>
      <c r="S138" s="61" t="s">
        <v>1247</v>
      </c>
      <c r="T138" s="59"/>
      <c r="U138" s="59" t="s">
        <v>44</v>
      </c>
      <c r="V138" s="62">
        <v>100</v>
      </c>
      <c r="W138" s="63"/>
      <c r="X138" s="58">
        <v>46075</v>
      </c>
      <c r="Y138" s="58" t="s">
        <v>1189</v>
      </c>
      <c r="Z138" s="58" t="str">
        <f t="shared" si="15"/>
        <v>ні</v>
      </c>
      <c r="AA138" s="58">
        <v>46075</v>
      </c>
      <c r="AB138" s="58" t="s">
        <v>45</v>
      </c>
      <c r="AC138" s="58"/>
      <c r="AD138" s="64"/>
      <c r="AE138" s="45">
        <f t="shared" ca="1" si="12"/>
        <v>34</v>
      </c>
      <c r="AF138" s="45" t="str">
        <f t="shared" ca="1" si="13"/>
        <v/>
      </c>
      <c r="AG138" s="45" t="str">
        <f t="shared" ca="1" si="14"/>
        <v/>
      </c>
      <c r="AH138" s="42"/>
    </row>
    <row r="139" spans="1:34" ht="94.5" x14ac:dyDescent="0.25">
      <c r="A139" s="61" t="s">
        <v>1178</v>
      </c>
      <c r="B139" s="55" t="s">
        <v>1170</v>
      </c>
      <c r="C139" s="56">
        <v>9</v>
      </c>
      <c r="D139" s="56" t="s">
        <v>41</v>
      </c>
      <c r="E139" s="59" t="s">
        <v>1179</v>
      </c>
      <c r="F139" s="58" t="s">
        <v>1044</v>
      </c>
      <c r="G139" s="59" t="s">
        <v>1205</v>
      </c>
      <c r="H139" s="37" t="str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>Чернігівська</v>
      </c>
      <c r="I139" s="55">
        <v>32106</v>
      </c>
      <c r="J139" s="65" t="s">
        <v>1188</v>
      </c>
      <c r="K139" s="59" t="s">
        <v>1191</v>
      </c>
      <c r="L139" s="59" t="s">
        <v>1192</v>
      </c>
      <c r="M139" s="59" t="s">
        <v>1255</v>
      </c>
      <c r="N139" s="59" t="s">
        <v>1256</v>
      </c>
      <c r="O139" s="59" t="s">
        <v>1215</v>
      </c>
      <c r="P139" s="59" t="s">
        <v>1257</v>
      </c>
      <c r="Q139" s="59" t="s">
        <v>1258</v>
      </c>
      <c r="R139" s="59" t="s">
        <v>1259</v>
      </c>
      <c r="S139" s="61" t="s">
        <v>1260</v>
      </c>
      <c r="T139" s="59"/>
      <c r="U139" s="59" t="s">
        <v>44</v>
      </c>
      <c r="V139" s="62">
        <v>100</v>
      </c>
      <c r="W139" s="63"/>
      <c r="X139" s="58">
        <v>46075</v>
      </c>
      <c r="Y139" s="58" t="s">
        <v>1189</v>
      </c>
      <c r="Z139" s="58" t="str">
        <f t="shared" si="15"/>
        <v>ні</v>
      </c>
      <c r="AA139" s="58">
        <v>46075</v>
      </c>
      <c r="AB139" s="58" t="s">
        <v>45</v>
      </c>
      <c r="AC139" s="58"/>
      <c r="AD139" s="64"/>
      <c r="AE139" s="45" t="str">
        <f t="shared" ca="1" si="12"/>
        <v/>
      </c>
      <c r="AF139" s="45">
        <f t="shared" ca="1" si="13"/>
        <v>38</v>
      </c>
      <c r="AG139" s="45" t="str">
        <f t="shared" ca="1" si="14"/>
        <v/>
      </c>
      <c r="AH139" s="42"/>
    </row>
    <row r="140" spans="1:34" ht="94.5" x14ac:dyDescent="0.25">
      <c r="A140" s="54" t="s">
        <v>1685</v>
      </c>
      <c r="B140" s="55" t="s">
        <v>1591</v>
      </c>
      <c r="C140" s="56">
        <v>15</v>
      </c>
      <c r="D140" s="42" t="s">
        <v>41</v>
      </c>
      <c r="E140" s="79" t="s">
        <v>1723</v>
      </c>
      <c r="F140" s="59" t="s">
        <v>539</v>
      </c>
      <c r="G140" s="59"/>
      <c r="H140" s="37" t="e">
        <f t="array" ref="H140">IF(
  ISBLANK(F140),
  "",
  IF(
    COUNTIF([1]Settings!G$1:G$609, F140) = 1,
    INDEX([1]Settings!H$1:H$609, MATCH(F140, [1]Settings!G$1:G$609, 0)),
    IFERROR(
      INDEX([1]Settings!H$1:H$609,
        MATCH(1,
          ([1]Settings!G$1:G$609=F140) * ([1]Settings!D$1:D$609=G140),
          0
        )
      ),
      ""
    )
  )
)</f>
        <v>#VALUE!</v>
      </c>
      <c r="I140" s="55">
        <v>35563</v>
      </c>
      <c r="J140" s="54" t="s">
        <v>1724</v>
      </c>
      <c r="K140" s="57" t="s">
        <v>1725</v>
      </c>
      <c r="L140" s="61" t="s">
        <v>1726</v>
      </c>
      <c r="M140" s="59" t="s">
        <v>1727</v>
      </c>
      <c r="N140" s="59" t="s">
        <v>1728</v>
      </c>
      <c r="O140" s="59" t="s">
        <v>54</v>
      </c>
      <c r="P140" s="59" t="s">
        <v>1729</v>
      </c>
      <c r="Q140" s="59" t="s">
        <v>1730</v>
      </c>
      <c r="R140" s="59" t="s">
        <v>1731</v>
      </c>
      <c r="S140" s="61">
        <v>993762871</v>
      </c>
      <c r="T140" s="59"/>
      <c r="U140" s="59" t="s">
        <v>44</v>
      </c>
      <c r="V140" s="62">
        <v>100</v>
      </c>
      <c r="W140" s="63"/>
      <c r="X140" s="58">
        <v>46079</v>
      </c>
      <c r="Y140" s="58" t="s">
        <v>1601</v>
      </c>
      <c r="Z140" s="58" t="str">
        <f t="shared" si="15"/>
        <v>ні</v>
      </c>
      <c r="AA140" s="58">
        <v>46079</v>
      </c>
      <c r="AB140" s="58" t="s">
        <v>45</v>
      </c>
      <c r="AC140" s="58" t="s">
        <v>50</v>
      </c>
      <c r="AD140" s="64"/>
      <c r="AE140" s="45">
        <f t="shared" ca="1" si="12"/>
        <v>28</v>
      </c>
      <c r="AF140" s="45" t="str">
        <f t="shared" ca="1" si="13"/>
        <v/>
      </c>
      <c r="AG140" s="45" t="str">
        <f t="shared" ca="1" si="14"/>
        <v/>
      </c>
      <c r="AH140" s="42"/>
    </row>
    <row r="141" spans="1:34" ht="78.75" x14ac:dyDescent="0.25">
      <c r="A141" s="65" t="s">
        <v>1156</v>
      </c>
      <c r="B141" s="55" t="s">
        <v>1152</v>
      </c>
      <c r="C141" s="56">
        <v>3</v>
      </c>
      <c r="D141" s="56" t="s">
        <v>41</v>
      </c>
      <c r="E141" s="57" t="s">
        <v>1157</v>
      </c>
      <c r="F141" s="58" t="s">
        <v>1056</v>
      </c>
      <c r="G141" s="59" t="s">
        <v>148</v>
      </c>
      <c r="H141" s="37" t="str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>Чернігівська</v>
      </c>
      <c r="I141" s="55">
        <v>32670</v>
      </c>
      <c r="J141" s="54" t="s">
        <v>1164</v>
      </c>
      <c r="K141" s="60" t="s">
        <v>1165</v>
      </c>
      <c r="L141" s="61" t="s">
        <v>1166</v>
      </c>
      <c r="M141" s="58" t="s">
        <v>1220</v>
      </c>
      <c r="N141" s="58" t="s">
        <v>1221</v>
      </c>
      <c r="O141" s="59" t="s">
        <v>1206</v>
      </c>
      <c r="P141" s="58" t="s">
        <v>1222</v>
      </c>
      <c r="Q141" s="58" t="s">
        <v>1223</v>
      </c>
      <c r="R141" s="58" t="s">
        <v>1224</v>
      </c>
      <c r="S141" s="61" t="s">
        <v>1225</v>
      </c>
      <c r="T141" s="59" t="s">
        <v>1167</v>
      </c>
      <c r="U141" s="59" t="s">
        <v>44</v>
      </c>
      <c r="V141" s="62">
        <v>100</v>
      </c>
      <c r="W141" s="63"/>
      <c r="X141" s="58">
        <v>46074</v>
      </c>
      <c r="Y141" s="58" t="s">
        <v>1185</v>
      </c>
      <c r="Z141" s="58" t="str">
        <f t="shared" si="15"/>
        <v>так</v>
      </c>
      <c r="AA141" s="58">
        <v>46074</v>
      </c>
      <c r="AB141" s="58" t="s">
        <v>45</v>
      </c>
      <c r="AC141" s="58" t="s">
        <v>1210</v>
      </c>
      <c r="AD141" s="64"/>
      <c r="AE141" s="45" t="str">
        <f t="shared" ca="1" si="12"/>
        <v/>
      </c>
      <c r="AF141" s="45">
        <f t="shared" ca="1" si="13"/>
        <v>36</v>
      </c>
      <c r="AG141" s="45" t="str">
        <f t="shared" ca="1" si="14"/>
        <v/>
      </c>
      <c r="AH141" s="42"/>
    </row>
    <row r="142" spans="1:34" ht="110.25" x14ac:dyDescent="0.25">
      <c r="A142" s="65" t="s">
        <v>2012</v>
      </c>
      <c r="B142" s="55" t="s">
        <v>1891</v>
      </c>
      <c r="C142" s="42">
        <v>14</v>
      </c>
      <c r="D142" s="42" t="s">
        <v>41</v>
      </c>
      <c r="E142" s="66" t="s">
        <v>2013</v>
      </c>
      <c r="F142" s="59" t="s">
        <v>95</v>
      </c>
      <c r="G142" s="59"/>
      <c r="H142" s="37" t="e">
        <f t="array" ref="H142">IF(
  ISBLANK(F142),
  "",
  IF(
    COUNTIF([5]Settings!G$1:G$609, F142) = 1,
    INDEX([5]Settings!H$1:H$609, MATCH(F142, [5]Settings!G$1:G$609, 0)),
    IFERROR(
      INDEX([5]Settings!H$1:H$609,
        MATCH(1,
          ([5]Settings!G$1:G$609=F142) * ([5]Settings!D$1:D$609=G142),
          0
        )
      ),
      ""
    )
  )
)</f>
        <v>#VALUE!</v>
      </c>
      <c r="I142" s="55">
        <v>32087</v>
      </c>
      <c r="J142" s="54" t="s">
        <v>2014</v>
      </c>
      <c r="K142" s="57" t="s">
        <v>2015</v>
      </c>
      <c r="L142" s="61" t="s">
        <v>2016</v>
      </c>
      <c r="M142" s="59" t="s">
        <v>2017</v>
      </c>
      <c r="N142" s="59" t="s">
        <v>2018</v>
      </c>
      <c r="O142" s="59" t="s">
        <v>43</v>
      </c>
      <c r="P142" s="59" t="s">
        <v>2019</v>
      </c>
      <c r="Q142" s="59" t="s">
        <v>2020</v>
      </c>
      <c r="R142" s="59" t="s">
        <v>2021</v>
      </c>
      <c r="S142" s="61">
        <v>976851364</v>
      </c>
      <c r="T142" s="69">
        <v>100915</v>
      </c>
      <c r="U142" s="59" t="s">
        <v>44</v>
      </c>
      <c r="V142" s="62">
        <v>100</v>
      </c>
      <c r="W142" s="63"/>
      <c r="X142" s="58">
        <v>46081</v>
      </c>
      <c r="Y142" s="58" t="s">
        <v>1901</v>
      </c>
      <c r="Z142" s="58" t="str">
        <f t="shared" si="15"/>
        <v>так</v>
      </c>
      <c r="AA142" s="58">
        <v>46081</v>
      </c>
      <c r="AB142" s="58" t="s">
        <v>45</v>
      </c>
      <c r="AC142" s="58"/>
      <c r="AD142" s="64" t="s">
        <v>1358</v>
      </c>
      <c r="AE142" s="45" t="str">
        <f t="shared" ca="1" si="12"/>
        <v/>
      </c>
      <c r="AF142" s="45">
        <f t="shared" ca="1" si="13"/>
        <v>38</v>
      </c>
      <c r="AG142" s="45" t="str">
        <f t="shared" ca="1" si="14"/>
        <v/>
      </c>
      <c r="AH142" s="42"/>
    </row>
    <row r="143" spans="1:34" ht="78.75" x14ac:dyDescent="0.25">
      <c r="B143" s="55" t="s">
        <v>1270</v>
      </c>
      <c r="C143" s="42">
        <v>37</v>
      </c>
      <c r="D143" s="37" t="s">
        <v>41</v>
      </c>
      <c r="E143" s="72" t="s">
        <v>2409</v>
      </c>
      <c r="F143" s="37" t="s">
        <v>2176</v>
      </c>
      <c r="H143" s="37" t="s">
        <v>772</v>
      </c>
      <c r="I143" s="71">
        <v>28878</v>
      </c>
      <c r="J143" s="35" t="s">
        <v>2410</v>
      </c>
      <c r="K143" s="37"/>
      <c r="L143" s="39" t="s">
        <v>2411</v>
      </c>
      <c r="M143" s="37" t="s">
        <v>2412</v>
      </c>
      <c r="N143" s="37" t="s">
        <v>2413</v>
      </c>
      <c r="O143" s="37" t="s">
        <v>48</v>
      </c>
      <c r="P143" s="37" t="s">
        <v>2414</v>
      </c>
      <c r="Q143" s="37" t="s">
        <v>2415</v>
      </c>
      <c r="R143" s="37" t="s">
        <v>2416</v>
      </c>
      <c r="S143" s="39" t="s">
        <v>2417</v>
      </c>
      <c r="Z143" s="58" t="s">
        <v>2507</v>
      </c>
      <c r="AA143" s="46"/>
      <c r="AB143" s="46"/>
      <c r="AC143" s="38" t="s">
        <v>46</v>
      </c>
      <c r="AD143" s="64" t="s">
        <v>2055</v>
      </c>
      <c r="AE143" s="45" t="str">
        <f t="shared" ca="1" si="12"/>
        <v/>
      </c>
      <c r="AF143" s="45" t="str">
        <f t="shared" ca="1" si="13"/>
        <v/>
      </c>
      <c r="AG143" s="45">
        <f t="shared" ca="1" si="14"/>
        <v>47</v>
      </c>
    </row>
    <row r="144" spans="1:34" ht="78.75" x14ac:dyDescent="0.25">
      <c r="C144" s="42">
        <v>19</v>
      </c>
      <c r="D144" s="37" t="s">
        <v>41</v>
      </c>
      <c r="E144" s="36" t="s">
        <v>2224</v>
      </c>
      <c r="F144" s="37" t="s">
        <v>2099</v>
      </c>
      <c r="H144" s="37" t="s">
        <v>772</v>
      </c>
      <c r="I144" s="71">
        <v>34916</v>
      </c>
      <c r="J144" s="35" t="s">
        <v>2225</v>
      </c>
      <c r="K144" s="37" t="s">
        <v>2226</v>
      </c>
      <c r="M144" s="37" t="s">
        <v>2049</v>
      </c>
      <c r="N144" s="37" t="s">
        <v>2227</v>
      </c>
      <c r="O144" s="37" t="s">
        <v>48</v>
      </c>
      <c r="P144" s="37" t="s">
        <v>2228</v>
      </c>
      <c r="Q144" s="37" t="s">
        <v>2229</v>
      </c>
      <c r="R144" s="37" t="s">
        <v>2230</v>
      </c>
      <c r="S144" s="39" t="s">
        <v>2077</v>
      </c>
      <c r="Z144" s="58" t="s">
        <v>2507</v>
      </c>
      <c r="AA144" s="46"/>
      <c r="AB144" s="46"/>
      <c r="AC144" s="38" t="s">
        <v>53</v>
      </c>
      <c r="AD144" s="64" t="s">
        <v>2055</v>
      </c>
      <c r="AE144" s="45">
        <f t="shared" ca="1" si="12"/>
        <v>30</v>
      </c>
      <c r="AF144" s="45" t="str">
        <f t="shared" ca="1" si="13"/>
        <v/>
      </c>
      <c r="AG144" s="45" t="str">
        <f t="shared" ca="1" si="14"/>
        <v/>
      </c>
    </row>
    <row r="145" spans="1:34" ht="63" x14ac:dyDescent="0.25">
      <c r="A145" s="61" t="s">
        <v>1395</v>
      </c>
      <c r="B145" s="55" t="s">
        <v>1270</v>
      </c>
      <c r="C145" s="42">
        <v>14</v>
      </c>
      <c r="D145" s="56" t="s">
        <v>41</v>
      </c>
      <c r="E145" s="59" t="s">
        <v>1396</v>
      </c>
      <c r="F145" s="58" t="s">
        <v>336</v>
      </c>
      <c r="G145" s="59"/>
      <c r="H145" s="37" t="e">
        <f t="array" ref="H145">IF(
  ISBLANK(F145),
  "",
  IF(
    COUNTIF([3]Settings!G$1:G$609, F145) = 1,
    INDEX([3]Settings!H$1:H$609, MATCH(F145, [3]Settings!G$1:G$609, 0)),
    IFERROR(
      INDEX([3]Settings!H$1:H$609,
        MATCH(1,
          ([3]Settings!G$1:G$609=F145) * ([3]Settings!D$1:D$609=G145),
          0
        )
      ),
      ""
    )
  )
)</f>
        <v>#VALUE!</v>
      </c>
      <c r="I145" s="58">
        <v>28245</v>
      </c>
      <c r="J145" s="59">
        <v>2824408213</v>
      </c>
      <c r="K145" s="59" t="s">
        <v>1397</v>
      </c>
      <c r="L145" s="61" t="s">
        <v>1398</v>
      </c>
      <c r="M145" s="59" t="s">
        <v>1399</v>
      </c>
      <c r="N145" s="59" t="s">
        <v>1400</v>
      </c>
      <c r="O145" s="59" t="s">
        <v>48</v>
      </c>
      <c r="P145" s="59" t="s">
        <v>1401</v>
      </c>
      <c r="Q145" s="59" t="s">
        <v>1402</v>
      </c>
      <c r="R145" s="59" t="s">
        <v>1403</v>
      </c>
      <c r="S145" s="61">
        <v>964631624</v>
      </c>
      <c r="T145" s="59"/>
      <c r="U145" s="59" t="s">
        <v>44</v>
      </c>
      <c r="V145" s="62">
        <v>100</v>
      </c>
      <c r="W145" s="63"/>
      <c r="X145" s="58">
        <v>46076</v>
      </c>
      <c r="Y145" s="58" t="s">
        <v>1280</v>
      </c>
      <c r="Z145" s="58" t="str">
        <f>IF(E145="","",IF(T145="","ні","так"))</f>
        <v>ні</v>
      </c>
      <c r="AA145" s="58">
        <v>46076</v>
      </c>
      <c r="AB145" s="58" t="s">
        <v>45</v>
      </c>
      <c r="AC145" s="58"/>
      <c r="AD145" s="64"/>
      <c r="AE145" s="45" t="str">
        <f t="shared" ca="1" si="12"/>
        <v/>
      </c>
      <c r="AF145" s="45" t="str">
        <f t="shared" ca="1" si="13"/>
        <v/>
      </c>
      <c r="AG145" s="45">
        <f t="shared" ca="1" si="14"/>
        <v>48</v>
      </c>
      <c r="AH145" s="42"/>
    </row>
    <row r="146" spans="1:34" ht="204.75" x14ac:dyDescent="0.25">
      <c r="A146" s="65" t="s">
        <v>1864</v>
      </c>
      <c r="B146" s="55" t="s">
        <v>1742</v>
      </c>
      <c r="C146" s="42">
        <v>14</v>
      </c>
      <c r="D146" s="56" t="s">
        <v>41</v>
      </c>
      <c r="E146" s="66" t="s">
        <v>1865</v>
      </c>
      <c r="F146" s="59" t="s">
        <v>49</v>
      </c>
      <c r="G146" s="59"/>
      <c r="H146" s="37" t="e">
        <f t="array" ref="H146">IF(
  ISBLANK(F146),
  "",
  IF(
    COUNTIF([4]Settings!G$1:G$609, F146) = 1,
    INDEX([4]Settings!H$1:H$609, MATCH(F146, [4]Settings!G$1:G$609, 0)),
    IFERROR(
      INDEX([4]Settings!H$1:H$609,
        MATCH(1,
          ([4]Settings!G$1:G$609=F146) * ([4]Settings!D$1:D$609=G146),
          0
        )
      ),
      ""
    )
  )
)</f>
        <v>#VALUE!</v>
      </c>
      <c r="I146" s="55">
        <v>36933</v>
      </c>
      <c r="J146" s="54" t="s">
        <v>1866</v>
      </c>
      <c r="K146" s="36" t="s">
        <v>1867</v>
      </c>
      <c r="L146" s="61" t="s">
        <v>1868</v>
      </c>
      <c r="M146" s="59" t="s">
        <v>1869</v>
      </c>
      <c r="N146" s="59" t="s">
        <v>1870</v>
      </c>
      <c r="O146" s="59" t="s">
        <v>48</v>
      </c>
      <c r="P146" s="59" t="s">
        <v>1871</v>
      </c>
      <c r="Q146" s="59" t="s">
        <v>1872</v>
      </c>
      <c r="R146" s="59" t="s">
        <v>1873</v>
      </c>
      <c r="S146" s="61">
        <v>980906712</v>
      </c>
      <c r="T146" s="59"/>
      <c r="U146" s="59" t="s">
        <v>44</v>
      </c>
      <c r="V146" s="62">
        <v>100</v>
      </c>
      <c r="W146" s="63"/>
      <c r="X146" s="58">
        <v>46080</v>
      </c>
      <c r="Y146" s="58" t="s">
        <v>1752</v>
      </c>
      <c r="Z146" s="58" t="str">
        <f>IF(E146="","",IF(T146="","ні","так"))</f>
        <v>ні</v>
      </c>
      <c r="AA146" s="58">
        <v>46080</v>
      </c>
      <c r="AB146" s="58" t="s">
        <v>45</v>
      </c>
      <c r="AC146" s="58"/>
      <c r="AD146" s="64"/>
      <c r="AE146" s="45">
        <f t="shared" ca="1" si="12"/>
        <v>25</v>
      </c>
      <c r="AF146" s="45" t="str">
        <f t="shared" ca="1" si="13"/>
        <v/>
      </c>
      <c r="AG146" s="45" t="str">
        <f t="shared" ca="1" si="14"/>
        <v/>
      </c>
      <c r="AH146" s="42"/>
    </row>
    <row r="147" spans="1:34" ht="94.5" x14ac:dyDescent="0.25">
      <c r="C147" s="42">
        <v>25</v>
      </c>
      <c r="D147" s="37" t="s">
        <v>41</v>
      </c>
      <c r="E147" s="72" t="s">
        <v>2284</v>
      </c>
      <c r="F147" s="37" t="s">
        <v>2285</v>
      </c>
      <c r="H147" s="37" t="s">
        <v>772</v>
      </c>
      <c r="I147" s="71">
        <v>33287</v>
      </c>
      <c r="J147" s="35" t="s">
        <v>2286</v>
      </c>
      <c r="K147" s="37" t="s">
        <v>2287</v>
      </c>
      <c r="L147" s="39" t="s">
        <v>2288</v>
      </c>
      <c r="M147" s="37" t="s">
        <v>2049</v>
      </c>
      <c r="N147" s="37" t="s">
        <v>2289</v>
      </c>
      <c r="O147" s="37" t="s">
        <v>52</v>
      </c>
      <c r="P147" s="37" t="s">
        <v>2290</v>
      </c>
      <c r="Q147" s="37" t="s">
        <v>2291</v>
      </c>
      <c r="R147" s="37" t="s">
        <v>2292</v>
      </c>
      <c r="S147" s="39" t="s">
        <v>2077</v>
      </c>
      <c r="Z147" s="58" t="s">
        <v>2507</v>
      </c>
      <c r="AA147" s="46"/>
      <c r="AB147" s="46"/>
      <c r="AC147" s="38"/>
      <c r="AD147" s="64" t="s">
        <v>2055</v>
      </c>
      <c r="AE147" s="45">
        <f t="shared" ca="1" si="12"/>
        <v>35</v>
      </c>
      <c r="AF147" s="45" t="str">
        <f t="shared" ca="1" si="13"/>
        <v/>
      </c>
      <c r="AG147" s="45" t="str">
        <f t="shared" ca="1" si="14"/>
        <v/>
      </c>
    </row>
    <row r="148" spans="1:34" ht="173.25" x14ac:dyDescent="0.25">
      <c r="A148" s="65" t="s">
        <v>1802</v>
      </c>
      <c r="B148" s="55" t="s">
        <v>1742</v>
      </c>
      <c r="C148" s="42">
        <v>15</v>
      </c>
      <c r="D148" s="56" t="s">
        <v>41</v>
      </c>
      <c r="E148" s="80" t="s">
        <v>1874</v>
      </c>
      <c r="F148" s="58" t="s">
        <v>432</v>
      </c>
      <c r="G148" s="59"/>
      <c r="H148" s="37" t="e">
        <f t="array" ref="H148">IF(
  ISBLANK(F148),
  "",
  IF(
    COUNTIF([4]Settings!G$1:G$609, F148) = 1,
    INDEX([4]Settings!H$1:H$609, MATCH(F148, [4]Settings!G$1:G$609, 0)),
    IFERROR(
      INDEX([4]Settings!H$1:H$609,
        MATCH(1,
          ([4]Settings!G$1:G$609=F148) * ([4]Settings!D$1:D$609=G148),
          0
        )
      ),
      ""
    )
  )
)</f>
        <v>#VALUE!</v>
      </c>
      <c r="I148" s="55">
        <v>30429</v>
      </c>
      <c r="J148" s="54" t="s">
        <v>1875</v>
      </c>
      <c r="K148" s="60" t="s">
        <v>1876</v>
      </c>
      <c r="L148" s="61" t="s">
        <v>1877</v>
      </c>
      <c r="M148" s="58" t="s">
        <v>1325</v>
      </c>
      <c r="N148" s="58" t="s">
        <v>1878</v>
      </c>
      <c r="O148" s="59" t="s">
        <v>54</v>
      </c>
      <c r="P148" s="58" t="s">
        <v>1879</v>
      </c>
      <c r="Q148" s="58" t="s">
        <v>1880</v>
      </c>
      <c r="R148" s="58" t="s">
        <v>1881</v>
      </c>
      <c r="S148" s="61">
        <v>938909960</v>
      </c>
      <c r="T148" s="59"/>
      <c r="U148" s="59" t="s">
        <v>44</v>
      </c>
      <c r="V148" s="62">
        <v>100</v>
      </c>
      <c r="W148" s="63"/>
      <c r="X148" s="58">
        <v>46080</v>
      </c>
      <c r="Y148" s="58" t="s">
        <v>1752</v>
      </c>
      <c r="Z148" s="58" t="str">
        <f>IF(E148="","",IF(T148="","ні","так"))</f>
        <v>ні</v>
      </c>
      <c r="AA148" s="58">
        <v>46080</v>
      </c>
      <c r="AB148" s="58" t="s">
        <v>45</v>
      </c>
      <c r="AC148" s="58" t="s">
        <v>50</v>
      </c>
      <c r="AD148" s="64"/>
      <c r="AE148" s="45" t="str">
        <f t="shared" ca="1" si="12"/>
        <v/>
      </c>
      <c r="AF148" s="45">
        <f t="shared" ca="1" si="13"/>
        <v>42</v>
      </c>
      <c r="AG148" s="45" t="str">
        <f t="shared" ca="1" si="14"/>
        <v/>
      </c>
      <c r="AH148" s="70"/>
    </row>
    <row r="149" spans="1:34" ht="157.5" x14ac:dyDescent="0.25">
      <c r="A149" s="54" t="s">
        <v>1773</v>
      </c>
      <c r="B149" s="55" t="s">
        <v>1742</v>
      </c>
      <c r="C149" s="42">
        <v>16</v>
      </c>
      <c r="D149" s="56" t="s">
        <v>41</v>
      </c>
      <c r="E149" s="59" t="s">
        <v>1882</v>
      </c>
      <c r="F149" s="59" t="s">
        <v>217</v>
      </c>
      <c r="G149" s="79" t="s">
        <v>433</v>
      </c>
      <c r="H149" s="37" t="e">
        <f t="array" ref="H149">IF(
  ISBLANK(F149),
  "",
  IF(
    COUNTIF([4]Settings!G$1:G$609, F149) = 1,
    INDEX([4]Settings!H$1:H$609, MATCH(F149, [4]Settings!G$1:G$609, 0)),
    IFERROR(
      INDEX([4]Settings!H$1:H$609,
        MATCH(1,
          ([4]Settings!G$1:G$609=F149) * ([4]Settings!D$1:D$609=G149),
          0
        )
      ),
      ""
    )
  )
)</f>
        <v>#VALUE!</v>
      </c>
      <c r="I149" s="55">
        <v>32344</v>
      </c>
      <c r="J149" s="54" t="s">
        <v>1883</v>
      </c>
      <c r="K149" s="36" t="s">
        <v>1884</v>
      </c>
      <c r="L149" s="59" t="s">
        <v>1885</v>
      </c>
      <c r="M149" s="59" t="s">
        <v>1325</v>
      </c>
      <c r="N149" s="59" t="s">
        <v>1886</v>
      </c>
      <c r="O149" s="59" t="s">
        <v>52</v>
      </c>
      <c r="P149" s="59" t="s">
        <v>1887</v>
      </c>
      <c r="Q149" s="59" t="s">
        <v>1888</v>
      </c>
      <c r="R149" s="59" t="s">
        <v>1889</v>
      </c>
      <c r="S149" s="61">
        <v>962463050</v>
      </c>
      <c r="T149" s="69"/>
      <c r="U149" s="59" t="s">
        <v>44</v>
      </c>
      <c r="V149" s="62">
        <v>100</v>
      </c>
      <c r="W149" s="63"/>
      <c r="X149" s="58">
        <v>46080</v>
      </c>
      <c r="Y149" s="58" t="s">
        <v>1752</v>
      </c>
      <c r="Z149" s="58" t="str">
        <f>IF(E149="","",IF(T149="","ні","так"))</f>
        <v>ні</v>
      </c>
      <c r="AA149" s="58">
        <v>46080</v>
      </c>
      <c r="AB149" s="58" t="s">
        <v>45</v>
      </c>
      <c r="AC149" s="58" t="s">
        <v>46</v>
      </c>
      <c r="AD149" s="64"/>
      <c r="AE149" s="45" t="str">
        <f t="shared" ca="1" si="12"/>
        <v/>
      </c>
      <c r="AF149" s="45">
        <f t="shared" ca="1" si="13"/>
        <v>37</v>
      </c>
      <c r="AG149" s="45" t="str">
        <f t="shared" ca="1" si="14"/>
        <v/>
      </c>
      <c r="AH149" s="42"/>
    </row>
    <row r="150" spans="1:34" s="37" customFormat="1" ht="126" x14ac:dyDescent="0.25">
      <c r="A150" s="54" t="s">
        <v>2022</v>
      </c>
      <c r="B150" s="55" t="s">
        <v>1891</v>
      </c>
      <c r="C150" s="42">
        <v>15</v>
      </c>
      <c r="D150" s="56" t="s">
        <v>41</v>
      </c>
      <c r="E150" s="59" t="s">
        <v>2023</v>
      </c>
      <c r="F150" s="59" t="s">
        <v>95</v>
      </c>
      <c r="G150" s="59"/>
      <c r="H150" s="37" t="e">
        <f t="array" ref="H150">IF(
  ISBLANK(F150),
  "",
  IF(
    COUNTIF([5]Settings!G$1:G$609, F150) = 1,
    INDEX([5]Settings!H$1:H$609, MATCH(F150, [5]Settings!G$1:G$609, 0)),
    IFERROR(
      INDEX([5]Settings!H$1:H$609,
        MATCH(1,
          ([5]Settings!G$1:G$609=F150) * ([5]Settings!D$1:D$609=G150),
          0
        )
      ),
      ""
    )
  )
)</f>
        <v>#VALUE!</v>
      </c>
      <c r="I150" s="55">
        <v>33381</v>
      </c>
      <c r="J150" s="65" t="s">
        <v>2024</v>
      </c>
      <c r="K150" s="59" t="s">
        <v>2025</v>
      </c>
      <c r="L150" s="59" t="s">
        <v>2026</v>
      </c>
      <c r="M150" s="59" t="s">
        <v>2027</v>
      </c>
      <c r="N150" s="59" t="s">
        <v>2028</v>
      </c>
      <c r="O150" s="59" t="s">
        <v>54</v>
      </c>
      <c r="P150" s="59" t="s">
        <v>2029</v>
      </c>
      <c r="Q150" s="59" t="s">
        <v>2030</v>
      </c>
      <c r="R150" s="59" t="s">
        <v>2031</v>
      </c>
      <c r="S150" s="61">
        <v>684988219</v>
      </c>
      <c r="T150" s="59"/>
      <c r="U150" s="59" t="s">
        <v>44</v>
      </c>
      <c r="V150" s="62">
        <v>100</v>
      </c>
      <c r="W150" s="63"/>
      <c r="X150" s="58">
        <v>46081</v>
      </c>
      <c r="Y150" s="58" t="s">
        <v>1901</v>
      </c>
      <c r="Z150" s="58" t="str">
        <f>IF(E150="","",IF(T150="","ні","так"))</f>
        <v>ні</v>
      </c>
      <c r="AA150" s="58">
        <v>46073</v>
      </c>
      <c r="AB150" s="58" t="s">
        <v>45</v>
      </c>
      <c r="AC150" s="58" t="s">
        <v>53</v>
      </c>
      <c r="AD150" s="64" t="s">
        <v>2032</v>
      </c>
      <c r="AE150" s="45">
        <f t="shared" ca="1" si="12"/>
        <v>34</v>
      </c>
      <c r="AF150" s="45" t="str">
        <f t="shared" ca="1" si="13"/>
        <v/>
      </c>
      <c r="AG150" s="45" t="str">
        <f t="shared" ca="1" si="14"/>
        <v/>
      </c>
      <c r="AH150" s="42"/>
    </row>
    <row r="151" spans="1:34" s="37" customFormat="1" ht="173.25" x14ac:dyDescent="0.25">
      <c r="A151" s="65" t="s">
        <v>1732</v>
      </c>
      <c r="B151" s="55" t="s">
        <v>1591</v>
      </c>
      <c r="C151" s="56">
        <v>16</v>
      </c>
      <c r="D151" s="56" t="s">
        <v>41</v>
      </c>
      <c r="E151" s="59" t="s">
        <v>1733</v>
      </c>
      <c r="F151" s="59" t="s">
        <v>95</v>
      </c>
      <c r="G151" s="59"/>
      <c r="H151" s="37" t="e">
        <f t="array" ref="H151">IF(
  ISBLANK(F151),
  "",
  IF(
    COUNTIF([1]Settings!G$1:G$609, F151) = 1,
    INDEX([1]Settings!H$1:H$609, MATCH(F151, [1]Settings!G$1:G$609, 0)),
    IFERROR(
      INDEX([1]Settings!H$1:H$609,
        MATCH(1,
          ([1]Settings!G$1:G$609=F151) * ([1]Settings!D$1:D$609=G151),
          0
        )
      ),
      ""
    )
  )
)</f>
        <v>#VALUE!</v>
      </c>
      <c r="I151" s="55">
        <v>33310</v>
      </c>
      <c r="J151" s="54" t="s">
        <v>1734</v>
      </c>
      <c r="K151" s="36" t="s">
        <v>1735</v>
      </c>
      <c r="L151" s="59" t="s">
        <v>1736</v>
      </c>
      <c r="M151" s="59" t="s">
        <v>1325</v>
      </c>
      <c r="N151" s="59" t="s">
        <v>1737</v>
      </c>
      <c r="O151" s="59" t="s">
        <v>54</v>
      </c>
      <c r="P151" s="59" t="s">
        <v>1738</v>
      </c>
      <c r="Q151" s="59" t="s">
        <v>1739</v>
      </c>
      <c r="R151" s="59" t="s">
        <v>1740</v>
      </c>
      <c r="S151" s="61">
        <v>687302052</v>
      </c>
      <c r="T151" s="69"/>
      <c r="U151" s="59" t="s">
        <v>44</v>
      </c>
      <c r="V151" s="62">
        <v>100</v>
      </c>
      <c r="W151" s="63"/>
      <c r="X151" s="58">
        <v>46079</v>
      </c>
      <c r="Y151" s="58" t="s">
        <v>1601</v>
      </c>
      <c r="Z151" s="58" t="str">
        <f>IF(E151="","",IF(T151="","ні","так"))</f>
        <v>ні</v>
      </c>
      <c r="AA151" s="58">
        <v>46079</v>
      </c>
      <c r="AB151" s="58" t="s">
        <v>45</v>
      </c>
      <c r="AC151" s="58" t="s">
        <v>50</v>
      </c>
      <c r="AD151" s="64"/>
      <c r="AE151" s="45">
        <f t="shared" ca="1" si="12"/>
        <v>35</v>
      </c>
      <c r="AF151" s="45" t="str">
        <f t="shared" ca="1" si="13"/>
        <v/>
      </c>
      <c r="AG151" s="45" t="str">
        <f t="shared" ca="1" si="14"/>
        <v/>
      </c>
      <c r="AH151" s="42"/>
    </row>
    <row r="152" spans="1:34" s="37" customFormat="1" ht="94.5" x14ac:dyDescent="0.25">
      <c r="A152" s="61" t="s">
        <v>1504</v>
      </c>
      <c r="B152" s="55" t="s">
        <v>1485</v>
      </c>
      <c r="C152" s="42">
        <v>12</v>
      </c>
      <c r="D152" s="56" t="s">
        <v>41</v>
      </c>
      <c r="E152" s="59" t="s">
        <v>1585</v>
      </c>
      <c r="F152" s="58" t="s">
        <v>442</v>
      </c>
      <c r="G152" s="59"/>
      <c r="H152" s="37" t="e">
        <f t="array" ref="H152">IF(
  ISBLANK(F152),
  "",
  IF(
    COUNTIF([6]Settings!G$1:G$609, F152) = 1,
    INDEX([6]Settings!H$1:H$609, MATCH(F152, [6]Settings!G$1:G$609, 0)),
    IFERROR(
      INDEX([6]Settings!H$1:H$609,
        MATCH(1,
          ([6]Settings!G$1:G$609=F152) * ([6]Settings!D$1:D$609=G152),
          0
        )
      ),
      ""
    )
  )
)</f>
        <v>#VALUE!</v>
      </c>
      <c r="I152" s="58">
        <v>28475</v>
      </c>
      <c r="J152" s="59">
        <v>2847401474</v>
      </c>
      <c r="K152" s="59" t="s">
        <v>1586</v>
      </c>
      <c r="L152" s="61" t="s">
        <v>1587</v>
      </c>
      <c r="M152" s="59" t="s">
        <v>1588</v>
      </c>
      <c r="N152" s="59"/>
      <c r="O152" s="59" t="s">
        <v>52</v>
      </c>
      <c r="P152" s="59"/>
      <c r="Q152" s="59"/>
      <c r="R152" s="59"/>
      <c r="S152" s="61"/>
      <c r="T152" s="59" t="s">
        <v>1589</v>
      </c>
      <c r="U152" s="59" t="s">
        <v>44</v>
      </c>
      <c r="V152" s="62">
        <v>100</v>
      </c>
      <c r="W152" s="63"/>
      <c r="X152" s="58">
        <v>46078</v>
      </c>
      <c r="Y152" s="58" t="s">
        <v>1493</v>
      </c>
      <c r="Z152" s="58" t="str">
        <f>IF(E152="","",IF(T152="","ні","так"))</f>
        <v>так</v>
      </c>
      <c r="AA152" s="58">
        <v>46078</v>
      </c>
      <c r="AB152" s="58" t="s">
        <v>45</v>
      </c>
      <c r="AC152" s="58"/>
      <c r="AD152" s="64"/>
      <c r="AE152" s="45" t="str">
        <f t="shared" ca="1" si="12"/>
        <v/>
      </c>
      <c r="AF152" s="45" t="str">
        <f t="shared" ca="1" si="13"/>
        <v/>
      </c>
      <c r="AG152" s="45">
        <f t="shared" ca="1" si="14"/>
        <v>48</v>
      </c>
      <c r="AH152" s="42"/>
    </row>
    <row r="153" spans="1:34" s="37" customFormat="1" ht="16.5" x14ac:dyDescent="0.25">
      <c r="A153" s="39"/>
      <c r="I153" s="38"/>
      <c r="J153" s="39"/>
      <c r="L153" s="39"/>
      <c r="O153" s="59"/>
      <c r="S153" s="39"/>
      <c r="W153" s="39"/>
      <c r="Z153" s="46"/>
      <c r="AA153" s="46"/>
      <c r="AB153" s="46"/>
      <c r="AC153" s="46"/>
      <c r="AD153" s="39"/>
      <c r="AE153" s="77" t="str">
        <f t="shared" ca="1" si="12"/>
        <v/>
      </c>
      <c r="AF153" s="77" t="str">
        <f t="shared" ca="1" si="13"/>
        <v/>
      </c>
      <c r="AG153" s="77" t="str">
        <f t="shared" ca="1" si="14"/>
        <v/>
      </c>
    </row>
    <row r="154" spans="1:34" s="37" customFormat="1" ht="16.5" x14ac:dyDescent="0.25">
      <c r="A154" s="39"/>
      <c r="I154" s="38"/>
      <c r="J154" s="39"/>
      <c r="L154" s="39"/>
      <c r="O154" s="59"/>
      <c r="S154" s="39"/>
      <c r="W154" s="39"/>
      <c r="Z154" s="46"/>
      <c r="AA154" s="46"/>
      <c r="AB154" s="46"/>
      <c r="AC154" s="46"/>
      <c r="AD154" s="39"/>
      <c r="AE154" s="77" t="str">
        <f t="shared" ca="1" si="12"/>
        <v/>
      </c>
      <c r="AF154" s="77" t="str">
        <f t="shared" ca="1" si="13"/>
        <v/>
      </c>
      <c r="AG154" s="77" t="str">
        <f t="shared" ca="1" si="14"/>
        <v/>
      </c>
    </row>
    <row r="155" spans="1:34" s="37" customFormat="1" ht="16.5" x14ac:dyDescent="0.25">
      <c r="A155" s="39"/>
      <c r="I155" s="38"/>
      <c r="J155" s="39"/>
      <c r="L155" s="39"/>
      <c r="O155" s="59"/>
      <c r="S155" s="39"/>
      <c r="W155" s="39"/>
      <c r="Z155" s="46"/>
      <c r="AA155" s="46"/>
      <c r="AB155" s="46"/>
      <c r="AC155" s="46"/>
      <c r="AD155" s="39"/>
      <c r="AE155" s="77" t="str">
        <f t="shared" ca="1" si="12"/>
        <v/>
      </c>
      <c r="AF155" s="77" t="str">
        <f t="shared" ca="1" si="13"/>
        <v/>
      </c>
      <c r="AG155" s="77" t="str">
        <f t="shared" ca="1" si="14"/>
        <v/>
      </c>
    </row>
    <row r="156" spans="1:34" s="37" customFormat="1" ht="16.5" x14ac:dyDescent="0.25">
      <c r="A156" s="39"/>
      <c r="I156" s="38"/>
      <c r="J156" s="39"/>
      <c r="L156" s="39"/>
      <c r="O156" s="59"/>
      <c r="S156" s="39"/>
      <c r="W156" s="39"/>
      <c r="Z156" s="46"/>
      <c r="AA156" s="46"/>
      <c r="AB156" s="46"/>
      <c r="AC156" s="46"/>
      <c r="AD156" s="39"/>
      <c r="AE156" s="77" t="str">
        <f t="shared" ca="1" si="12"/>
        <v/>
      </c>
      <c r="AF156" s="77" t="str">
        <f t="shared" ca="1" si="13"/>
        <v/>
      </c>
      <c r="AG156" s="77" t="str">
        <f t="shared" ca="1" si="14"/>
        <v/>
      </c>
    </row>
    <row r="157" spans="1:34" s="37" customFormat="1" ht="16.5" x14ac:dyDescent="0.25">
      <c r="A157" s="39"/>
      <c r="I157" s="38"/>
      <c r="J157" s="39"/>
      <c r="L157" s="39"/>
      <c r="O157" s="59"/>
      <c r="S157" s="39"/>
      <c r="W157" s="39"/>
      <c r="Z157" s="46"/>
      <c r="AA157" s="46"/>
      <c r="AB157" s="46"/>
      <c r="AC157" s="46"/>
      <c r="AD157" s="39"/>
      <c r="AE157" s="77" t="str">
        <f t="shared" ca="1" si="12"/>
        <v/>
      </c>
      <c r="AF157" s="77" t="str">
        <f t="shared" ca="1" si="13"/>
        <v/>
      </c>
      <c r="AG157" s="77" t="str">
        <f t="shared" ca="1" si="14"/>
        <v/>
      </c>
    </row>
    <row r="158" spans="1:34" s="37" customFormat="1" ht="16.5" x14ac:dyDescent="0.25">
      <c r="A158" s="39"/>
      <c r="I158" s="38"/>
      <c r="J158" s="39"/>
      <c r="L158" s="39"/>
      <c r="O158" s="59"/>
      <c r="S158" s="39"/>
      <c r="W158" s="39"/>
      <c r="Z158" s="46"/>
      <c r="AA158" s="46"/>
      <c r="AB158" s="46"/>
      <c r="AC158" s="46"/>
      <c r="AD158" s="39"/>
      <c r="AE158" s="77" t="str">
        <f t="shared" ca="1" si="12"/>
        <v/>
      </c>
      <c r="AF158" s="77" t="str">
        <f t="shared" ca="1" si="13"/>
        <v/>
      </c>
      <c r="AG158" s="77" t="str">
        <f t="shared" ca="1" si="14"/>
        <v/>
      </c>
    </row>
    <row r="159" spans="1:34" ht="16.5" x14ac:dyDescent="0.25">
      <c r="O159" s="59"/>
      <c r="Z159" s="46"/>
      <c r="AA159" s="46"/>
      <c r="AB159" s="46"/>
      <c r="AC159" s="46"/>
      <c r="AE159" s="45" t="str">
        <f t="shared" ca="1" si="12"/>
        <v/>
      </c>
      <c r="AF159" s="45" t="str">
        <f t="shared" ca="1" si="13"/>
        <v/>
      </c>
      <c r="AG159" s="45" t="str">
        <f t="shared" ca="1" si="14"/>
        <v/>
      </c>
    </row>
    <row r="160" spans="1:34" ht="16.5" x14ac:dyDescent="0.25">
      <c r="O160" s="59"/>
      <c r="Z160" s="46"/>
      <c r="AA160" s="46"/>
      <c r="AB160" s="46"/>
      <c r="AC160" s="46"/>
      <c r="AE160" s="45" t="str">
        <f t="shared" ca="1" si="12"/>
        <v/>
      </c>
      <c r="AF160" s="45" t="str">
        <f t="shared" ca="1" si="13"/>
        <v/>
      </c>
      <c r="AG160" s="45" t="str">
        <f t="shared" ca="1" si="14"/>
        <v/>
      </c>
    </row>
    <row r="161" spans="15:33" ht="16.5" x14ac:dyDescent="0.25">
      <c r="O161" s="37"/>
      <c r="Z161" s="46"/>
      <c r="AA161" s="46"/>
      <c r="AB161" s="46"/>
      <c r="AC161" s="46"/>
      <c r="AE161" s="45" t="str">
        <f t="shared" ca="1" si="12"/>
        <v/>
      </c>
      <c r="AF161" s="45" t="str">
        <f t="shared" ca="1" si="13"/>
        <v/>
      </c>
      <c r="AG161" s="45" t="str">
        <f t="shared" ca="1" si="14"/>
        <v/>
      </c>
    </row>
    <row r="162" spans="15:33" ht="16.5" x14ac:dyDescent="0.25">
      <c r="O162" s="37"/>
      <c r="Z162" s="46"/>
      <c r="AA162" s="46"/>
      <c r="AB162" s="46"/>
      <c r="AC162" s="46"/>
      <c r="AE162" s="45" t="str">
        <f t="shared" ca="1" si="12"/>
        <v/>
      </c>
      <c r="AF162" s="45" t="str">
        <f t="shared" ca="1" si="13"/>
        <v/>
      </c>
      <c r="AG162" s="45" t="str">
        <f t="shared" ca="1" si="14"/>
        <v/>
      </c>
    </row>
    <row r="163" spans="15:33" ht="16.5" x14ac:dyDescent="0.25">
      <c r="O163" s="37"/>
      <c r="Z163" s="46"/>
      <c r="AA163" s="46"/>
      <c r="AB163" s="46"/>
      <c r="AC163" s="46"/>
      <c r="AE163" s="45" t="str">
        <f t="shared" ca="1" si="12"/>
        <v/>
      </c>
      <c r="AF163" s="45" t="str">
        <f t="shared" ca="1" si="13"/>
        <v/>
      </c>
      <c r="AG163" s="45" t="str">
        <f t="shared" ca="1" si="14"/>
        <v/>
      </c>
    </row>
    <row r="164" spans="15:33" ht="16.5" x14ac:dyDescent="0.25">
      <c r="O164" s="37"/>
      <c r="Z164" s="46"/>
      <c r="AA164" s="46"/>
      <c r="AB164" s="46"/>
      <c r="AC164" s="46"/>
      <c r="AE164" s="45" t="str">
        <f t="shared" ca="1" si="12"/>
        <v/>
      </c>
      <c r="AF164" s="45" t="str">
        <f t="shared" ca="1" si="13"/>
        <v/>
      </c>
      <c r="AG164" s="45" t="str">
        <f t="shared" ca="1" si="14"/>
        <v/>
      </c>
    </row>
    <row r="165" spans="15:33" ht="16.5" x14ac:dyDescent="0.25">
      <c r="O165" s="37"/>
      <c r="Z165" s="46"/>
      <c r="AA165" s="46"/>
      <c r="AB165" s="46"/>
      <c r="AC165" s="46"/>
      <c r="AE165" s="45" t="str">
        <f t="shared" ca="1" si="12"/>
        <v/>
      </c>
      <c r="AF165" s="45" t="str">
        <f t="shared" ca="1" si="13"/>
        <v/>
      </c>
      <c r="AG165" s="45" t="str">
        <f t="shared" ca="1" si="14"/>
        <v/>
      </c>
    </row>
    <row r="166" spans="15:33" ht="16.5" x14ac:dyDescent="0.25">
      <c r="O166" s="37"/>
      <c r="Z166" s="46"/>
      <c r="AA166" s="46"/>
      <c r="AB166" s="46"/>
      <c r="AC166" s="46"/>
      <c r="AE166" s="45" t="str">
        <f t="shared" ca="1" si="12"/>
        <v/>
      </c>
      <c r="AF166" s="45" t="str">
        <f t="shared" ca="1" si="13"/>
        <v/>
      </c>
      <c r="AG166" s="45" t="str">
        <f t="shared" ca="1" si="14"/>
        <v/>
      </c>
    </row>
    <row r="167" spans="15:33" ht="16.5" x14ac:dyDescent="0.25">
      <c r="O167" s="37"/>
      <c r="Z167" s="46"/>
      <c r="AA167" s="46"/>
      <c r="AB167" s="46"/>
      <c r="AC167" s="46"/>
      <c r="AE167" s="45" t="str">
        <f t="shared" ca="1" si="12"/>
        <v/>
      </c>
      <c r="AF167" s="45" t="str">
        <f t="shared" ca="1" si="13"/>
        <v/>
      </c>
      <c r="AG167" s="45" t="str">
        <f t="shared" ca="1" si="14"/>
        <v/>
      </c>
    </row>
    <row r="168" spans="15:33" ht="16.5" x14ac:dyDescent="0.25">
      <c r="O168" s="37"/>
      <c r="Z168" s="46"/>
      <c r="AA168" s="46"/>
      <c r="AB168" s="46"/>
      <c r="AC168" s="46"/>
      <c r="AE168" s="45" t="str">
        <f t="shared" ca="1" si="12"/>
        <v/>
      </c>
      <c r="AF168" s="45" t="str">
        <f t="shared" ca="1" si="13"/>
        <v/>
      </c>
      <c r="AG168" s="45" t="str">
        <f t="shared" ca="1" si="14"/>
        <v/>
      </c>
    </row>
    <row r="169" spans="15:33" ht="16.5" x14ac:dyDescent="0.25">
      <c r="O169" s="37"/>
      <c r="Z169" s="46"/>
      <c r="AA169" s="46"/>
      <c r="AB169" s="46"/>
      <c r="AC169" s="46"/>
      <c r="AE169" s="45" t="str">
        <f t="shared" ca="1" si="12"/>
        <v/>
      </c>
      <c r="AF169" s="45" t="str">
        <f t="shared" ca="1" si="13"/>
        <v/>
      </c>
      <c r="AG169" s="45" t="str">
        <f t="shared" ca="1" si="14"/>
        <v/>
      </c>
    </row>
    <row r="170" spans="15:33" ht="16.5" x14ac:dyDescent="0.25">
      <c r="O170" s="37"/>
      <c r="Z170" s="46"/>
      <c r="AA170" s="46"/>
      <c r="AB170" s="46"/>
      <c r="AC170" s="46"/>
      <c r="AE170" s="45" t="str">
        <f t="shared" ca="1" si="12"/>
        <v/>
      </c>
      <c r="AF170" s="45" t="str">
        <f t="shared" ca="1" si="13"/>
        <v/>
      </c>
      <c r="AG170" s="45" t="str">
        <f t="shared" ca="1" si="14"/>
        <v/>
      </c>
    </row>
    <row r="171" spans="15:33" ht="16.5" x14ac:dyDescent="0.25">
      <c r="O171" s="37"/>
      <c r="Z171" s="46"/>
      <c r="AA171" s="46"/>
      <c r="AB171" s="46"/>
      <c r="AC171" s="46"/>
      <c r="AE171" s="45" t="str">
        <f t="shared" ca="1" si="12"/>
        <v/>
      </c>
      <c r="AF171" s="45" t="str">
        <f t="shared" ca="1" si="13"/>
        <v/>
      </c>
      <c r="AG171" s="45" t="str">
        <f t="shared" ca="1" si="14"/>
        <v/>
      </c>
    </row>
    <row r="172" spans="15:33" ht="16.5" x14ac:dyDescent="0.25">
      <c r="O172" s="37"/>
      <c r="Z172" s="46"/>
      <c r="AA172" s="46"/>
      <c r="AB172" s="46"/>
      <c r="AC172" s="46"/>
      <c r="AE172" s="45" t="str">
        <f t="shared" ca="1" si="12"/>
        <v/>
      </c>
      <c r="AF172" s="45" t="str">
        <f t="shared" ca="1" si="13"/>
        <v/>
      </c>
      <c r="AG172" s="45" t="str">
        <f t="shared" ca="1" si="14"/>
        <v/>
      </c>
    </row>
    <row r="173" spans="15:33" ht="16.5" x14ac:dyDescent="0.25">
      <c r="O173" s="37"/>
      <c r="Z173" s="46"/>
      <c r="AA173" s="46"/>
      <c r="AB173" s="46"/>
      <c r="AC173" s="46"/>
      <c r="AE173" s="45" t="str">
        <f t="shared" ca="1" si="12"/>
        <v/>
      </c>
      <c r="AF173" s="45" t="str">
        <f t="shared" ca="1" si="13"/>
        <v/>
      </c>
      <c r="AG173" s="45" t="str">
        <f t="shared" ca="1" si="14"/>
        <v/>
      </c>
    </row>
    <row r="174" spans="15:33" ht="16.5" x14ac:dyDescent="0.25">
      <c r="O174" s="37"/>
      <c r="Z174" s="46"/>
      <c r="AA174" s="46"/>
      <c r="AB174" s="46"/>
      <c r="AC174" s="46"/>
      <c r="AE174" s="45" t="str">
        <f t="shared" ca="1" si="12"/>
        <v/>
      </c>
      <c r="AF174" s="45" t="str">
        <f t="shared" ca="1" si="13"/>
        <v/>
      </c>
      <c r="AG174" s="45" t="str">
        <f t="shared" ca="1" si="14"/>
        <v/>
      </c>
    </row>
    <row r="175" spans="15:33" ht="16.5" x14ac:dyDescent="0.25">
      <c r="O175" s="37"/>
      <c r="Z175" s="46"/>
      <c r="AA175" s="46"/>
      <c r="AB175" s="46"/>
      <c r="AC175" s="46"/>
      <c r="AE175" s="45" t="str">
        <f t="shared" ca="1" si="12"/>
        <v/>
      </c>
      <c r="AF175" s="45" t="str">
        <f t="shared" ca="1" si="13"/>
        <v/>
      </c>
      <c r="AG175" s="45" t="str">
        <f t="shared" ca="1" si="14"/>
        <v/>
      </c>
    </row>
    <row r="176" spans="15:33" ht="16.5" x14ac:dyDescent="0.25">
      <c r="O176" s="37"/>
      <c r="Z176" s="46"/>
      <c r="AA176" s="46"/>
      <c r="AB176" s="46"/>
      <c r="AC176" s="46"/>
      <c r="AE176" s="45" t="str">
        <f t="shared" ca="1" si="12"/>
        <v/>
      </c>
      <c r="AF176" s="45" t="str">
        <f t="shared" ca="1" si="13"/>
        <v/>
      </c>
      <c r="AG176" s="45" t="str">
        <f t="shared" ca="1" si="14"/>
        <v/>
      </c>
    </row>
    <row r="177" spans="15:33" ht="16.5" x14ac:dyDescent="0.25">
      <c r="O177" s="37"/>
      <c r="Z177" s="46"/>
      <c r="AA177" s="46"/>
      <c r="AB177" s="46"/>
      <c r="AC177" s="46"/>
      <c r="AE177" s="45" t="str">
        <f t="shared" ca="1" si="12"/>
        <v/>
      </c>
      <c r="AF177" s="45" t="str">
        <f t="shared" ca="1" si="13"/>
        <v/>
      </c>
      <c r="AG177" s="45" t="str">
        <f t="shared" ca="1" si="14"/>
        <v/>
      </c>
    </row>
    <row r="178" spans="15:33" ht="16.5" x14ac:dyDescent="0.25">
      <c r="O178" s="37"/>
      <c r="Z178" s="46"/>
      <c r="AA178" s="46"/>
      <c r="AB178" s="46"/>
      <c r="AC178" s="46"/>
      <c r="AE178" s="45" t="str">
        <f t="shared" ca="1" si="12"/>
        <v/>
      </c>
      <c r="AF178" s="45" t="str">
        <f t="shared" ca="1" si="13"/>
        <v/>
      </c>
      <c r="AG178" s="45" t="str">
        <f t="shared" ca="1" si="14"/>
        <v/>
      </c>
    </row>
    <row r="179" spans="15:33" ht="16.5" x14ac:dyDescent="0.25">
      <c r="O179" s="37"/>
      <c r="Z179" s="46"/>
      <c r="AA179" s="46"/>
      <c r="AB179" s="46"/>
      <c r="AC179" s="46"/>
      <c r="AE179" s="45" t="str">
        <f t="shared" ca="1" si="12"/>
        <v/>
      </c>
      <c r="AF179" s="45" t="str">
        <f t="shared" ca="1" si="13"/>
        <v/>
      </c>
      <c r="AG179" s="45" t="str">
        <f t="shared" ca="1" si="14"/>
        <v/>
      </c>
    </row>
    <row r="180" spans="15:33" ht="16.5" x14ac:dyDescent="0.25">
      <c r="O180" s="37"/>
      <c r="Z180" s="46"/>
      <c r="AA180" s="46"/>
      <c r="AB180" s="46"/>
      <c r="AC180" s="46"/>
      <c r="AE180" s="45" t="str">
        <f t="shared" ca="1" si="12"/>
        <v/>
      </c>
      <c r="AF180" s="45" t="str">
        <f t="shared" ca="1" si="13"/>
        <v/>
      </c>
      <c r="AG180" s="45" t="str">
        <f t="shared" ca="1" si="14"/>
        <v/>
      </c>
    </row>
    <row r="181" spans="15:33" ht="16.5" x14ac:dyDescent="0.25">
      <c r="O181" s="37"/>
      <c r="Z181" s="46"/>
      <c r="AA181" s="46"/>
      <c r="AB181" s="46"/>
      <c r="AC181" s="46"/>
      <c r="AE181" s="45" t="str">
        <f t="shared" ca="1" si="12"/>
        <v/>
      </c>
      <c r="AF181" s="45" t="str">
        <f t="shared" ca="1" si="13"/>
        <v/>
      </c>
      <c r="AG181" s="45" t="str">
        <f t="shared" ca="1" si="14"/>
        <v/>
      </c>
    </row>
    <row r="182" spans="15:33" ht="16.5" x14ac:dyDescent="0.25">
      <c r="O182" s="37"/>
      <c r="Z182" s="46"/>
      <c r="AA182" s="46"/>
      <c r="AB182" s="46"/>
      <c r="AC182" s="46"/>
      <c r="AE182" s="45" t="str">
        <f t="shared" ca="1" si="12"/>
        <v/>
      </c>
      <c r="AF182" s="45" t="str">
        <f t="shared" ca="1" si="13"/>
        <v/>
      </c>
      <c r="AG182" s="45" t="str">
        <f t="shared" ca="1" si="14"/>
        <v/>
      </c>
    </row>
    <row r="183" spans="15:33" ht="16.5" x14ac:dyDescent="0.25">
      <c r="O183" s="37"/>
      <c r="Z183" s="46"/>
      <c r="AA183" s="46"/>
      <c r="AB183" s="46"/>
      <c r="AC183" s="46"/>
      <c r="AE183" s="45" t="str">
        <f t="shared" ca="1" si="12"/>
        <v/>
      </c>
      <c r="AF183" s="45" t="str">
        <f t="shared" ca="1" si="13"/>
        <v/>
      </c>
      <c r="AG183" s="45" t="str">
        <f t="shared" ca="1" si="14"/>
        <v/>
      </c>
    </row>
    <row r="184" spans="15:33" ht="16.5" x14ac:dyDescent="0.25">
      <c r="O184" s="37"/>
      <c r="Z184" s="46"/>
      <c r="AA184" s="46"/>
      <c r="AB184" s="46"/>
      <c r="AC184" s="46"/>
      <c r="AE184" s="45" t="str">
        <f t="shared" ca="1" si="12"/>
        <v/>
      </c>
      <c r="AF184" s="45" t="str">
        <f t="shared" ca="1" si="13"/>
        <v/>
      </c>
      <c r="AG184" s="45" t="str">
        <f t="shared" ca="1" si="14"/>
        <v/>
      </c>
    </row>
    <row r="185" spans="15:33" ht="16.5" x14ac:dyDescent="0.25">
      <c r="O185" s="37"/>
      <c r="Z185" s="46"/>
      <c r="AA185" s="46"/>
      <c r="AB185" s="46"/>
      <c r="AC185" s="46"/>
      <c r="AE185" s="45" t="str">
        <f t="shared" ca="1" si="12"/>
        <v/>
      </c>
      <c r="AF185" s="45" t="str">
        <f t="shared" ca="1" si="13"/>
        <v/>
      </c>
      <c r="AG185" s="45" t="str">
        <f t="shared" ca="1" si="14"/>
        <v/>
      </c>
    </row>
    <row r="186" spans="15:33" ht="16.5" x14ac:dyDescent="0.25">
      <c r="O186" s="37"/>
      <c r="Z186" s="46"/>
      <c r="AA186" s="46"/>
      <c r="AB186" s="46"/>
      <c r="AC186" s="46"/>
      <c r="AE186" s="45" t="str">
        <f t="shared" ca="1" si="12"/>
        <v/>
      </c>
      <c r="AF186" s="45" t="str">
        <f t="shared" ca="1" si="13"/>
        <v/>
      </c>
      <c r="AG186" s="45" t="str">
        <f t="shared" ca="1" si="14"/>
        <v/>
      </c>
    </row>
    <row r="187" spans="15:33" ht="16.5" x14ac:dyDescent="0.25">
      <c r="O187" s="37"/>
      <c r="Z187" s="46"/>
      <c r="AA187" s="46"/>
      <c r="AB187" s="46"/>
      <c r="AC187" s="46"/>
      <c r="AE187" s="45" t="str">
        <f t="shared" ref="AE187:AE250" ca="1" si="16">IF(AND(INT(YEARFRAC(I187,TODAY()))&gt;=25,INT(YEARFRAC(I187,TODAY()))&lt;=35),INT(YEARFRAC(I187,TODAY())),"")</f>
        <v/>
      </c>
      <c r="AF187" s="45" t="str">
        <f t="shared" ref="AF187:AF250" ca="1" si="17">IF(AND(INT(YEARFRAC(I187,TODAY()))&gt;=36,INT(YEARFRAC(I187,TODAY()))&lt;=45),INT(YEARFRAC(I187,TODAY())),"")</f>
        <v/>
      </c>
      <c r="AG187" s="45" t="str">
        <f t="shared" ref="AG187:AG250" ca="1" si="18">IF(AND(INT(YEARFRAC(I187,TODAY()))&gt;=46,INT(YEARFRAC(I187,TODAY()))&lt;=50),INT(YEARFRAC(I187,TODAY())),"")</f>
        <v/>
      </c>
    </row>
    <row r="188" spans="15:33" ht="16.5" x14ac:dyDescent="0.25">
      <c r="O188" s="37"/>
      <c r="Z188" s="46"/>
      <c r="AA188" s="46"/>
      <c r="AB188" s="46"/>
      <c r="AC188" s="46"/>
      <c r="AE188" s="45" t="str">
        <f t="shared" ca="1" si="16"/>
        <v/>
      </c>
      <c r="AF188" s="45" t="str">
        <f t="shared" ca="1" si="17"/>
        <v/>
      </c>
      <c r="AG188" s="45" t="str">
        <f t="shared" ca="1" si="18"/>
        <v/>
      </c>
    </row>
    <row r="189" spans="15:33" ht="16.5" x14ac:dyDescent="0.25">
      <c r="O189" s="37"/>
      <c r="Z189" s="46"/>
      <c r="AA189" s="46"/>
      <c r="AB189" s="46"/>
      <c r="AC189" s="46"/>
      <c r="AE189" s="45" t="str">
        <f t="shared" ca="1" si="16"/>
        <v/>
      </c>
      <c r="AF189" s="45" t="str">
        <f t="shared" ca="1" si="17"/>
        <v/>
      </c>
      <c r="AG189" s="45" t="str">
        <f t="shared" ca="1" si="18"/>
        <v/>
      </c>
    </row>
    <row r="190" spans="15:33" ht="16.5" x14ac:dyDescent="0.25">
      <c r="O190" s="37"/>
      <c r="Z190" s="46"/>
      <c r="AA190" s="46"/>
      <c r="AB190" s="46"/>
      <c r="AC190" s="46"/>
      <c r="AE190" s="45" t="str">
        <f t="shared" ca="1" si="16"/>
        <v/>
      </c>
      <c r="AF190" s="45" t="str">
        <f t="shared" ca="1" si="17"/>
        <v/>
      </c>
      <c r="AG190" s="45" t="str">
        <f t="shared" ca="1" si="18"/>
        <v/>
      </c>
    </row>
    <row r="191" spans="15:33" ht="16.5" x14ac:dyDescent="0.25">
      <c r="O191" s="37"/>
      <c r="Z191" s="46"/>
      <c r="AA191" s="46"/>
      <c r="AB191" s="46"/>
      <c r="AC191" s="46"/>
      <c r="AE191" s="45" t="str">
        <f t="shared" ca="1" si="16"/>
        <v/>
      </c>
      <c r="AF191" s="45" t="str">
        <f t="shared" ca="1" si="17"/>
        <v/>
      </c>
      <c r="AG191" s="45" t="str">
        <f t="shared" ca="1" si="18"/>
        <v/>
      </c>
    </row>
    <row r="192" spans="15:33" ht="16.5" x14ac:dyDescent="0.25">
      <c r="O192" s="37"/>
      <c r="Z192" s="46"/>
      <c r="AA192" s="46"/>
      <c r="AB192" s="46"/>
      <c r="AC192" s="46"/>
      <c r="AE192" s="45" t="str">
        <f t="shared" ca="1" si="16"/>
        <v/>
      </c>
      <c r="AF192" s="45" t="str">
        <f t="shared" ca="1" si="17"/>
        <v/>
      </c>
      <c r="AG192" s="45" t="str">
        <f t="shared" ca="1" si="18"/>
        <v/>
      </c>
    </row>
    <row r="193" spans="15:33" ht="16.5" x14ac:dyDescent="0.25">
      <c r="O193" s="37"/>
      <c r="Z193" s="46"/>
      <c r="AA193" s="46"/>
      <c r="AB193" s="46"/>
      <c r="AC193" s="46"/>
      <c r="AE193" s="45" t="str">
        <f t="shared" ca="1" si="16"/>
        <v/>
      </c>
      <c r="AF193" s="45" t="str">
        <f t="shared" ca="1" si="17"/>
        <v/>
      </c>
      <c r="AG193" s="45" t="str">
        <f t="shared" ca="1" si="18"/>
        <v/>
      </c>
    </row>
    <row r="194" spans="15:33" ht="16.5" x14ac:dyDescent="0.25">
      <c r="O194" s="37"/>
      <c r="Z194" s="46"/>
      <c r="AA194" s="46"/>
      <c r="AB194" s="46"/>
      <c r="AC194" s="46"/>
      <c r="AE194" s="45" t="str">
        <f t="shared" ca="1" si="16"/>
        <v/>
      </c>
      <c r="AF194" s="45" t="str">
        <f t="shared" ca="1" si="17"/>
        <v/>
      </c>
      <c r="AG194" s="45" t="str">
        <f t="shared" ca="1" si="18"/>
        <v/>
      </c>
    </row>
    <row r="195" spans="15:33" ht="16.5" x14ac:dyDescent="0.25">
      <c r="O195" s="37"/>
      <c r="Z195" s="46"/>
      <c r="AA195" s="46"/>
      <c r="AB195" s="46"/>
      <c r="AC195" s="46"/>
      <c r="AE195" s="45" t="str">
        <f t="shared" ca="1" si="16"/>
        <v/>
      </c>
      <c r="AF195" s="45" t="str">
        <f t="shared" ca="1" si="17"/>
        <v/>
      </c>
      <c r="AG195" s="45" t="str">
        <f t="shared" ca="1" si="18"/>
        <v/>
      </c>
    </row>
    <row r="196" spans="15:33" ht="16.5" x14ac:dyDescent="0.25">
      <c r="O196" s="37"/>
      <c r="Z196" s="46"/>
      <c r="AA196" s="46"/>
      <c r="AB196" s="46"/>
      <c r="AC196" s="46"/>
      <c r="AE196" s="45" t="str">
        <f t="shared" ca="1" si="16"/>
        <v/>
      </c>
      <c r="AF196" s="45" t="str">
        <f t="shared" ca="1" si="17"/>
        <v/>
      </c>
      <c r="AG196" s="45" t="str">
        <f t="shared" ca="1" si="18"/>
        <v/>
      </c>
    </row>
    <row r="197" spans="15:33" ht="16.5" x14ac:dyDescent="0.25">
      <c r="O197" s="37"/>
      <c r="Z197" s="46"/>
      <c r="AA197" s="46"/>
      <c r="AB197" s="46"/>
      <c r="AC197" s="46"/>
      <c r="AE197" s="45" t="str">
        <f t="shared" ca="1" si="16"/>
        <v/>
      </c>
      <c r="AF197" s="45" t="str">
        <f t="shared" ca="1" si="17"/>
        <v/>
      </c>
      <c r="AG197" s="45" t="str">
        <f t="shared" ca="1" si="18"/>
        <v/>
      </c>
    </row>
    <row r="198" spans="15:33" ht="16.5" x14ac:dyDescent="0.25">
      <c r="O198" s="37"/>
      <c r="Z198" s="46"/>
      <c r="AA198" s="46"/>
      <c r="AB198" s="46"/>
      <c r="AC198" s="46"/>
      <c r="AE198" s="45" t="str">
        <f t="shared" ca="1" si="16"/>
        <v/>
      </c>
      <c r="AF198" s="45" t="str">
        <f t="shared" ca="1" si="17"/>
        <v/>
      </c>
      <c r="AG198" s="45" t="str">
        <f t="shared" ca="1" si="18"/>
        <v/>
      </c>
    </row>
    <row r="199" spans="15:33" ht="16.5" x14ac:dyDescent="0.25">
      <c r="O199" s="37"/>
      <c r="Z199" s="46"/>
      <c r="AA199" s="46"/>
      <c r="AB199" s="46"/>
      <c r="AC199" s="46"/>
      <c r="AE199" s="45" t="str">
        <f t="shared" ca="1" si="16"/>
        <v/>
      </c>
      <c r="AF199" s="45" t="str">
        <f t="shared" ca="1" si="17"/>
        <v/>
      </c>
      <c r="AG199" s="45" t="str">
        <f t="shared" ca="1" si="18"/>
        <v/>
      </c>
    </row>
    <row r="200" spans="15:33" ht="16.5" x14ac:dyDescent="0.25">
      <c r="O200" s="37"/>
      <c r="Z200" s="46"/>
      <c r="AA200" s="46"/>
      <c r="AB200" s="46"/>
      <c r="AC200" s="46"/>
      <c r="AE200" s="45" t="str">
        <f t="shared" ca="1" si="16"/>
        <v/>
      </c>
      <c r="AF200" s="45" t="str">
        <f t="shared" ca="1" si="17"/>
        <v/>
      </c>
      <c r="AG200" s="45" t="str">
        <f t="shared" ca="1" si="18"/>
        <v/>
      </c>
    </row>
    <row r="201" spans="15:33" ht="16.5" x14ac:dyDescent="0.25">
      <c r="O201" s="37"/>
      <c r="Z201" s="46"/>
      <c r="AA201" s="46"/>
      <c r="AB201" s="46"/>
      <c r="AC201" s="46"/>
      <c r="AE201" s="45" t="str">
        <f t="shared" ca="1" si="16"/>
        <v/>
      </c>
      <c r="AF201" s="45" t="str">
        <f t="shared" ca="1" si="17"/>
        <v/>
      </c>
      <c r="AG201" s="45" t="str">
        <f t="shared" ca="1" si="18"/>
        <v/>
      </c>
    </row>
    <row r="202" spans="15:33" ht="16.5" x14ac:dyDescent="0.25">
      <c r="O202" s="37"/>
      <c r="Z202" s="46"/>
      <c r="AA202" s="46"/>
      <c r="AB202" s="46"/>
      <c r="AC202" s="46"/>
      <c r="AE202" s="45" t="str">
        <f t="shared" ca="1" si="16"/>
        <v/>
      </c>
      <c r="AF202" s="45" t="str">
        <f t="shared" ca="1" si="17"/>
        <v/>
      </c>
      <c r="AG202" s="45" t="str">
        <f t="shared" ca="1" si="18"/>
        <v/>
      </c>
    </row>
    <row r="203" spans="15:33" ht="16.5" x14ac:dyDescent="0.25">
      <c r="O203" s="37"/>
      <c r="Z203" s="46"/>
      <c r="AA203" s="46"/>
      <c r="AB203" s="46"/>
      <c r="AC203" s="46"/>
      <c r="AE203" s="45" t="str">
        <f t="shared" ca="1" si="16"/>
        <v/>
      </c>
      <c r="AF203" s="45" t="str">
        <f t="shared" ca="1" si="17"/>
        <v/>
      </c>
      <c r="AG203" s="45" t="str">
        <f t="shared" ca="1" si="18"/>
        <v/>
      </c>
    </row>
    <row r="204" spans="15:33" ht="16.5" x14ac:dyDescent="0.25">
      <c r="O204" s="37"/>
      <c r="Z204" s="46"/>
      <c r="AA204" s="46"/>
      <c r="AB204" s="46"/>
      <c r="AC204" s="46"/>
      <c r="AE204" s="45" t="str">
        <f t="shared" ca="1" si="16"/>
        <v/>
      </c>
      <c r="AF204" s="45" t="str">
        <f t="shared" ca="1" si="17"/>
        <v/>
      </c>
      <c r="AG204" s="45" t="str">
        <f t="shared" ca="1" si="18"/>
        <v/>
      </c>
    </row>
    <row r="205" spans="15:33" ht="16.5" x14ac:dyDescent="0.25">
      <c r="O205" s="37"/>
      <c r="Z205" s="46"/>
      <c r="AA205" s="46"/>
      <c r="AB205" s="46"/>
      <c r="AC205" s="46"/>
      <c r="AE205" s="45" t="str">
        <f t="shared" ca="1" si="16"/>
        <v/>
      </c>
      <c r="AF205" s="45" t="str">
        <f t="shared" ca="1" si="17"/>
        <v/>
      </c>
      <c r="AG205" s="45" t="str">
        <f t="shared" ca="1" si="18"/>
        <v/>
      </c>
    </row>
    <row r="206" spans="15:33" ht="16.5" x14ac:dyDescent="0.25">
      <c r="O206" s="37"/>
      <c r="Z206" s="46"/>
      <c r="AA206" s="46"/>
      <c r="AB206" s="46"/>
      <c r="AC206" s="46"/>
      <c r="AE206" s="45" t="str">
        <f t="shared" ca="1" si="16"/>
        <v/>
      </c>
      <c r="AF206" s="45" t="str">
        <f t="shared" ca="1" si="17"/>
        <v/>
      </c>
      <c r="AG206" s="45" t="str">
        <f t="shared" ca="1" si="18"/>
        <v/>
      </c>
    </row>
    <row r="207" spans="15:33" ht="16.5" x14ac:dyDescent="0.25">
      <c r="O207" s="37"/>
      <c r="Z207" s="46"/>
      <c r="AA207" s="46"/>
      <c r="AB207" s="46"/>
      <c r="AC207" s="46"/>
      <c r="AE207" s="45" t="str">
        <f t="shared" ca="1" si="16"/>
        <v/>
      </c>
      <c r="AF207" s="45" t="str">
        <f t="shared" ca="1" si="17"/>
        <v/>
      </c>
      <c r="AG207" s="45" t="str">
        <f t="shared" ca="1" si="18"/>
        <v/>
      </c>
    </row>
    <row r="208" spans="15:33" ht="16.5" x14ac:dyDescent="0.25">
      <c r="O208" s="37"/>
      <c r="Z208" s="46"/>
      <c r="AA208" s="46"/>
      <c r="AB208" s="46"/>
      <c r="AC208" s="46"/>
      <c r="AE208" s="45" t="str">
        <f t="shared" ca="1" si="16"/>
        <v/>
      </c>
      <c r="AF208" s="45" t="str">
        <f t="shared" ca="1" si="17"/>
        <v/>
      </c>
      <c r="AG208" s="45" t="str">
        <f t="shared" ca="1" si="18"/>
        <v/>
      </c>
    </row>
    <row r="209" spans="15:33" ht="16.5" x14ac:dyDescent="0.25">
      <c r="O209" s="37"/>
      <c r="Z209" s="46"/>
      <c r="AA209" s="46"/>
      <c r="AB209" s="46"/>
      <c r="AC209" s="46"/>
      <c r="AE209" s="45" t="str">
        <f t="shared" ca="1" si="16"/>
        <v/>
      </c>
      <c r="AF209" s="45" t="str">
        <f t="shared" ca="1" si="17"/>
        <v/>
      </c>
      <c r="AG209" s="45" t="str">
        <f t="shared" ca="1" si="18"/>
        <v/>
      </c>
    </row>
    <row r="210" spans="15:33" ht="16.5" x14ac:dyDescent="0.25">
      <c r="O210" s="37"/>
      <c r="Z210" s="46"/>
      <c r="AA210" s="46"/>
      <c r="AB210" s="46"/>
      <c r="AC210" s="46"/>
      <c r="AE210" s="45" t="str">
        <f t="shared" ca="1" si="16"/>
        <v/>
      </c>
      <c r="AF210" s="45" t="str">
        <f t="shared" ca="1" si="17"/>
        <v/>
      </c>
      <c r="AG210" s="45" t="str">
        <f t="shared" ca="1" si="18"/>
        <v/>
      </c>
    </row>
    <row r="211" spans="15:33" ht="16.5" x14ac:dyDescent="0.25">
      <c r="O211" s="37"/>
      <c r="Z211" s="46"/>
      <c r="AA211" s="46"/>
      <c r="AB211" s="46"/>
      <c r="AC211" s="46"/>
      <c r="AE211" s="45" t="str">
        <f t="shared" ca="1" si="16"/>
        <v/>
      </c>
      <c r="AF211" s="45" t="str">
        <f t="shared" ca="1" si="17"/>
        <v/>
      </c>
      <c r="AG211" s="45" t="str">
        <f t="shared" ca="1" si="18"/>
        <v/>
      </c>
    </row>
    <row r="212" spans="15:33" ht="16.5" x14ac:dyDescent="0.25">
      <c r="O212" s="37"/>
      <c r="Z212" s="46"/>
      <c r="AA212" s="46"/>
      <c r="AB212" s="46"/>
      <c r="AC212" s="46"/>
      <c r="AE212" s="45" t="str">
        <f t="shared" ca="1" si="16"/>
        <v/>
      </c>
      <c r="AF212" s="45" t="str">
        <f t="shared" ca="1" si="17"/>
        <v/>
      </c>
      <c r="AG212" s="45" t="str">
        <f t="shared" ca="1" si="18"/>
        <v/>
      </c>
    </row>
    <row r="213" spans="15:33" ht="16.5" x14ac:dyDescent="0.25">
      <c r="O213" s="37"/>
      <c r="Z213" s="46"/>
      <c r="AA213" s="46"/>
      <c r="AB213" s="46"/>
      <c r="AC213" s="46"/>
      <c r="AE213" s="45" t="str">
        <f t="shared" ca="1" si="16"/>
        <v/>
      </c>
      <c r="AF213" s="45" t="str">
        <f t="shared" ca="1" si="17"/>
        <v/>
      </c>
      <c r="AG213" s="45" t="str">
        <f t="shared" ca="1" si="18"/>
        <v/>
      </c>
    </row>
    <row r="214" spans="15:33" ht="16.5" x14ac:dyDescent="0.25">
      <c r="O214" s="37"/>
      <c r="Z214" s="46"/>
      <c r="AA214" s="46"/>
      <c r="AB214" s="46"/>
      <c r="AC214" s="46"/>
      <c r="AE214" s="45" t="str">
        <f t="shared" ca="1" si="16"/>
        <v/>
      </c>
      <c r="AF214" s="45" t="str">
        <f t="shared" ca="1" si="17"/>
        <v/>
      </c>
      <c r="AG214" s="45" t="str">
        <f t="shared" ca="1" si="18"/>
        <v/>
      </c>
    </row>
    <row r="215" spans="15:33" ht="16.5" x14ac:dyDescent="0.25">
      <c r="O215" s="37"/>
      <c r="Z215" s="46"/>
      <c r="AA215" s="46"/>
      <c r="AB215" s="46"/>
      <c r="AC215" s="46"/>
      <c r="AE215" s="45" t="str">
        <f t="shared" ca="1" si="16"/>
        <v/>
      </c>
      <c r="AF215" s="45" t="str">
        <f t="shared" ca="1" si="17"/>
        <v/>
      </c>
      <c r="AG215" s="45" t="str">
        <f t="shared" ca="1" si="18"/>
        <v/>
      </c>
    </row>
    <row r="216" spans="15:33" ht="16.5" x14ac:dyDescent="0.25">
      <c r="O216" s="37"/>
      <c r="Z216" s="46"/>
      <c r="AA216" s="46"/>
      <c r="AB216" s="46"/>
      <c r="AC216" s="46"/>
      <c r="AE216" s="45" t="str">
        <f t="shared" ca="1" si="16"/>
        <v/>
      </c>
      <c r="AF216" s="45" t="str">
        <f t="shared" ca="1" si="17"/>
        <v/>
      </c>
      <c r="AG216" s="45" t="str">
        <f t="shared" ca="1" si="18"/>
        <v/>
      </c>
    </row>
    <row r="217" spans="15:33" ht="16.5" x14ac:dyDescent="0.25">
      <c r="O217" s="37"/>
      <c r="Z217" s="46"/>
      <c r="AA217" s="46"/>
      <c r="AB217" s="46"/>
      <c r="AC217" s="46"/>
      <c r="AE217" s="45" t="str">
        <f t="shared" ca="1" si="16"/>
        <v/>
      </c>
      <c r="AF217" s="45" t="str">
        <f t="shared" ca="1" si="17"/>
        <v/>
      </c>
      <c r="AG217" s="45" t="str">
        <f t="shared" ca="1" si="18"/>
        <v/>
      </c>
    </row>
    <row r="218" spans="15:33" ht="16.5" x14ac:dyDescent="0.25">
      <c r="O218" s="37"/>
      <c r="Z218" s="46"/>
      <c r="AA218" s="46"/>
      <c r="AB218" s="46"/>
      <c r="AC218" s="46"/>
      <c r="AE218" s="45" t="str">
        <f t="shared" ca="1" si="16"/>
        <v/>
      </c>
      <c r="AF218" s="45" t="str">
        <f t="shared" ca="1" si="17"/>
        <v/>
      </c>
      <c r="AG218" s="45" t="str">
        <f t="shared" ca="1" si="18"/>
        <v/>
      </c>
    </row>
    <row r="219" spans="15:33" ht="16.5" x14ac:dyDescent="0.25">
      <c r="O219" s="37"/>
      <c r="Z219" s="46"/>
      <c r="AA219" s="46"/>
      <c r="AB219" s="46"/>
      <c r="AC219" s="46"/>
      <c r="AE219" s="45" t="str">
        <f t="shared" ca="1" si="16"/>
        <v/>
      </c>
      <c r="AF219" s="45" t="str">
        <f t="shared" ca="1" si="17"/>
        <v/>
      </c>
      <c r="AG219" s="45" t="str">
        <f t="shared" ca="1" si="18"/>
        <v/>
      </c>
    </row>
    <row r="220" spans="15:33" ht="16.5" x14ac:dyDescent="0.25">
      <c r="O220" s="37"/>
      <c r="Z220" s="46"/>
      <c r="AA220" s="46"/>
      <c r="AB220" s="46"/>
      <c r="AC220" s="46"/>
      <c r="AE220" s="45" t="str">
        <f t="shared" ca="1" si="16"/>
        <v/>
      </c>
      <c r="AF220" s="45" t="str">
        <f t="shared" ca="1" si="17"/>
        <v/>
      </c>
      <c r="AG220" s="45" t="str">
        <f t="shared" ca="1" si="18"/>
        <v/>
      </c>
    </row>
    <row r="221" spans="15:33" ht="16.5" x14ac:dyDescent="0.25">
      <c r="O221" s="37"/>
      <c r="Z221" s="46"/>
      <c r="AA221" s="46"/>
      <c r="AB221" s="46"/>
      <c r="AC221" s="46"/>
      <c r="AE221" s="45" t="str">
        <f t="shared" ca="1" si="16"/>
        <v/>
      </c>
      <c r="AF221" s="45" t="str">
        <f t="shared" ca="1" si="17"/>
        <v/>
      </c>
      <c r="AG221" s="45" t="str">
        <f t="shared" ca="1" si="18"/>
        <v/>
      </c>
    </row>
    <row r="222" spans="15:33" ht="16.5" x14ac:dyDescent="0.25">
      <c r="O222" s="37"/>
      <c r="Z222" s="46"/>
      <c r="AA222" s="46"/>
      <c r="AB222" s="46"/>
      <c r="AC222" s="46"/>
      <c r="AE222" s="45" t="str">
        <f t="shared" ca="1" si="16"/>
        <v/>
      </c>
      <c r="AF222" s="45" t="str">
        <f t="shared" ca="1" si="17"/>
        <v/>
      </c>
      <c r="AG222" s="45" t="str">
        <f t="shared" ca="1" si="18"/>
        <v/>
      </c>
    </row>
    <row r="223" spans="15:33" ht="16.5" x14ac:dyDescent="0.25">
      <c r="O223" s="37"/>
      <c r="Z223" s="46"/>
      <c r="AA223" s="46"/>
      <c r="AB223" s="46"/>
      <c r="AC223" s="46"/>
      <c r="AE223" s="45" t="str">
        <f t="shared" ca="1" si="16"/>
        <v/>
      </c>
      <c r="AF223" s="45" t="str">
        <f t="shared" ca="1" si="17"/>
        <v/>
      </c>
      <c r="AG223" s="45" t="str">
        <f t="shared" ca="1" si="18"/>
        <v/>
      </c>
    </row>
    <row r="224" spans="15:33" ht="16.5" x14ac:dyDescent="0.25">
      <c r="O224" s="37"/>
      <c r="Z224" s="46"/>
      <c r="AA224" s="46"/>
      <c r="AB224" s="46"/>
      <c r="AC224" s="46"/>
      <c r="AE224" s="45" t="str">
        <f t="shared" ca="1" si="16"/>
        <v/>
      </c>
      <c r="AF224" s="45" t="str">
        <f t="shared" ca="1" si="17"/>
        <v/>
      </c>
      <c r="AG224" s="45" t="str">
        <f t="shared" ca="1" si="18"/>
        <v/>
      </c>
    </row>
    <row r="225" spans="15:33" ht="16.5" x14ac:dyDescent="0.25">
      <c r="O225" s="37"/>
      <c r="Z225" s="46"/>
      <c r="AA225" s="46"/>
      <c r="AB225" s="46"/>
      <c r="AC225" s="46"/>
      <c r="AE225" s="45" t="str">
        <f t="shared" ca="1" si="16"/>
        <v/>
      </c>
      <c r="AF225" s="45" t="str">
        <f t="shared" ca="1" si="17"/>
        <v/>
      </c>
      <c r="AG225" s="45" t="str">
        <f t="shared" ca="1" si="18"/>
        <v/>
      </c>
    </row>
    <row r="226" spans="15:33" ht="16.5" x14ac:dyDescent="0.25">
      <c r="O226" s="37"/>
      <c r="Z226" s="46"/>
      <c r="AA226" s="46"/>
      <c r="AB226" s="46"/>
      <c r="AC226" s="46"/>
      <c r="AE226" s="45" t="str">
        <f t="shared" ca="1" si="16"/>
        <v/>
      </c>
      <c r="AF226" s="45" t="str">
        <f t="shared" ca="1" si="17"/>
        <v/>
      </c>
      <c r="AG226" s="45" t="str">
        <f t="shared" ca="1" si="18"/>
        <v/>
      </c>
    </row>
    <row r="227" spans="15:33" ht="16.5" x14ac:dyDescent="0.25">
      <c r="O227" s="37"/>
      <c r="Z227" s="46"/>
      <c r="AA227" s="46"/>
      <c r="AB227" s="46"/>
      <c r="AC227" s="46"/>
      <c r="AE227" s="45" t="str">
        <f t="shared" ca="1" si="16"/>
        <v/>
      </c>
      <c r="AF227" s="45" t="str">
        <f t="shared" ca="1" si="17"/>
        <v/>
      </c>
      <c r="AG227" s="45" t="str">
        <f t="shared" ca="1" si="18"/>
        <v/>
      </c>
    </row>
    <row r="228" spans="15:33" ht="16.5" x14ac:dyDescent="0.25">
      <c r="O228" s="37"/>
      <c r="Z228" s="46"/>
      <c r="AA228" s="46"/>
      <c r="AB228" s="46"/>
      <c r="AC228" s="46"/>
      <c r="AE228" s="45" t="str">
        <f t="shared" ca="1" si="16"/>
        <v/>
      </c>
      <c r="AF228" s="45" t="str">
        <f t="shared" ca="1" si="17"/>
        <v/>
      </c>
      <c r="AG228" s="45" t="str">
        <f t="shared" ca="1" si="18"/>
        <v/>
      </c>
    </row>
    <row r="229" spans="15:33" ht="16.5" x14ac:dyDescent="0.25">
      <c r="O229" s="37"/>
      <c r="Z229" s="46"/>
      <c r="AA229" s="46"/>
      <c r="AB229" s="46"/>
      <c r="AC229" s="46"/>
      <c r="AE229" s="45" t="str">
        <f t="shared" ca="1" si="16"/>
        <v/>
      </c>
      <c r="AF229" s="45" t="str">
        <f t="shared" ca="1" si="17"/>
        <v/>
      </c>
      <c r="AG229" s="45" t="str">
        <f t="shared" ca="1" si="18"/>
        <v/>
      </c>
    </row>
    <row r="230" spans="15:33" ht="16.5" x14ac:dyDescent="0.25">
      <c r="O230" s="37"/>
      <c r="Z230" s="46"/>
      <c r="AA230" s="46"/>
      <c r="AB230" s="46"/>
      <c r="AC230" s="46"/>
      <c r="AE230" s="45" t="str">
        <f t="shared" ca="1" si="16"/>
        <v/>
      </c>
      <c r="AF230" s="45" t="str">
        <f t="shared" ca="1" si="17"/>
        <v/>
      </c>
      <c r="AG230" s="45" t="str">
        <f t="shared" ca="1" si="18"/>
        <v/>
      </c>
    </row>
    <row r="231" spans="15:33" ht="16.5" x14ac:dyDescent="0.25">
      <c r="O231" s="37"/>
      <c r="Z231" s="46"/>
      <c r="AA231" s="46"/>
      <c r="AB231" s="46"/>
      <c r="AC231" s="46"/>
      <c r="AE231" s="45" t="str">
        <f t="shared" ca="1" si="16"/>
        <v/>
      </c>
      <c r="AF231" s="45" t="str">
        <f t="shared" ca="1" si="17"/>
        <v/>
      </c>
      <c r="AG231" s="45" t="str">
        <f t="shared" ca="1" si="18"/>
        <v/>
      </c>
    </row>
    <row r="232" spans="15:33" ht="16.5" x14ac:dyDescent="0.25">
      <c r="O232" s="37"/>
      <c r="Z232" s="46"/>
      <c r="AA232" s="46"/>
      <c r="AB232" s="46"/>
      <c r="AC232" s="46"/>
      <c r="AE232" s="45" t="str">
        <f t="shared" ca="1" si="16"/>
        <v/>
      </c>
      <c r="AF232" s="45" t="str">
        <f t="shared" ca="1" si="17"/>
        <v/>
      </c>
      <c r="AG232" s="45" t="str">
        <f t="shared" ca="1" si="18"/>
        <v/>
      </c>
    </row>
    <row r="233" spans="15:33" ht="16.5" x14ac:dyDescent="0.25">
      <c r="O233" s="37"/>
      <c r="Z233" s="46"/>
      <c r="AA233" s="46"/>
      <c r="AB233" s="46"/>
      <c r="AC233" s="46"/>
      <c r="AE233" s="45" t="str">
        <f t="shared" ca="1" si="16"/>
        <v/>
      </c>
      <c r="AF233" s="45" t="str">
        <f t="shared" ca="1" si="17"/>
        <v/>
      </c>
      <c r="AG233" s="45" t="str">
        <f t="shared" ca="1" si="18"/>
        <v/>
      </c>
    </row>
    <row r="234" spans="15:33" ht="16.5" x14ac:dyDescent="0.25">
      <c r="O234" s="37"/>
      <c r="Z234" s="46"/>
      <c r="AA234" s="46"/>
      <c r="AB234" s="46"/>
      <c r="AC234" s="46"/>
      <c r="AE234" s="45" t="str">
        <f t="shared" ca="1" si="16"/>
        <v/>
      </c>
      <c r="AF234" s="45" t="str">
        <f t="shared" ca="1" si="17"/>
        <v/>
      </c>
      <c r="AG234" s="45" t="str">
        <f t="shared" ca="1" si="18"/>
        <v/>
      </c>
    </row>
    <row r="235" spans="15:33" ht="16.5" x14ac:dyDescent="0.25">
      <c r="O235" s="37"/>
      <c r="Z235" s="46"/>
      <c r="AA235" s="46"/>
      <c r="AB235" s="46"/>
      <c r="AC235" s="46"/>
      <c r="AE235" s="45" t="str">
        <f t="shared" ca="1" si="16"/>
        <v/>
      </c>
      <c r="AF235" s="45" t="str">
        <f t="shared" ca="1" si="17"/>
        <v/>
      </c>
      <c r="AG235" s="45" t="str">
        <f t="shared" ca="1" si="18"/>
        <v/>
      </c>
    </row>
    <row r="236" spans="15:33" ht="16.5" x14ac:dyDescent="0.25">
      <c r="O236" s="37"/>
      <c r="Z236" s="46"/>
      <c r="AA236" s="46"/>
      <c r="AB236" s="46"/>
      <c r="AC236" s="46"/>
      <c r="AE236" s="45" t="str">
        <f t="shared" ca="1" si="16"/>
        <v/>
      </c>
      <c r="AF236" s="45" t="str">
        <f t="shared" ca="1" si="17"/>
        <v/>
      </c>
      <c r="AG236" s="45" t="str">
        <f t="shared" ca="1" si="18"/>
        <v/>
      </c>
    </row>
    <row r="237" spans="15:33" ht="16.5" x14ac:dyDescent="0.25">
      <c r="O237" s="37"/>
      <c r="Z237" s="46"/>
      <c r="AA237" s="46"/>
      <c r="AB237" s="46"/>
      <c r="AC237" s="46"/>
      <c r="AE237" s="45" t="str">
        <f t="shared" ca="1" si="16"/>
        <v/>
      </c>
      <c r="AF237" s="45" t="str">
        <f t="shared" ca="1" si="17"/>
        <v/>
      </c>
      <c r="AG237" s="45" t="str">
        <f t="shared" ca="1" si="18"/>
        <v/>
      </c>
    </row>
    <row r="238" spans="15:33" ht="16.5" x14ac:dyDescent="0.25">
      <c r="O238" s="37"/>
      <c r="Z238" s="46"/>
      <c r="AA238" s="46"/>
      <c r="AB238" s="46"/>
      <c r="AC238" s="46"/>
      <c r="AE238" s="45" t="str">
        <f t="shared" ca="1" si="16"/>
        <v/>
      </c>
      <c r="AF238" s="45" t="str">
        <f t="shared" ca="1" si="17"/>
        <v/>
      </c>
      <c r="AG238" s="45" t="str">
        <f t="shared" ca="1" si="18"/>
        <v/>
      </c>
    </row>
    <row r="239" spans="15:33" ht="16.5" x14ac:dyDescent="0.25">
      <c r="O239" s="37"/>
      <c r="Z239" s="46"/>
      <c r="AA239" s="46"/>
      <c r="AB239" s="46"/>
      <c r="AC239" s="46"/>
      <c r="AE239" s="45" t="str">
        <f t="shared" ca="1" si="16"/>
        <v/>
      </c>
      <c r="AF239" s="45" t="str">
        <f t="shared" ca="1" si="17"/>
        <v/>
      </c>
      <c r="AG239" s="45" t="str">
        <f t="shared" ca="1" si="18"/>
        <v/>
      </c>
    </row>
    <row r="240" spans="15:33" ht="16.5" x14ac:dyDescent="0.25">
      <c r="O240" s="37"/>
      <c r="Z240" s="46"/>
      <c r="AA240" s="46"/>
      <c r="AB240" s="46"/>
      <c r="AC240" s="46"/>
      <c r="AE240" s="45" t="str">
        <f t="shared" ca="1" si="16"/>
        <v/>
      </c>
      <c r="AF240" s="45" t="str">
        <f t="shared" ca="1" si="17"/>
        <v/>
      </c>
      <c r="AG240" s="45" t="str">
        <f t="shared" ca="1" si="18"/>
        <v/>
      </c>
    </row>
    <row r="241" spans="15:33" ht="16.5" x14ac:dyDescent="0.25">
      <c r="O241" s="37"/>
      <c r="Z241" s="46"/>
      <c r="AA241" s="46"/>
      <c r="AB241" s="46"/>
      <c r="AC241" s="46"/>
      <c r="AE241" s="45" t="str">
        <f t="shared" ca="1" si="16"/>
        <v/>
      </c>
      <c r="AF241" s="45" t="str">
        <f t="shared" ca="1" si="17"/>
        <v/>
      </c>
      <c r="AG241" s="45" t="str">
        <f t="shared" ca="1" si="18"/>
        <v/>
      </c>
    </row>
    <row r="242" spans="15:33" ht="16.5" x14ac:dyDescent="0.25">
      <c r="O242" s="37"/>
      <c r="Z242" s="46"/>
      <c r="AA242" s="46"/>
      <c r="AB242" s="46"/>
      <c r="AC242" s="46"/>
      <c r="AE242" s="45" t="str">
        <f t="shared" ca="1" si="16"/>
        <v/>
      </c>
      <c r="AF242" s="45" t="str">
        <f t="shared" ca="1" si="17"/>
        <v/>
      </c>
      <c r="AG242" s="45" t="str">
        <f t="shared" ca="1" si="18"/>
        <v/>
      </c>
    </row>
    <row r="243" spans="15:33" ht="16.5" x14ac:dyDescent="0.25">
      <c r="O243" s="37"/>
      <c r="Z243" s="46"/>
      <c r="AA243" s="46"/>
      <c r="AB243" s="46"/>
      <c r="AC243" s="46"/>
      <c r="AE243" s="45" t="str">
        <f t="shared" ca="1" si="16"/>
        <v/>
      </c>
      <c r="AF243" s="45" t="str">
        <f t="shared" ca="1" si="17"/>
        <v/>
      </c>
      <c r="AG243" s="45" t="str">
        <f t="shared" ca="1" si="18"/>
        <v/>
      </c>
    </row>
    <row r="244" spans="15:33" ht="16.5" x14ac:dyDescent="0.25">
      <c r="O244" s="37"/>
      <c r="Z244" s="46"/>
      <c r="AA244" s="46"/>
      <c r="AB244" s="46"/>
      <c r="AC244" s="46"/>
      <c r="AE244" s="45" t="str">
        <f t="shared" ca="1" si="16"/>
        <v/>
      </c>
      <c r="AF244" s="45" t="str">
        <f t="shared" ca="1" si="17"/>
        <v/>
      </c>
      <c r="AG244" s="45" t="str">
        <f t="shared" ca="1" si="18"/>
        <v/>
      </c>
    </row>
    <row r="245" spans="15:33" ht="16.5" x14ac:dyDescent="0.25">
      <c r="O245" s="37"/>
      <c r="Z245" s="46"/>
      <c r="AA245" s="46"/>
      <c r="AB245" s="46"/>
      <c r="AC245" s="46"/>
      <c r="AE245" s="45" t="str">
        <f t="shared" ca="1" si="16"/>
        <v/>
      </c>
      <c r="AF245" s="45" t="str">
        <f t="shared" ca="1" si="17"/>
        <v/>
      </c>
      <c r="AG245" s="45" t="str">
        <f t="shared" ca="1" si="18"/>
        <v/>
      </c>
    </row>
    <row r="246" spans="15:33" ht="16.5" x14ac:dyDescent="0.25">
      <c r="O246" s="37"/>
      <c r="Z246" s="46"/>
      <c r="AA246" s="46"/>
      <c r="AB246" s="46"/>
      <c r="AC246" s="46"/>
      <c r="AE246" s="45" t="str">
        <f t="shared" ca="1" si="16"/>
        <v/>
      </c>
      <c r="AF246" s="45" t="str">
        <f t="shared" ca="1" si="17"/>
        <v/>
      </c>
      <c r="AG246" s="45" t="str">
        <f t="shared" ca="1" si="18"/>
        <v/>
      </c>
    </row>
    <row r="247" spans="15:33" ht="16.5" x14ac:dyDescent="0.25">
      <c r="O247" s="37"/>
      <c r="Z247" s="46"/>
      <c r="AA247" s="46"/>
      <c r="AB247" s="46"/>
      <c r="AC247" s="46"/>
      <c r="AE247" s="45" t="str">
        <f t="shared" ca="1" si="16"/>
        <v/>
      </c>
      <c r="AF247" s="45" t="str">
        <f t="shared" ca="1" si="17"/>
        <v/>
      </c>
      <c r="AG247" s="45" t="str">
        <f t="shared" ca="1" si="18"/>
        <v/>
      </c>
    </row>
    <row r="248" spans="15:33" ht="16.5" x14ac:dyDescent="0.25">
      <c r="O248" s="37"/>
      <c r="Z248" s="46"/>
      <c r="AA248" s="46"/>
      <c r="AB248" s="46"/>
      <c r="AC248" s="46"/>
      <c r="AE248" s="45" t="str">
        <f t="shared" ca="1" si="16"/>
        <v/>
      </c>
      <c r="AF248" s="45" t="str">
        <f t="shared" ca="1" si="17"/>
        <v/>
      </c>
      <c r="AG248" s="45" t="str">
        <f t="shared" ca="1" si="18"/>
        <v/>
      </c>
    </row>
    <row r="249" spans="15:33" ht="16.5" x14ac:dyDescent="0.25">
      <c r="O249" s="37"/>
      <c r="Z249" s="46"/>
      <c r="AA249" s="46"/>
      <c r="AB249" s="46"/>
      <c r="AC249" s="46"/>
      <c r="AE249" s="45" t="str">
        <f t="shared" ca="1" si="16"/>
        <v/>
      </c>
      <c r="AF249" s="45" t="str">
        <f t="shared" ca="1" si="17"/>
        <v/>
      </c>
      <c r="AG249" s="45" t="str">
        <f t="shared" ca="1" si="18"/>
        <v/>
      </c>
    </row>
    <row r="250" spans="15:33" ht="16.5" x14ac:dyDescent="0.25">
      <c r="O250" s="37"/>
      <c r="Z250" s="46"/>
      <c r="AA250" s="46"/>
      <c r="AB250" s="46"/>
      <c r="AC250" s="46"/>
      <c r="AE250" s="45" t="str">
        <f t="shared" ca="1" si="16"/>
        <v/>
      </c>
      <c r="AF250" s="45" t="str">
        <f t="shared" ca="1" si="17"/>
        <v/>
      </c>
      <c r="AG250" s="45" t="str">
        <f t="shared" ca="1" si="18"/>
        <v/>
      </c>
    </row>
    <row r="251" spans="15:33" ht="16.5" x14ac:dyDescent="0.25">
      <c r="O251" s="37"/>
      <c r="Z251" s="46"/>
      <c r="AA251" s="46"/>
      <c r="AB251" s="46"/>
      <c r="AC251" s="46"/>
      <c r="AE251" s="45" t="str">
        <f t="shared" ref="AE251:AE314" ca="1" si="19">IF(AND(INT(YEARFRAC(I251,TODAY()))&gt;=25,INT(YEARFRAC(I251,TODAY()))&lt;=35),INT(YEARFRAC(I251,TODAY())),"")</f>
        <v/>
      </c>
      <c r="AF251" s="45" t="str">
        <f t="shared" ref="AF251:AF314" ca="1" si="20">IF(AND(INT(YEARFRAC(I251,TODAY()))&gt;=36,INT(YEARFRAC(I251,TODAY()))&lt;=45),INT(YEARFRAC(I251,TODAY())),"")</f>
        <v/>
      </c>
      <c r="AG251" s="45" t="str">
        <f t="shared" ref="AG251:AG314" ca="1" si="21">IF(AND(INT(YEARFRAC(I251,TODAY()))&gt;=46,INT(YEARFRAC(I251,TODAY()))&lt;=50),INT(YEARFRAC(I251,TODAY())),"")</f>
        <v/>
      </c>
    </row>
    <row r="252" spans="15:33" ht="16.5" x14ac:dyDescent="0.25">
      <c r="O252" s="37"/>
      <c r="Z252" s="46"/>
      <c r="AA252" s="46"/>
      <c r="AB252" s="46"/>
      <c r="AC252" s="46"/>
      <c r="AE252" s="45" t="str">
        <f t="shared" ca="1" si="19"/>
        <v/>
      </c>
      <c r="AF252" s="45" t="str">
        <f t="shared" ca="1" si="20"/>
        <v/>
      </c>
      <c r="AG252" s="45" t="str">
        <f t="shared" ca="1" si="21"/>
        <v/>
      </c>
    </row>
    <row r="253" spans="15:33" ht="16.5" x14ac:dyDescent="0.25">
      <c r="O253" s="37"/>
      <c r="Z253" s="46"/>
      <c r="AA253" s="46"/>
      <c r="AB253" s="46"/>
      <c r="AC253" s="46"/>
      <c r="AE253" s="45" t="str">
        <f t="shared" ca="1" si="19"/>
        <v/>
      </c>
      <c r="AF253" s="45" t="str">
        <f t="shared" ca="1" si="20"/>
        <v/>
      </c>
      <c r="AG253" s="45" t="str">
        <f t="shared" ca="1" si="21"/>
        <v/>
      </c>
    </row>
    <row r="254" spans="15:33" ht="16.5" x14ac:dyDescent="0.25">
      <c r="O254" s="37"/>
      <c r="Z254" s="46"/>
      <c r="AA254" s="46"/>
      <c r="AB254" s="46"/>
      <c r="AC254" s="46"/>
      <c r="AE254" s="45" t="str">
        <f t="shared" ca="1" si="19"/>
        <v/>
      </c>
      <c r="AF254" s="45" t="str">
        <f t="shared" ca="1" si="20"/>
        <v/>
      </c>
      <c r="AG254" s="45" t="str">
        <f t="shared" ca="1" si="21"/>
        <v/>
      </c>
    </row>
    <row r="255" spans="15:33" ht="16.5" x14ac:dyDescent="0.25">
      <c r="O255" s="37"/>
      <c r="Z255" s="46"/>
      <c r="AA255" s="46"/>
      <c r="AB255" s="46"/>
      <c r="AC255" s="46"/>
      <c r="AE255" s="45" t="str">
        <f t="shared" ca="1" si="19"/>
        <v/>
      </c>
      <c r="AF255" s="45" t="str">
        <f t="shared" ca="1" si="20"/>
        <v/>
      </c>
      <c r="AG255" s="45" t="str">
        <f t="shared" ca="1" si="21"/>
        <v/>
      </c>
    </row>
    <row r="256" spans="15:33" ht="16.5" x14ac:dyDescent="0.25">
      <c r="O256" s="37"/>
      <c r="Z256" s="46"/>
      <c r="AA256" s="46"/>
      <c r="AB256" s="46"/>
      <c r="AC256" s="46"/>
      <c r="AE256" s="45" t="str">
        <f t="shared" ca="1" si="19"/>
        <v/>
      </c>
      <c r="AF256" s="45" t="str">
        <f t="shared" ca="1" si="20"/>
        <v/>
      </c>
      <c r="AG256" s="45" t="str">
        <f t="shared" ca="1" si="21"/>
        <v/>
      </c>
    </row>
    <row r="257" spans="15:33" ht="16.5" x14ac:dyDescent="0.25">
      <c r="O257" s="37"/>
      <c r="Z257" s="46"/>
      <c r="AA257" s="46"/>
      <c r="AB257" s="46"/>
      <c r="AC257" s="46"/>
      <c r="AE257" s="45" t="str">
        <f t="shared" ca="1" si="19"/>
        <v/>
      </c>
      <c r="AF257" s="45" t="str">
        <f t="shared" ca="1" si="20"/>
        <v/>
      </c>
      <c r="AG257" s="45" t="str">
        <f t="shared" ca="1" si="21"/>
        <v/>
      </c>
    </row>
    <row r="258" spans="15:33" ht="16.5" x14ac:dyDescent="0.25">
      <c r="O258" s="37"/>
      <c r="Z258" s="46"/>
      <c r="AA258" s="46"/>
      <c r="AB258" s="46"/>
      <c r="AC258" s="46"/>
      <c r="AE258" s="45" t="str">
        <f t="shared" ca="1" si="19"/>
        <v/>
      </c>
      <c r="AF258" s="45" t="str">
        <f t="shared" ca="1" si="20"/>
        <v/>
      </c>
      <c r="AG258" s="45" t="str">
        <f t="shared" ca="1" si="21"/>
        <v/>
      </c>
    </row>
    <row r="259" spans="15:33" ht="16.5" x14ac:dyDescent="0.25">
      <c r="O259" s="37"/>
      <c r="Z259" s="46"/>
      <c r="AA259" s="46"/>
      <c r="AB259" s="46"/>
      <c r="AC259" s="46"/>
      <c r="AE259" s="45" t="str">
        <f t="shared" ca="1" si="19"/>
        <v/>
      </c>
      <c r="AF259" s="45" t="str">
        <f t="shared" ca="1" si="20"/>
        <v/>
      </c>
      <c r="AG259" s="45" t="str">
        <f t="shared" ca="1" si="21"/>
        <v/>
      </c>
    </row>
    <row r="260" spans="15:33" ht="16.5" x14ac:dyDescent="0.25">
      <c r="O260" s="37"/>
      <c r="Z260" s="46"/>
      <c r="AA260" s="46"/>
      <c r="AB260" s="46"/>
      <c r="AC260" s="46"/>
      <c r="AE260" s="45" t="str">
        <f t="shared" ca="1" si="19"/>
        <v/>
      </c>
      <c r="AF260" s="45" t="str">
        <f t="shared" ca="1" si="20"/>
        <v/>
      </c>
      <c r="AG260" s="45" t="str">
        <f t="shared" ca="1" si="21"/>
        <v/>
      </c>
    </row>
    <row r="261" spans="15:33" ht="16.5" x14ac:dyDescent="0.25">
      <c r="O261" s="37"/>
      <c r="Z261" s="46"/>
      <c r="AA261" s="46"/>
      <c r="AB261" s="46"/>
      <c r="AC261" s="46"/>
      <c r="AE261" s="45" t="str">
        <f t="shared" ca="1" si="19"/>
        <v/>
      </c>
      <c r="AF261" s="45" t="str">
        <f t="shared" ca="1" si="20"/>
        <v/>
      </c>
      <c r="AG261" s="45" t="str">
        <f t="shared" ca="1" si="21"/>
        <v/>
      </c>
    </row>
    <row r="262" spans="15:33" ht="16.5" x14ac:dyDescent="0.25">
      <c r="O262" s="37"/>
      <c r="Z262" s="46"/>
      <c r="AA262" s="46"/>
      <c r="AB262" s="46"/>
      <c r="AC262" s="46"/>
      <c r="AE262" s="45" t="str">
        <f t="shared" ca="1" si="19"/>
        <v/>
      </c>
      <c r="AF262" s="45" t="str">
        <f t="shared" ca="1" si="20"/>
        <v/>
      </c>
      <c r="AG262" s="45" t="str">
        <f t="shared" ca="1" si="21"/>
        <v/>
      </c>
    </row>
    <row r="263" spans="15:33" ht="16.5" x14ac:dyDescent="0.25">
      <c r="O263" s="37"/>
      <c r="Z263" s="46"/>
      <c r="AA263" s="46"/>
      <c r="AB263" s="46"/>
      <c r="AC263" s="46"/>
      <c r="AE263" s="45" t="str">
        <f t="shared" ca="1" si="19"/>
        <v/>
      </c>
      <c r="AF263" s="45" t="str">
        <f t="shared" ca="1" si="20"/>
        <v/>
      </c>
      <c r="AG263" s="45" t="str">
        <f t="shared" ca="1" si="21"/>
        <v/>
      </c>
    </row>
    <row r="264" spans="15:33" ht="16.5" x14ac:dyDescent="0.25">
      <c r="O264" s="37"/>
      <c r="Z264" s="46"/>
      <c r="AA264" s="46"/>
      <c r="AB264" s="46"/>
      <c r="AC264" s="46"/>
      <c r="AE264" s="45" t="str">
        <f t="shared" ca="1" si="19"/>
        <v/>
      </c>
      <c r="AF264" s="45" t="str">
        <f t="shared" ca="1" si="20"/>
        <v/>
      </c>
      <c r="AG264" s="45" t="str">
        <f t="shared" ca="1" si="21"/>
        <v/>
      </c>
    </row>
    <row r="265" spans="15:33" ht="16.5" x14ac:dyDescent="0.25">
      <c r="O265" s="37"/>
      <c r="Z265" s="46"/>
      <c r="AA265" s="46"/>
      <c r="AB265" s="46"/>
      <c r="AC265" s="46"/>
      <c r="AE265" s="45" t="str">
        <f t="shared" ca="1" si="19"/>
        <v/>
      </c>
      <c r="AF265" s="45" t="str">
        <f t="shared" ca="1" si="20"/>
        <v/>
      </c>
      <c r="AG265" s="45" t="str">
        <f t="shared" ca="1" si="21"/>
        <v/>
      </c>
    </row>
    <row r="266" spans="15:33" ht="16.5" x14ac:dyDescent="0.25">
      <c r="O266" s="37"/>
      <c r="Z266" s="46"/>
      <c r="AA266" s="46"/>
      <c r="AB266" s="46"/>
      <c r="AC266" s="46"/>
      <c r="AE266" s="45" t="str">
        <f t="shared" ca="1" si="19"/>
        <v/>
      </c>
      <c r="AF266" s="45" t="str">
        <f t="shared" ca="1" si="20"/>
        <v/>
      </c>
      <c r="AG266" s="45" t="str">
        <f t="shared" ca="1" si="21"/>
        <v/>
      </c>
    </row>
    <row r="267" spans="15:33" ht="16.5" x14ac:dyDescent="0.25">
      <c r="O267" s="37"/>
      <c r="Z267" s="46"/>
      <c r="AA267" s="46"/>
      <c r="AB267" s="46"/>
      <c r="AC267" s="46"/>
      <c r="AE267" s="45" t="str">
        <f t="shared" ca="1" si="19"/>
        <v/>
      </c>
      <c r="AF267" s="45" t="str">
        <f t="shared" ca="1" si="20"/>
        <v/>
      </c>
      <c r="AG267" s="45" t="str">
        <f t="shared" ca="1" si="21"/>
        <v/>
      </c>
    </row>
    <row r="268" spans="15:33" ht="16.5" x14ac:dyDescent="0.25">
      <c r="O268" s="37"/>
      <c r="Z268" s="46"/>
      <c r="AA268" s="46"/>
      <c r="AB268" s="46"/>
      <c r="AC268" s="46"/>
      <c r="AE268" s="45" t="str">
        <f t="shared" ca="1" si="19"/>
        <v/>
      </c>
      <c r="AF268" s="45" t="str">
        <f t="shared" ca="1" si="20"/>
        <v/>
      </c>
      <c r="AG268" s="45" t="str">
        <f t="shared" ca="1" si="21"/>
        <v/>
      </c>
    </row>
    <row r="269" spans="15:33" ht="16.5" x14ac:dyDescent="0.25">
      <c r="O269" s="37"/>
      <c r="Z269" s="46"/>
      <c r="AA269" s="46"/>
      <c r="AB269" s="46"/>
      <c r="AC269" s="46"/>
      <c r="AE269" s="45" t="str">
        <f t="shared" ca="1" si="19"/>
        <v/>
      </c>
      <c r="AF269" s="45" t="str">
        <f t="shared" ca="1" si="20"/>
        <v/>
      </c>
      <c r="AG269" s="45" t="str">
        <f t="shared" ca="1" si="21"/>
        <v/>
      </c>
    </row>
    <row r="270" spans="15:33" ht="16.5" x14ac:dyDescent="0.25">
      <c r="O270" s="37"/>
      <c r="Z270" s="46"/>
      <c r="AA270" s="46"/>
      <c r="AB270" s="46"/>
      <c r="AC270" s="46"/>
      <c r="AE270" s="45" t="str">
        <f t="shared" ca="1" si="19"/>
        <v/>
      </c>
      <c r="AF270" s="45" t="str">
        <f t="shared" ca="1" si="20"/>
        <v/>
      </c>
      <c r="AG270" s="45" t="str">
        <f t="shared" ca="1" si="21"/>
        <v/>
      </c>
    </row>
    <row r="271" spans="15:33" ht="16.5" x14ac:dyDescent="0.25">
      <c r="O271" s="37"/>
      <c r="Z271" s="46"/>
      <c r="AA271" s="46"/>
      <c r="AB271" s="46"/>
      <c r="AC271" s="46"/>
      <c r="AE271" s="45" t="str">
        <f t="shared" ca="1" si="19"/>
        <v/>
      </c>
      <c r="AF271" s="45" t="str">
        <f t="shared" ca="1" si="20"/>
        <v/>
      </c>
      <c r="AG271" s="45" t="str">
        <f t="shared" ca="1" si="21"/>
        <v/>
      </c>
    </row>
    <row r="272" spans="15:33" ht="16.5" x14ac:dyDescent="0.25">
      <c r="O272" s="37"/>
      <c r="Z272" s="46"/>
      <c r="AA272" s="46"/>
      <c r="AB272" s="46"/>
      <c r="AC272" s="46"/>
      <c r="AE272" s="45" t="str">
        <f t="shared" ca="1" si="19"/>
        <v/>
      </c>
      <c r="AF272" s="45" t="str">
        <f t="shared" ca="1" si="20"/>
        <v/>
      </c>
      <c r="AG272" s="45" t="str">
        <f t="shared" ca="1" si="21"/>
        <v/>
      </c>
    </row>
    <row r="273" spans="15:33" ht="16.5" x14ac:dyDescent="0.25">
      <c r="O273" s="37"/>
      <c r="Z273" s="46"/>
      <c r="AA273" s="46"/>
      <c r="AB273" s="46"/>
      <c r="AC273" s="46"/>
      <c r="AE273" s="45" t="str">
        <f t="shared" ca="1" si="19"/>
        <v/>
      </c>
      <c r="AF273" s="45" t="str">
        <f t="shared" ca="1" si="20"/>
        <v/>
      </c>
      <c r="AG273" s="45" t="str">
        <f t="shared" ca="1" si="21"/>
        <v/>
      </c>
    </row>
    <row r="274" spans="15:33" ht="16.5" x14ac:dyDescent="0.25">
      <c r="O274" s="37"/>
      <c r="Z274" s="46"/>
      <c r="AA274" s="46"/>
      <c r="AB274" s="46"/>
      <c r="AC274" s="46"/>
      <c r="AE274" s="45" t="str">
        <f t="shared" ca="1" si="19"/>
        <v/>
      </c>
      <c r="AF274" s="45" t="str">
        <f t="shared" ca="1" si="20"/>
        <v/>
      </c>
      <c r="AG274" s="45" t="str">
        <f t="shared" ca="1" si="21"/>
        <v/>
      </c>
    </row>
    <row r="275" spans="15:33" ht="16.5" x14ac:dyDescent="0.25">
      <c r="O275" s="37"/>
      <c r="Z275" s="46"/>
      <c r="AA275" s="46"/>
      <c r="AB275" s="46"/>
      <c r="AC275" s="46"/>
      <c r="AE275" s="45" t="str">
        <f t="shared" ca="1" si="19"/>
        <v/>
      </c>
      <c r="AF275" s="45" t="str">
        <f t="shared" ca="1" si="20"/>
        <v/>
      </c>
      <c r="AG275" s="45" t="str">
        <f t="shared" ca="1" si="21"/>
        <v/>
      </c>
    </row>
    <row r="276" spans="15:33" ht="16.5" x14ac:dyDescent="0.25">
      <c r="O276" s="37"/>
      <c r="Z276" s="46"/>
      <c r="AA276" s="46"/>
      <c r="AB276" s="46"/>
      <c r="AC276" s="46"/>
      <c r="AE276" s="45" t="str">
        <f t="shared" ca="1" si="19"/>
        <v/>
      </c>
      <c r="AF276" s="45" t="str">
        <f t="shared" ca="1" si="20"/>
        <v/>
      </c>
      <c r="AG276" s="45" t="str">
        <f t="shared" ca="1" si="21"/>
        <v/>
      </c>
    </row>
    <row r="277" spans="15:33" ht="16.5" x14ac:dyDescent="0.25">
      <c r="O277" s="37"/>
      <c r="Z277" s="46"/>
      <c r="AA277" s="46"/>
      <c r="AB277" s="46"/>
      <c r="AC277" s="46"/>
      <c r="AE277" s="45" t="str">
        <f t="shared" ca="1" si="19"/>
        <v/>
      </c>
      <c r="AF277" s="45" t="str">
        <f t="shared" ca="1" si="20"/>
        <v/>
      </c>
      <c r="AG277" s="45" t="str">
        <f t="shared" ca="1" si="21"/>
        <v/>
      </c>
    </row>
    <row r="278" spans="15:33" ht="16.5" x14ac:dyDescent="0.25">
      <c r="O278" s="37"/>
      <c r="Z278" s="46"/>
      <c r="AA278" s="46"/>
      <c r="AB278" s="46"/>
      <c r="AC278" s="46"/>
      <c r="AE278" s="45" t="str">
        <f t="shared" ca="1" si="19"/>
        <v/>
      </c>
      <c r="AF278" s="45" t="str">
        <f t="shared" ca="1" si="20"/>
        <v/>
      </c>
      <c r="AG278" s="45" t="str">
        <f t="shared" ca="1" si="21"/>
        <v/>
      </c>
    </row>
    <row r="279" spans="15:33" ht="16.5" x14ac:dyDescent="0.25">
      <c r="O279" s="37"/>
      <c r="Z279" s="46"/>
      <c r="AA279" s="46"/>
      <c r="AB279" s="46"/>
      <c r="AC279" s="46"/>
      <c r="AE279" s="45" t="str">
        <f t="shared" ca="1" si="19"/>
        <v/>
      </c>
      <c r="AF279" s="45" t="str">
        <f t="shared" ca="1" si="20"/>
        <v/>
      </c>
      <c r="AG279" s="45" t="str">
        <f t="shared" ca="1" si="21"/>
        <v/>
      </c>
    </row>
    <row r="280" spans="15:33" ht="16.5" x14ac:dyDescent="0.25">
      <c r="O280" s="37"/>
      <c r="Z280" s="46"/>
      <c r="AA280" s="46"/>
      <c r="AB280" s="46"/>
      <c r="AC280" s="46"/>
      <c r="AE280" s="45" t="str">
        <f t="shared" ca="1" si="19"/>
        <v/>
      </c>
      <c r="AF280" s="45" t="str">
        <f t="shared" ca="1" si="20"/>
        <v/>
      </c>
      <c r="AG280" s="45" t="str">
        <f t="shared" ca="1" si="21"/>
        <v/>
      </c>
    </row>
    <row r="281" spans="15:33" ht="16.5" x14ac:dyDescent="0.25">
      <c r="O281" s="37"/>
      <c r="Z281" s="46"/>
      <c r="AA281" s="46"/>
      <c r="AB281" s="46"/>
      <c r="AC281" s="46"/>
      <c r="AE281" s="45" t="str">
        <f t="shared" ca="1" si="19"/>
        <v/>
      </c>
      <c r="AF281" s="45" t="str">
        <f t="shared" ca="1" si="20"/>
        <v/>
      </c>
      <c r="AG281" s="45" t="str">
        <f t="shared" ca="1" si="21"/>
        <v/>
      </c>
    </row>
    <row r="282" spans="15:33" ht="16.5" x14ac:dyDescent="0.25">
      <c r="O282" s="37"/>
      <c r="Z282" s="46"/>
      <c r="AA282" s="46"/>
      <c r="AB282" s="46"/>
      <c r="AC282" s="46"/>
      <c r="AE282" s="45" t="str">
        <f t="shared" ca="1" si="19"/>
        <v/>
      </c>
      <c r="AF282" s="45" t="str">
        <f t="shared" ca="1" si="20"/>
        <v/>
      </c>
      <c r="AG282" s="45" t="str">
        <f t="shared" ca="1" si="21"/>
        <v/>
      </c>
    </row>
    <row r="283" spans="15:33" ht="16.5" x14ac:dyDescent="0.25">
      <c r="O283" s="37"/>
      <c r="Z283" s="46"/>
      <c r="AA283" s="46"/>
      <c r="AB283" s="46"/>
      <c r="AC283" s="46"/>
      <c r="AE283" s="45" t="str">
        <f t="shared" ca="1" si="19"/>
        <v/>
      </c>
      <c r="AF283" s="45" t="str">
        <f t="shared" ca="1" si="20"/>
        <v/>
      </c>
      <c r="AG283" s="45" t="str">
        <f t="shared" ca="1" si="21"/>
        <v/>
      </c>
    </row>
    <row r="284" spans="15:33" ht="16.5" x14ac:dyDescent="0.25">
      <c r="O284" s="37"/>
      <c r="Z284" s="46"/>
      <c r="AA284" s="46"/>
      <c r="AB284" s="46"/>
      <c r="AC284" s="46"/>
      <c r="AE284" s="45" t="str">
        <f t="shared" ca="1" si="19"/>
        <v/>
      </c>
      <c r="AF284" s="45" t="str">
        <f t="shared" ca="1" si="20"/>
        <v/>
      </c>
      <c r="AG284" s="45" t="str">
        <f t="shared" ca="1" si="21"/>
        <v/>
      </c>
    </row>
    <row r="285" spans="15:33" ht="16.5" x14ac:dyDescent="0.25">
      <c r="O285" s="37"/>
      <c r="Z285" s="46"/>
      <c r="AA285" s="46"/>
      <c r="AB285" s="46"/>
      <c r="AC285" s="46"/>
      <c r="AE285" s="45" t="str">
        <f t="shared" ca="1" si="19"/>
        <v/>
      </c>
      <c r="AF285" s="45" t="str">
        <f t="shared" ca="1" si="20"/>
        <v/>
      </c>
      <c r="AG285" s="45" t="str">
        <f t="shared" ca="1" si="21"/>
        <v/>
      </c>
    </row>
    <row r="286" spans="15:33" ht="16.5" x14ac:dyDescent="0.25">
      <c r="O286" s="37"/>
      <c r="Z286" s="46"/>
      <c r="AA286" s="46"/>
      <c r="AB286" s="46"/>
      <c r="AC286" s="46"/>
      <c r="AE286" s="45" t="str">
        <f t="shared" ca="1" si="19"/>
        <v/>
      </c>
      <c r="AF286" s="45" t="str">
        <f t="shared" ca="1" si="20"/>
        <v/>
      </c>
      <c r="AG286" s="45" t="str">
        <f t="shared" ca="1" si="21"/>
        <v/>
      </c>
    </row>
    <row r="287" spans="15:33" ht="16.5" x14ac:dyDescent="0.25">
      <c r="O287" s="37"/>
      <c r="Z287" s="46"/>
      <c r="AA287" s="46"/>
      <c r="AB287" s="46"/>
      <c r="AC287" s="46"/>
      <c r="AE287" s="45" t="str">
        <f t="shared" ca="1" si="19"/>
        <v/>
      </c>
      <c r="AF287" s="45" t="str">
        <f t="shared" ca="1" si="20"/>
        <v/>
      </c>
      <c r="AG287" s="45" t="str">
        <f t="shared" ca="1" si="21"/>
        <v/>
      </c>
    </row>
    <row r="288" spans="15:33" ht="16.5" x14ac:dyDescent="0.25">
      <c r="O288" s="37"/>
      <c r="Z288" s="46"/>
      <c r="AA288" s="46"/>
      <c r="AB288" s="46"/>
      <c r="AC288" s="46"/>
      <c r="AE288" s="45" t="str">
        <f t="shared" ca="1" si="19"/>
        <v/>
      </c>
      <c r="AF288" s="45" t="str">
        <f t="shared" ca="1" si="20"/>
        <v/>
      </c>
      <c r="AG288" s="45" t="str">
        <f t="shared" ca="1" si="21"/>
        <v/>
      </c>
    </row>
    <row r="289" spans="15:33" ht="16.5" x14ac:dyDescent="0.25">
      <c r="O289" s="37"/>
      <c r="Z289" s="46"/>
      <c r="AA289" s="46"/>
      <c r="AB289" s="46"/>
      <c r="AC289" s="46"/>
      <c r="AE289" s="45" t="str">
        <f t="shared" ca="1" si="19"/>
        <v/>
      </c>
      <c r="AF289" s="45" t="str">
        <f t="shared" ca="1" si="20"/>
        <v/>
      </c>
      <c r="AG289" s="45" t="str">
        <f t="shared" ca="1" si="21"/>
        <v/>
      </c>
    </row>
    <row r="290" spans="15:33" ht="16.5" x14ac:dyDescent="0.25">
      <c r="O290" s="37"/>
      <c r="Z290" s="46"/>
      <c r="AA290" s="46"/>
      <c r="AB290" s="46"/>
      <c r="AC290" s="46"/>
      <c r="AE290" s="45" t="str">
        <f t="shared" ca="1" si="19"/>
        <v/>
      </c>
      <c r="AF290" s="45" t="str">
        <f t="shared" ca="1" si="20"/>
        <v/>
      </c>
      <c r="AG290" s="45" t="str">
        <f t="shared" ca="1" si="21"/>
        <v/>
      </c>
    </row>
    <row r="291" spans="15:33" ht="16.5" x14ac:dyDescent="0.25">
      <c r="O291" s="37"/>
      <c r="Z291" s="46"/>
      <c r="AA291" s="46"/>
      <c r="AB291" s="46"/>
      <c r="AC291" s="46"/>
      <c r="AE291" s="45" t="str">
        <f t="shared" ca="1" si="19"/>
        <v/>
      </c>
      <c r="AF291" s="45" t="str">
        <f t="shared" ca="1" si="20"/>
        <v/>
      </c>
      <c r="AG291" s="45" t="str">
        <f t="shared" ca="1" si="21"/>
        <v/>
      </c>
    </row>
    <row r="292" spans="15:33" ht="16.5" x14ac:dyDescent="0.25">
      <c r="O292" s="37"/>
      <c r="Z292" s="46"/>
      <c r="AA292" s="46"/>
      <c r="AB292" s="46"/>
      <c r="AC292" s="46"/>
      <c r="AE292" s="45" t="str">
        <f t="shared" ca="1" si="19"/>
        <v/>
      </c>
      <c r="AF292" s="45" t="str">
        <f t="shared" ca="1" si="20"/>
        <v/>
      </c>
      <c r="AG292" s="45" t="str">
        <f t="shared" ca="1" si="21"/>
        <v/>
      </c>
    </row>
    <row r="293" spans="15:33" ht="16.5" x14ac:dyDescent="0.25">
      <c r="O293" s="37"/>
      <c r="Z293" s="46"/>
      <c r="AA293" s="46"/>
      <c r="AB293" s="46"/>
      <c r="AC293" s="46"/>
      <c r="AE293" s="45" t="str">
        <f t="shared" ca="1" si="19"/>
        <v/>
      </c>
      <c r="AF293" s="45" t="str">
        <f t="shared" ca="1" si="20"/>
        <v/>
      </c>
      <c r="AG293" s="45" t="str">
        <f t="shared" ca="1" si="21"/>
        <v/>
      </c>
    </row>
    <row r="294" spans="15:33" ht="16.5" x14ac:dyDescent="0.25">
      <c r="O294" s="37"/>
      <c r="Z294" s="46"/>
      <c r="AA294" s="46"/>
      <c r="AB294" s="46"/>
      <c r="AC294" s="46"/>
      <c r="AE294" s="45" t="str">
        <f t="shared" ca="1" si="19"/>
        <v/>
      </c>
      <c r="AF294" s="45" t="str">
        <f t="shared" ca="1" si="20"/>
        <v/>
      </c>
      <c r="AG294" s="45" t="str">
        <f t="shared" ca="1" si="21"/>
        <v/>
      </c>
    </row>
    <row r="295" spans="15:33" ht="16.5" x14ac:dyDescent="0.25">
      <c r="O295" s="37"/>
      <c r="Z295" s="46"/>
      <c r="AA295" s="46"/>
      <c r="AB295" s="46"/>
      <c r="AC295" s="46"/>
      <c r="AE295" s="45" t="str">
        <f t="shared" ca="1" si="19"/>
        <v/>
      </c>
      <c r="AF295" s="45" t="str">
        <f t="shared" ca="1" si="20"/>
        <v/>
      </c>
      <c r="AG295" s="45" t="str">
        <f t="shared" ca="1" si="21"/>
        <v/>
      </c>
    </row>
    <row r="296" spans="15:33" ht="16.5" x14ac:dyDescent="0.25">
      <c r="O296" s="37"/>
      <c r="Z296" s="46"/>
      <c r="AA296" s="46"/>
      <c r="AB296" s="46"/>
      <c r="AC296" s="46"/>
      <c r="AE296" s="45" t="str">
        <f t="shared" ca="1" si="19"/>
        <v/>
      </c>
      <c r="AF296" s="45" t="str">
        <f t="shared" ca="1" si="20"/>
        <v/>
      </c>
      <c r="AG296" s="45" t="str">
        <f t="shared" ca="1" si="21"/>
        <v/>
      </c>
    </row>
    <row r="297" spans="15:33" ht="16.5" x14ac:dyDescent="0.25">
      <c r="O297" s="37"/>
      <c r="Z297" s="46"/>
      <c r="AA297" s="46"/>
      <c r="AB297" s="46"/>
      <c r="AC297" s="46"/>
      <c r="AE297" s="45" t="str">
        <f t="shared" ca="1" si="19"/>
        <v/>
      </c>
      <c r="AF297" s="45" t="str">
        <f t="shared" ca="1" si="20"/>
        <v/>
      </c>
      <c r="AG297" s="45" t="str">
        <f t="shared" ca="1" si="21"/>
        <v/>
      </c>
    </row>
    <row r="298" spans="15:33" ht="16.5" x14ac:dyDescent="0.25">
      <c r="O298" s="37"/>
      <c r="Z298" s="46"/>
      <c r="AA298" s="46"/>
      <c r="AB298" s="46"/>
      <c r="AC298" s="46"/>
      <c r="AE298" s="45" t="str">
        <f t="shared" ca="1" si="19"/>
        <v/>
      </c>
      <c r="AF298" s="45" t="str">
        <f t="shared" ca="1" si="20"/>
        <v/>
      </c>
      <c r="AG298" s="45" t="str">
        <f t="shared" ca="1" si="21"/>
        <v/>
      </c>
    </row>
    <row r="299" spans="15:33" ht="16.5" x14ac:dyDescent="0.25">
      <c r="O299" s="37"/>
      <c r="Z299" s="46"/>
      <c r="AA299" s="46"/>
      <c r="AB299" s="46"/>
      <c r="AC299" s="46"/>
      <c r="AE299" s="45" t="str">
        <f t="shared" ca="1" si="19"/>
        <v/>
      </c>
      <c r="AF299" s="45" t="str">
        <f t="shared" ca="1" si="20"/>
        <v/>
      </c>
      <c r="AG299" s="45" t="str">
        <f t="shared" ca="1" si="21"/>
        <v/>
      </c>
    </row>
    <row r="300" spans="15:33" ht="16.5" x14ac:dyDescent="0.25">
      <c r="O300" s="37"/>
      <c r="Z300" s="46"/>
      <c r="AA300" s="46"/>
      <c r="AB300" s="46"/>
      <c r="AC300" s="46"/>
      <c r="AE300" s="45" t="str">
        <f t="shared" ca="1" si="19"/>
        <v/>
      </c>
      <c r="AF300" s="45" t="str">
        <f t="shared" ca="1" si="20"/>
        <v/>
      </c>
      <c r="AG300" s="45" t="str">
        <f t="shared" ca="1" si="21"/>
        <v/>
      </c>
    </row>
    <row r="301" spans="15:33" ht="16.5" x14ac:dyDescent="0.25">
      <c r="O301" s="37"/>
      <c r="Z301" s="46"/>
      <c r="AA301" s="46"/>
      <c r="AB301" s="46"/>
      <c r="AC301" s="46"/>
      <c r="AE301" s="45" t="str">
        <f t="shared" ca="1" si="19"/>
        <v/>
      </c>
      <c r="AF301" s="45" t="str">
        <f t="shared" ca="1" si="20"/>
        <v/>
      </c>
      <c r="AG301" s="45" t="str">
        <f t="shared" ca="1" si="21"/>
        <v/>
      </c>
    </row>
    <row r="302" spans="15:33" ht="16.5" x14ac:dyDescent="0.25">
      <c r="O302" s="37"/>
      <c r="Z302" s="46"/>
      <c r="AA302" s="46"/>
      <c r="AB302" s="46"/>
      <c r="AC302" s="46"/>
      <c r="AE302" s="45" t="str">
        <f t="shared" ca="1" si="19"/>
        <v/>
      </c>
      <c r="AF302" s="45" t="str">
        <f t="shared" ca="1" si="20"/>
        <v/>
      </c>
      <c r="AG302" s="45" t="str">
        <f t="shared" ca="1" si="21"/>
        <v/>
      </c>
    </row>
    <row r="303" spans="15:33" ht="16.5" x14ac:dyDescent="0.25">
      <c r="O303" s="37"/>
      <c r="Z303" s="46"/>
      <c r="AA303" s="46"/>
      <c r="AB303" s="46"/>
      <c r="AC303" s="46"/>
      <c r="AE303" s="45" t="str">
        <f t="shared" ca="1" si="19"/>
        <v/>
      </c>
      <c r="AF303" s="45" t="str">
        <f t="shared" ca="1" si="20"/>
        <v/>
      </c>
      <c r="AG303" s="45" t="str">
        <f t="shared" ca="1" si="21"/>
        <v/>
      </c>
    </row>
    <row r="304" spans="15:33" ht="16.5" x14ac:dyDescent="0.25">
      <c r="O304" s="37"/>
      <c r="Z304" s="46"/>
      <c r="AA304" s="46"/>
      <c r="AB304" s="46"/>
      <c r="AC304" s="46"/>
      <c r="AE304" s="45" t="str">
        <f t="shared" ca="1" si="19"/>
        <v/>
      </c>
      <c r="AF304" s="45" t="str">
        <f t="shared" ca="1" si="20"/>
        <v/>
      </c>
      <c r="AG304" s="45" t="str">
        <f t="shared" ca="1" si="21"/>
        <v/>
      </c>
    </row>
    <row r="305" spans="15:33" ht="16.5" x14ac:dyDescent="0.25">
      <c r="O305" s="37"/>
      <c r="Z305" s="46"/>
      <c r="AA305" s="46"/>
      <c r="AB305" s="46"/>
      <c r="AC305" s="46"/>
      <c r="AE305" s="45" t="str">
        <f t="shared" ca="1" si="19"/>
        <v/>
      </c>
      <c r="AF305" s="45" t="str">
        <f t="shared" ca="1" si="20"/>
        <v/>
      </c>
      <c r="AG305" s="45" t="str">
        <f t="shared" ca="1" si="21"/>
        <v/>
      </c>
    </row>
    <row r="306" spans="15:33" ht="16.5" x14ac:dyDescent="0.25">
      <c r="O306" s="37"/>
      <c r="Z306" s="46"/>
      <c r="AA306" s="46"/>
      <c r="AB306" s="46"/>
      <c r="AC306" s="46"/>
      <c r="AE306" s="45" t="str">
        <f t="shared" ca="1" si="19"/>
        <v/>
      </c>
      <c r="AF306" s="45" t="str">
        <f t="shared" ca="1" si="20"/>
        <v/>
      </c>
      <c r="AG306" s="45" t="str">
        <f t="shared" ca="1" si="21"/>
        <v/>
      </c>
    </row>
    <row r="307" spans="15:33" ht="16.5" x14ac:dyDescent="0.25">
      <c r="O307" s="37"/>
      <c r="Z307" s="46"/>
      <c r="AA307" s="46"/>
      <c r="AB307" s="46"/>
      <c r="AC307" s="46"/>
      <c r="AE307" s="45" t="str">
        <f t="shared" ca="1" si="19"/>
        <v/>
      </c>
      <c r="AF307" s="45" t="str">
        <f t="shared" ca="1" si="20"/>
        <v/>
      </c>
      <c r="AG307" s="45" t="str">
        <f t="shared" ca="1" si="21"/>
        <v/>
      </c>
    </row>
    <row r="308" spans="15:33" ht="16.5" x14ac:dyDescent="0.25">
      <c r="O308" s="37"/>
      <c r="Z308" s="46"/>
      <c r="AA308" s="46"/>
      <c r="AB308" s="46"/>
      <c r="AC308" s="46"/>
      <c r="AE308" s="45" t="str">
        <f t="shared" ca="1" si="19"/>
        <v/>
      </c>
      <c r="AF308" s="45" t="str">
        <f t="shared" ca="1" si="20"/>
        <v/>
      </c>
      <c r="AG308" s="45" t="str">
        <f t="shared" ca="1" si="21"/>
        <v/>
      </c>
    </row>
    <row r="309" spans="15:33" ht="16.5" x14ac:dyDescent="0.25">
      <c r="O309" s="37"/>
      <c r="Z309" s="46"/>
      <c r="AA309" s="46"/>
      <c r="AB309" s="46"/>
      <c r="AC309" s="46"/>
      <c r="AE309" s="45" t="str">
        <f t="shared" ca="1" si="19"/>
        <v/>
      </c>
      <c r="AF309" s="45" t="str">
        <f t="shared" ca="1" si="20"/>
        <v/>
      </c>
      <c r="AG309" s="45" t="str">
        <f t="shared" ca="1" si="21"/>
        <v/>
      </c>
    </row>
    <row r="310" spans="15:33" ht="16.5" x14ac:dyDescent="0.25">
      <c r="O310" s="37"/>
      <c r="Z310" s="46"/>
      <c r="AA310" s="46"/>
      <c r="AB310" s="46"/>
      <c r="AC310" s="46"/>
      <c r="AE310" s="45" t="str">
        <f t="shared" ca="1" si="19"/>
        <v/>
      </c>
      <c r="AF310" s="45" t="str">
        <f t="shared" ca="1" si="20"/>
        <v/>
      </c>
      <c r="AG310" s="45" t="str">
        <f t="shared" ca="1" si="21"/>
        <v/>
      </c>
    </row>
    <row r="311" spans="15:33" ht="16.5" x14ac:dyDescent="0.25">
      <c r="O311" s="37"/>
      <c r="Z311" s="46"/>
      <c r="AA311" s="46"/>
      <c r="AB311" s="46"/>
      <c r="AC311" s="46"/>
      <c r="AE311" s="45" t="str">
        <f t="shared" ca="1" si="19"/>
        <v/>
      </c>
      <c r="AF311" s="45" t="str">
        <f t="shared" ca="1" si="20"/>
        <v/>
      </c>
      <c r="AG311" s="45" t="str">
        <f t="shared" ca="1" si="21"/>
        <v/>
      </c>
    </row>
    <row r="312" spans="15:33" ht="16.5" x14ac:dyDescent="0.25">
      <c r="O312" s="37"/>
      <c r="Z312" s="46"/>
      <c r="AA312" s="46"/>
      <c r="AB312" s="46"/>
      <c r="AC312" s="46"/>
      <c r="AE312" s="45" t="str">
        <f t="shared" ca="1" si="19"/>
        <v/>
      </c>
      <c r="AF312" s="45" t="str">
        <f t="shared" ca="1" si="20"/>
        <v/>
      </c>
      <c r="AG312" s="45" t="str">
        <f t="shared" ca="1" si="21"/>
        <v/>
      </c>
    </row>
    <row r="313" spans="15:33" ht="16.5" x14ac:dyDescent="0.25">
      <c r="O313" s="37"/>
      <c r="Z313" s="46"/>
      <c r="AA313" s="46"/>
      <c r="AB313" s="46"/>
      <c r="AC313" s="46"/>
      <c r="AE313" s="45" t="str">
        <f t="shared" ca="1" si="19"/>
        <v/>
      </c>
      <c r="AF313" s="45" t="str">
        <f t="shared" ca="1" si="20"/>
        <v/>
      </c>
      <c r="AG313" s="45" t="str">
        <f t="shared" ca="1" si="21"/>
        <v/>
      </c>
    </row>
    <row r="314" spans="15:33" ht="16.5" x14ac:dyDescent="0.25">
      <c r="O314" s="37"/>
      <c r="Z314" s="46"/>
      <c r="AA314" s="46"/>
      <c r="AB314" s="46"/>
      <c r="AC314" s="46"/>
      <c r="AE314" s="45" t="str">
        <f t="shared" ca="1" si="19"/>
        <v/>
      </c>
      <c r="AF314" s="45" t="str">
        <f t="shared" ca="1" si="20"/>
        <v/>
      </c>
      <c r="AG314" s="45" t="str">
        <f t="shared" ca="1" si="21"/>
        <v/>
      </c>
    </row>
    <row r="315" spans="15:33" ht="16.5" x14ac:dyDescent="0.25">
      <c r="O315" s="37"/>
      <c r="Z315" s="46"/>
      <c r="AA315" s="46"/>
      <c r="AB315" s="46"/>
      <c r="AC315" s="46"/>
      <c r="AE315" s="45" t="str">
        <f t="shared" ref="AE315:AE355" ca="1" si="22">IF(AND(INT(YEARFRAC(I315,TODAY()))&gt;=25,INT(YEARFRAC(I315,TODAY()))&lt;=35),INT(YEARFRAC(I315,TODAY())),"")</f>
        <v/>
      </c>
      <c r="AF315" s="45" t="str">
        <f t="shared" ref="AF315:AF355" ca="1" si="23">IF(AND(INT(YEARFRAC(I315,TODAY()))&gt;=36,INT(YEARFRAC(I315,TODAY()))&lt;=45),INT(YEARFRAC(I315,TODAY())),"")</f>
        <v/>
      </c>
      <c r="AG315" s="45" t="str">
        <f t="shared" ref="AG315:AG355" ca="1" si="24">IF(AND(INT(YEARFRAC(I315,TODAY()))&gt;=46,INT(YEARFRAC(I315,TODAY()))&lt;=50),INT(YEARFRAC(I315,TODAY())),"")</f>
        <v/>
      </c>
    </row>
    <row r="316" spans="15:33" ht="16.5" x14ac:dyDescent="0.25">
      <c r="O316" s="37"/>
      <c r="Z316" s="46"/>
      <c r="AA316" s="46"/>
      <c r="AB316" s="46"/>
      <c r="AC316" s="46"/>
      <c r="AE316" s="45" t="str">
        <f t="shared" ca="1" si="22"/>
        <v/>
      </c>
      <c r="AF316" s="45" t="str">
        <f t="shared" ca="1" si="23"/>
        <v/>
      </c>
      <c r="AG316" s="45" t="str">
        <f t="shared" ca="1" si="24"/>
        <v/>
      </c>
    </row>
    <row r="317" spans="15:33" ht="16.5" x14ac:dyDescent="0.25">
      <c r="O317" s="37"/>
      <c r="Z317" s="46"/>
      <c r="AA317" s="46"/>
      <c r="AB317" s="46"/>
      <c r="AC317" s="46"/>
      <c r="AE317" s="45" t="str">
        <f t="shared" ca="1" si="22"/>
        <v/>
      </c>
      <c r="AF317" s="45" t="str">
        <f t="shared" ca="1" si="23"/>
        <v/>
      </c>
      <c r="AG317" s="45" t="str">
        <f t="shared" ca="1" si="24"/>
        <v/>
      </c>
    </row>
    <row r="318" spans="15:33" ht="16.5" x14ac:dyDescent="0.25">
      <c r="O318" s="37"/>
      <c r="Z318" s="46"/>
      <c r="AA318" s="46"/>
      <c r="AB318" s="46"/>
      <c r="AC318" s="46"/>
      <c r="AE318" s="45" t="str">
        <f t="shared" ca="1" si="22"/>
        <v/>
      </c>
      <c r="AF318" s="45" t="str">
        <f t="shared" ca="1" si="23"/>
        <v/>
      </c>
      <c r="AG318" s="45" t="str">
        <f t="shared" ca="1" si="24"/>
        <v/>
      </c>
    </row>
    <row r="319" spans="15:33" ht="16.5" x14ac:dyDescent="0.25">
      <c r="O319" s="37"/>
      <c r="Z319" s="46"/>
      <c r="AA319" s="46"/>
      <c r="AB319" s="46"/>
      <c r="AC319" s="46"/>
      <c r="AE319" s="45" t="str">
        <f t="shared" ca="1" si="22"/>
        <v/>
      </c>
      <c r="AF319" s="45" t="str">
        <f t="shared" ca="1" si="23"/>
        <v/>
      </c>
      <c r="AG319" s="45" t="str">
        <f t="shared" ca="1" si="24"/>
        <v/>
      </c>
    </row>
    <row r="320" spans="15:33" ht="16.5" x14ac:dyDescent="0.25">
      <c r="O320" s="37"/>
      <c r="Z320" s="46"/>
      <c r="AA320" s="46"/>
      <c r="AB320" s="46"/>
      <c r="AC320" s="46"/>
      <c r="AE320" s="45" t="str">
        <f t="shared" ca="1" si="22"/>
        <v/>
      </c>
      <c r="AF320" s="45" t="str">
        <f t="shared" ca="1" si="23"/>
        <v/>
      </c>
      <c r="AG320" s="45" t="str">
        <f t="shared" ca="1" si="24"/>
        <v/>
      </c>
    </row>
    <row r="321" spans="15:33" ht="16.5" x14ac:dyDescent="0.25">
      <c r="O321" s="37"/>
      <c r="Z321" s="46"/>
      <c r="AA321" s="46"/>
      <c r="AB321" s="46"/>
      <c r="AC321" s="46"/>
      <c r="AE321" s="45" t="str">
        <f t="shared" ca="1" si="22"/>
        <v/>
      </c>
      <c r="AF321" s="45" t="str">
        <f t="shared" ca="1" si="23"/>
        <v/>
      </c>
      <c r="AG321" s="45" t="str">
        <f t="shared" ca="1" si="24"/>
        <v/>
      </c>
    </row>
    <row r="322" spans="15:33" ht="16.5" x14ac:dyDescent="0.25">
      <c r="O322" s="37"/>
      <c r="Z322" s="46"/>
      <c r="AA322" s="46"/>
      <c r="AB322" s="46"/>
      <c r="AC322" s="46"/>
      <c r="AE322" s="45" t="str">
        <f t="shared" ca="1" si="22"/>
        <v/>
      </c>
      <c r="AF322" s="45" t="str">
        <f t="shared" ca="1" si="23"/>
        <v/>
      </c>
      <c r="AG322" s="45" t="str">
        <f t="shared" ca="1" si="24"/>
        <v/>
      </c>
    </row>
    <row r="323" spans="15:33" ht="16.5" x14ac:dyDescent="0.25">
      <c r="O323" s="37"/>
      <c r="Z323" s="46"/>
      <c r="AA323" s="46"/>
      <c r="AB323" s="46"/>
      <c r="AC323" s="46"/>
      <c r="AE323" s="45" t="str">
        <f t="shared" ca="1" si="22"/>
        <v/>
      </c>
      <c r="AF323" s="45" t="str">
        <f t="shared" ca="1" si="23"/>
        <v/>
      </c>
      <c r="AG323" s="45" t="str">
        <f t="shared" ca="1" si="24"/>
        <v/>
      </c>
    </row>
    <row r="324" spans="15:33" ht="16.5" x14ac:dyDescent="0.25">
      <c r="O324" s="37"/>
      <c r="Z324" s="46"/>
      <c r="AA324" s="46"/>
      <c r="AB324" s="46"/>
      <c r="AC324" s="46"/>
      <c r="AE324" s="45" t="str">
        <f t="shared" ca="1" si="22"/>
        <v/>
      </c>
      <c r="AF324" s="45" t="str">
        <f t="shared" ca="1" si="23"/>
        <v/>
      </c>
      <c r="AG324" s="45" t="str">
        <f t="shared" ca="1" si="24"/>
        <v/>
      </c>
    </row>
    <row r="325" spans="15:33" ht="16.5" x14ac:dyDescent="0.25">
      <c r="O325" s="37"/>
      <c r="Z325" s="46"/>
      <c r="AA325" s="46"/>
      <c r="AB325" s="46"/>
      <c r="AC325" s="46"/>
      <c r="AE325" s="45" t="str">
        <f t="shared" ca="1" si="22"/>
        <v/>
      </c>
      <c r="AF325" s="45" t="str">
        <f t="shared" ca="1" si="23"/>
        <v/>
      </c>
      <c r="AG325" s="45" t="str">
        <f t="shared" ca="1" si="24"/>
        <v/>
      </c>
    </row>
    <row r="326" spans="15:33" ht="16.5" x14ac:dyDescent="0.25">
      <c r="O326" s="37"/>
      <c r="Z326" s="46"/>
      <c r="AA326" s="46"/>
      <c r="AB326" s="46"/>
      <c r="AC326" s="46"/>
      <c r="AE326" s="45" t="str">
        <f t="shared" ca="1" si="22"/>
        <v/>
      </c>
      <c r="AF326" s="45" t="str">
        <f t="shared" ca="1" si="23"/>
        <v/>
      </c>
      <c r="AG326" s="45" t="str">
        <f t="shared" ca="1" si="24"/>
        <v/>
      </c>
    </row>
    <row r="327" spans="15:33" ht="16.5" x14ac:dyDescent="0.25">
      <c r="O327" s="37"/>
      <c r="Z327" s="46"/>
      <c r="AA327" s="46"/>
      <c r="AB327" s="46"/>
      <c r="AC327" s="46"/>
      <c r="AE327" s="45" t="str">
        <f t="shared" ca="1" si="22"/>
        <v/>
      </c>
      <c r="AF327" s="45" t="str">
        <f t="shared" ca="1" si="23"/>
        <v/>
      </c>
      <c r="AG327" s="45" t="str">
        <f t="shared" ca="1" si="24"/>
        <v/>
      </c>
    </row>
    <row r="328" spans="15:33" ht="16.5" x14ac:dyDescent="0.25">
      <c r="O328" s="37"/>
      <c r="Z328" s="46"/>
      <c r="AA328" s="46"/>
      <c r="AB328" s="46"/>
      <c r="AC328" s="46"/>
      <c r="AE328" s="45" t="str">
        <f t="shared" ca="1" si="22"/>
        <v/>
      </c>
      <c r="AF328" s="45" t="str">
        <f t="shared" ca="1" si="23"/>
        <v/>
      </c>
      <c r="AG328" s="45" t="str">
        <f t="shared" ca="1" si="24"/>
        <v/>
      </c>
    </row>
    <row r="329" spans="15:33" ht="16.5" x14ac:dyDescent="0.25">
      <c r="O329" s="37"/>
      <c r="Z329" s="46"/>
      <c r="AA329" s="46"/>
      <c r="AB329" s="46"/>
      <c r="AC329" s="46"/>
      <c r="AE329" s="45" t="str">
        <f t="shared" ca="1" si="22"/>
        <v/>
      </c>
      <c r="AF329" s="45" t="str">
        <f t="shared" ca="1" si="23"/>
        <v/>
      </c>
      <c r="AG329" s="45" t="str">
        <f t="shared" ca="1" si="24"/>
        <v/>
      </c>
    </row>
    <row r="330" spans="15:33" ht="16.5" x14ac:dyDescent="0.25">
      <c r="O330" s="37"/>
      <c r="Z330" s="46"/>
      <c r="AA330" s="46"/>
      <c r="AB330" s="46"/>
      <c r="AC330" s="46"/>
      <c r="AE330" s="45" t="str">
        <f t="shared" ca="1" si="22"/>
        <v/>
      </c>
      <c r="AF330" s="45" t="str">
        <f t="shared" ca="1" si="23"/>
        <v/>
      </c>
      <c r="AG330" s="45" t="str">
        <f t="shared" ca="1" si="24"/>
        <v/>
      </c>
    </row>
    <row r="331" spans="15:33" ht="16.5" x14ac:dyDescent="0.25">
      <c r="O331" s="37"/>
      <c r="Z331" s="46"/>
      <c r="AA331" s="46"/>
      <c r="AB331" s="46"/>
      <c r="AC331" s="46"/>
      <c r="AE331" s="45" t="str">
        <f t="shared" ca="1" si="22"/>
        <v/>
      </c>
      <c r="AF331" s="45" t="str">
        <f t="shared" ca="1" si="23"/>
        <v/>
      </c>
      <c r="AG331" s="45" t="str">
        <f t="shared" ca="1" si="24"/>
        <v/>
      </c>
    </row>
    <row r="332" spans="15:33" ht="16.5" x14ac:dyDescent="0.25">
      <c r="O332" s="37"/>
      <c r="Z332" s="46"/>
      <c r="AA332" s="46"/>
      <c r="AB332" s="46"/>
      <c r="AC332" s="46"/>
      <c r="AE332" s="45" t="str">
        <f t="shared" ca="1" si="22"/>
        <v/>
      </c>
      <c r="AF332" s="45" t="str">
        <f t="shared" ca="1" si="23"/>
        <v/>
      </c>
      <c r="AG332" s="45" t="str">
        <f t="shared" ca="1" si="24"/>
        <v/>
      </c>
    </row>
    <row r="333" spans="15:33" ht="16.5" x14ac:dyDescent="0.25">
      <c r="O333" s="37"/>
      <c r="Z333" s="46"/>
      <c r="AA333" s="46"/>
      <c r="AB333" s="46"/>
      <c r="AC333" s="46"/>
      <c r="AE333" s="45" t="str">
        <f t="shared" ca="1" si="22"/>
        <v/>
      </c>
      <c r="AF333" s="45" t="str">
        <f t="shared" ca="1" si="23"/>
        <v/>
      </c>
      <c r="AG333" s="45" t="str">
        <f t="shared" ca="1" si="24"/>
        <v/>
      </c>
    </row>
    <row r="334" spans="15:33" ht="16.5" x14ac:dyDescent="0.25">
      <c r="O334" s="37"/>
      <c r="Z334" s="46"/>
      <c r="AA334" s="46"/>
      <c r="AB334" s="46"/>
      <c r="AC334" s="46"/>
      <c r="AE334" s="45" t="str">
        <f t="shared" ca="1" si="22"/>
        <v/>
      </c>
      <c r="AF334" s="45" t="str">
        <f t="shared" ca="1" si="23"/>
        <v/>
      </c>
      <c r="AG334" s="45" t="str">
        <f t="shared" ca="1" si="24"/>
        <v/>
      </c>
    </row>
    <row r="335" spans="15:33" ht="16.5" x14ac:dyDescent="0.25">
      <c r="O335" s="37"/>
      <c r="Z335" s="46"/>
      <c r="AA335" s="46"/>
      <c r="AB335" s="46"/>
      <c r="AC335" s="46"/>
      <c r="AE335" s="45" t="str">
        <f t="shared" ca="1" si="22"/>
        <v/>
      </c>
      <c r="AF335" s="45" t="str">
        <f t="shared" ca="1" si="23"/>
        <v/>
      </c>
      <c r="AG335" s="45" t="str">
        <f t="shared" ca="1" si="24"/>
        <v/>
      </c>
    </row>
    <row r="336" spans="15:33" ht="16.5" x14ac:dyDescent="0.25">
      <c r="O336" s="37"/>
      <c r="Z336" s="46"/>
      <c r="AA336" s="46"/>
      <c r="AB336" s="46"/>
      <c r="AC336" s="46"/>
      <c r="AE336" s="45" t="str">
        <f t="shared" ca="1" si="22"/>
        <v/>
      </c>
      <c r="AF336" s="45" t="str">
        <f t="shared" ca="1" si="23"/>
        <v/>
      </c>
      <c r="AG336" s="45" t="str">
        <f t="shared" ca="1" si="24"/>
        <v/>
      </c>
    </row>
    <row r="337" spans="15:33" ht="16.5" x14ac:dyDescent="0.25">
      <c r="O337" s="37"/>
      <c r="Z337" s="46"/>
      <c r="AA337" s="46"/>
      <c r="AB337" s="46"/>
      <c r="AC337" s="46"/>
      <c r="AE337" s="45" t="str">
        <f t="shared" ca="1" si="22"/>
        <v/>
      </c>
      <c r="AF337" s="45" t="str">
        <f t="shared" ca="1" si="23"/>
        <v/>
      </c>
      <c r="AG337" s="45" t="str">
        <f t="shared" ca="1" si="24"/>
        <v/>
      </c>
    </row>
    <row r="338" spans="15:33" ht="16.5" x14ac:dyDescent="0.25">
      <c r="O338" s="37"/>
      <c r="Z338" s="46"/>
      <c r="AA338" s="46"/>
      <c r="AB338" s="46"/>
      <c r="AC338" s="46"/>
      <c r="AE338" s="45" t="str">
        <f t="shared" ca="1" si="22"/>
        <v/>
      </c>
      <c r="AF338" s="45" t="str">
        <f t="shared" ca="1" si="23"/>
        <v/>
      </c>
      <c r="AG338" s="45" t="str">
        <f t="shared" ca="1" si="24"/>
        <v/>
      </c>
    </row>
    <row r="339" spans="15:33" ht="16.5" x14ac:dyDescent="0.25">
      <c r="O339" s="37"/>
      <c r="Z339" s="46"/>
      <c r="AA339" s="46"/>
      <c r="AB339" s="46"/>
      <c r="AC339" s="46"/>
      <c r="AE339" s="45" t="str">
        <f t="shared" ca="1" si="22"/>
        <v/>
      </c>
      <c r="AF339" s="45" t="str">
        <f t="shared" ca="1" si="23"/>
        <v/>
      </c>
      <c r="AG339" s="45" t="str">
        <f t="shared" ca="1" si="24"/>
        <v/>
      </c>
    </row>
    <row r="340" spans="15:33" ht="16.5" x14ac:dyDescent="0.25">
      <c r="O340" s="37"/>
      <c r="Z340" s="46"/>
      <c r="AA340" s="46"/>
      <c r="AB340" s="46"/>
      <c r="AC340" s="46"/>
      <c r="AE340" s="45" t="str">
        <f t="shared" ca="1" si="22"/>
        <v/>
      </c>
      <c r="AF340" s="45" t="str">
        <f t="shared" ca="1" si="23"/>
        <v/>
      </c>
      <c r="AG340" s="45" t="str">
        <f t="shared" ca="1" si="24"/>
        <v/>
      </c>
    </row>
    <row r="341" spans="15:33" ht="16.5" x14ac:dyDescent="0.25">
      <c r="O341" s="37"/>
      <c r="Z341" s="46"/>
      <c r="AA341" s="46"/>
      <c r="AB341" s="46"/>
      <c r="AC341" s="46"/>
      <c r="AE341" s="45" t="str">
        <f t="shared" ca="1" si="22"/>
        <v/>
      </c>
      <c r="AF341" s="45" t="str">
        <f t="shared" ca="1" si="23"/>
        <v/>
      </c>
      <c r="AG341" s="45" t="str">
        <f t="shared" ca="1" si="24"/>
        <v/>
      </c>
    </row>
    <row r="342" spans="15:33" ht="16.5" x14ac:dyDescent="0.25">
      <c r="O342" s="37"/>
      <c r="Z342" s="46"/>
      <c r="AA342" s="46"/>
      <c r="AB342" s="46"/>
      <c r="AC342" s="46"/>
      <c r="AE342" s="45" t="str">
        <f t="shared" ca="1" si="22"/>
        <v/>
      </c>
      <c r="AF342" s="45" t="str">
        <f t="shared" ca="1" si="23"/>
        <v/>
      </c>
      <c r="AG342" s="45" t="str">
        <f t="shared" ca="1" si="24"/>
        <v/>
      </c>
    </row>
    <row r="343" spans="15:33" ht="16.5" x14ac:dyDescent="0.25">
      <c r="O343" s="37"/>
      <c r="Z343" s="46"/>
      <c r="AA343" s="46"/>
      <c r="AB343" s="46"/>
      <c r="AC343" s="46"/>
      <c r="AE343" s="45" t="str">
        <f t="shared" ca="1" si="22"/>
        <v/>
      </c>
      <c r="AF343" s="45" t="str">
        <f t="shared" ca="1" si="23"/>
        <v/>
      </c>
      <c r="AG343" s="45" t="str">
        <f t="shared" ca="1" si="24"/>
        <v/>
      </c>
    </row>
    <row r="344" spans="15:33" ht="16.5" x14ac:dyDescent="0.25">
      <c r="O344" s="37"/>
      <c r="Z344" s="46"/>
      <c r="AA344" s="46"/>
      <c r="AB344" s="46"/>
      <c r="AC344" s="46"/>
      <c r="AE344" s="45" t="str">
        <f t="shared" ca="1" si="22"/>
        <v/>
      </c>
      <c r="AF344" s="45" t="str">
        <f t="shared" ca="1" si="23"/>
        <v/>
      </c>
      <c r="AG344" s="45" t="str">
        <f t="shared" ca="1" si="24"/>
        <v/>
      </c>
    </row>
    <row r="345" spans="15:33" ht="16.5" x14ac:dyDescent="0.25">
      <c r="O345" s="37"/>
      <c r="Z345" s="46"/>
      <c r="AA345" s="46"/>
      <c r="AB345" s="46"/>
      <c r="AC345" s="46"/>
      <c r="AE345" s="45" t="str">
        <f t="shared" ca="1" si="22"/>
        <v/>
      </c>
      <c r="AF345" s="45" t="str">
        <f t="shared" ca="1" si="23"/>
        <v/>
      </c>
      <c r="AG345" s="45" t="str">
        <f t="shared" ca="1" si="24"/>
        <v/>
      </c>
    </row>
    <row r="346" spans="15:33" ht="16.5" x14ac:dyDescent="0.25">
      <c r="O346" s="37"/>
      <c r="Z346" s="46"/>
      <c r="AA346" s="46"/>
      <c r="AB346" s="46"/>
      <c r="AC346" s="46"/>
      <c r="AE346" s="45" t="str">
        <f t="shared" ca="1" si="22"/>
        <v/>
      </c>
      <c r="AF346" s="45" t="str">
        <f t="shared" ca="1" si="23"/>
        <v/>
      </c>
      <c r="AG346" s="45" t="str">
        <f t="shared" ca="1" si="24"/>
        <v/>
      </c>
    </row>
    <row r="347" spans="15:33" ht="16.5" x14ac:dyDescent="0.25">
      <c r="O347" s="37"/>
      <c r="Z347" s="46"/>
      <c r="AA347" s="46"/>
      <c r="AB347" s="46"/>
      <c r="AC347" s="46"/>
      <c r="AE347" s="45" t="str">
        <f t="shared" ca="1" si="22"/>
        <v/>
      </c>
      <c r="AF347" s="45" t="str">
        <f t="shared" ca="1" si="23"/>
        <v/>
      </c>
      <c r="AG347" s="45" t="str">
        <f t="shared" ca="1" si="24"/>
        <v/>
      </c>
    </row>
    <row r="348" spans="15:33" ht="16.5" x14ac:dyDescent="0.25">
      <c r="O348" s="37"/>
      <c r="Z348" s="46"/>
      <c r="AA348" s="46"/>
      <c r="AB348" s="46"/>
      <c r="AC348" s="46"/>
      <c r="AE348" s="45" t="str">
        <f t="shared" ca="1" si="22"/>
        <v/>
      </c>
      <c r="AF348" s="45" t="str">
        <f t="shared" ca="1" si="23"/>
        <v/>
      </c>
      <c r="AG348" s="45" t="str">
        <f t="shared" ca="1" si="24"/>
        <v/>
      </c>
    </row>
    <row r="349" spans="15:33" ht="16.5" x14ac:dyDescent="0.25">
      <c r="O349" s="37"/>
      <c r="Z349" s="46"/>
      <c r="AA349" s="46"/>
      <c r="AB349" s="46"/>
      <c r="AC349" s="46"/>
      <c r="AE349" s="45" t="str">
        <f t="shared" ca="1" si="22"/>
        <v/>
      </c>
      <c r="AF349" s="45" t="str">
        <f t="shared" ca="1" si="23"/>
        <v/>
      </c>
      <c r="AG349" s="45" t="str">
        <f t="shared" ca="1" si="24"/>
        <v/>
      </c>
    </row>
    <row r="350" spans="15:33" ht="16.5" x14ac:dyDescent="0.25">
      <c r="O350" s="37"/>
      <c r="Z350" s="46"/>
      <c r="AA350" s="46"/>
      <c r="AB350" s="46"/>
      <c r="AC350" s="46"/>
      <c r="AE350" s="45" t="str">
        <f t="shared" ca="1" si="22"/>
        <v/>
      </c>
      <c r="AF350" s="45" t="str">
        <f t="shared" ca="1" si="23"/>
        <v/>
      </c>
      <c r="AG350" s="45" t="str">
        <f t="shared" ca="1" si="24"/>
        <v/>
      </c>
    </row>
    <row r="351" spans="15:33" ht="16.5" x14ac:dyDescent="0.25">
      <c r="O351" s="37"/>
      <c r="Z351" s="46"/>
      <c r="AA351" s="46"/>
      <c r="AB351" s="46"/>
      <c r="AC351" s="46"/>
      <c r="AE351" s="45" t="str">
        <f t="shared" ca="1" si="22"/>
        <v/>
      </c>
      <c r="AF351" s="45" t="str">
        <f t="shared" ca="1" si="23"/>
        <v/>
      </c>
      <c r="AG351" s="45" t="str">
        <f t="shared" ca="1" si="24"/>
        <v/>
      </c>
    </row>
    <row r="352" spans="15:33" ht="16.5" x14ac:dyDescent="0.25">
      <c r="O352" s="37"/>
      <c r="Z352" s="46"/>
      <c r="AA352" s="46"/>
      <c r="AB352" s="46"/>
      <c r="AC352" s="46"/>
      <c r="AE352" s="45" t="str">
        <f t="shared" ca="1" si="22"/>
        <v/>
      </c>
      <c r="AF352" s="45" t="str">
        <f t="shared" ca="1" si="23"/>
        <v/>
      </c>
      <c r="AG352" s="45" t="str">
        <f t="shared" ca="1" si="24"/>
        <v/>
      </c>
    </row>
    <row r="353" spans="15:33" ht="16.5" x14ac:dyDescent="0.25">
      <c r="O353" s="37"/>
      <c r="Z353" s="46"/>
      <c r="AA353" s="46"/>
      <c r="AB353" s="46"/>
      <c r="AC353" s="46"/>
      <c r="AE353" s="45" t="str">
        <f t="shared" ca="1" si="22"/>
        <v/>
      </c>
      <c r="AF353" s="45" t="str">
        <f t="shared" ca="1" si="23"/>
        <v/>
      </c>
      <c r="AG353" s="45" t="str">
        <f t="shared" ca="1" si="24"/>
        <v/>
      </c>
    </row>
    <row r="354" spans="15:33" ht="16.5" x14ac:dyDescent="0.25">
      <c r="O354" s="37"/>
      <c r="Z354" s="46"/>
      <c r="AA354" s="46"/>
      <c r="AB354" s="46"/>
      <c r="AC354" s="46"/>
      <c r="AE354" s="45" t="str">
        <f t="shared" ca="1" si="22"/>
        <v/>
      </c>
      <c r="AF354" s="45" t="str">
        <f t="shared" ca="1" si="23"/>
        <v/>
      </c>
      <c r="AG354" s="45" t="str">
        <f t="shared" ca="1" si="24"/>
        <v/>
      </c>
    </row>
    <row r="355" spans="15:33" ht="16.5" x14ac:dyDescent="0.25">
      <c r="Z355" s="46"/>
      <c r="AA355" s="46"/>
      <c r="AB355" s="46"/>
      <c r="AC355" s="46"/>
      <c r="AE355" s="45" t="str">
        <f t="shared" ca="1" si="22"/>
        <v/>
      </c>
      <c r="AF355" s="45" t="str">
        <f t="shared" ca="1" si="23"/>
        <v/>
      </c>
      <c r="AG355" s="45" t="str">
        <f t="shared" ca="1" si="24"/>
        <v/>
      </c>
    </row>
    <row r="356" spans="15:33" ht="16.5" x14ac:dyDescent="0.25">
      <c r="AC356" s="46"/>
      <c r="AE356" s="45"/>
      <c r="AF356" s="45"/>
      <c r="AG356" s="45"/>
    </row>
    <row r="357" spans="15:33" ht="15.75" x14ac:dyDescent="0.25">
      <c r="AC357" s="46"/>
    </row>
    <row r="358" spans="15:33" ht="15.75" x14ac:dyDescent="0.25">
      <c r="AC358" s="46"/>
    </row>
    <row r="359" spans="15:33" ht="15.75" x14ac:dyDescent="0.25">
      <c r="AC359" s="46"/>
    </row>
    <row r="360" spans="15:33" ht="15.75" x14ac:dyDescent="0.25">
      <c r="AC360" s="46"/>
    </row>
    <row r="361" spans="15:33" ht="15.75" x14ac:dyDescent="0.25">
      <c r="AC361" s="46"/>
    </row>
    <row r="362" spans="15:33" ht="15.75" x14ac:dyDescent="0.25">
      <c r="AC362" s="46"/>
    </row>
    <row r="363" spans="15:33" ht="15.75" x14ac:dyDescent="0.25">
      <c r="AC363" s="46"/>
    </row>
    <row r="364" spans="15:33" ht="15.75" x14ac:dyDescent="0.25">
      <c r="AC364" s="46"/>
    </row>
    <row r="365" spans="15:33" ht="15.75" x14ac:dyDescent="0.25">
      <c r="AC365" s="46"/>
    </row>
    <row r="366" spans="15:33" ht="15.75" x14ac:dyDescent="0.25">
      <c r="AC366" s="46"/>
    </row>
    <row r="367" spans="15:33" ht="15.75" x14ac:dyDescent="0.25">
      <c r="AC367" s="46"/>
    </row>
  </sheetData>
  <autoFilter ref="A11:AH355" xr:uid="{00000000-0001-0000-0000-000000000000}">
    <sortState xmlns:xlrd2="http://schemas.microsoft.com/office/spreadsheetml/2017/richdata2" ref="A13:AH355">
      <sortCondition ref="E11:E355"/>
    </sortState>
  </autoFilter>
  <mergeCells count="38">
    <mergeCell ref="AB10:AB11"/>
    <mergeCell ref="AC10:AC11"/>
    <mergeCell ref="AD10:AD11"/>
    <mergeCell ref="U10:W10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K10:K11"/>
    <mergeCell ref="L10:L11"/>
    <mergeCell ref="M10:M11"/>
    <mergeCell ref="N10:N11"/>
    <mergeCell ref="O10:O11"/>
    <mergeCell ref="F10:F11"/>
    <mergeCell ref="G10:G11"/>
    <mergeCell ref="H10:H11"/>
    <mergeCell ref="I10:I11"/>
    <mergeCell ref="J10:J11"/>
    <mergeCell ref="A10:A11"/>
    <mergeCell ref="B10:B11"/>
    <mergeCell ref="C10:C11"/>
    <mergeCell ref="D10:D11"/>
    <mergeCell ref="E10:E11"/>
    <mergeCell ref="C6:AH6"/>
    <mergeCell ref="C7:AH7"/>
    <mergeCell ref="U8:W8"/>
    <mergeCell ref="X8:Y8"/>
    <mergeCell ref="C9:AH9"/>
    <mergeCell ref="Y1:AH1"/>
    <mergeCell ref="Y2:AH2"/>
    <mergeCell ref="Y3:AH3"/>
    <mergeCell ref="C4:AH4"/>
    <mergeCell ref="C5:AH5"/>
  </mergeCells>
  <phoneticPr fontId="20" type="noConversion"/>
  <conditionalFormatting sqref="A12:A41">
    <cfRule type="expression" dxfId="172" priority="96">
      <formula>AND(E12&lt;&gt;"",A12="")</formula>
    </cfRule>
  </conditionalFormatting>
  <conditionalFormatting sqref="A44:A103">
    <cfRule type="expression" dxfId="171" priority="11">
      <formula>AND(E44&lt;&gt;"",A44="")</formula>
    </cfRule>
  </conditionalFormatting>
  <conditionalFormatting sqref="D12:D149">
    <cfRule type="expression" dxfId="170" priority="6">
      <formula>AND(D12&lt;&gt;"",D12&lt;&gt;"солдат")</formula>
    </cfRule>
  </conditionalFormatting>
  <conditionalFormatting sqref="E12">
    <cfRule type="duplicateValues" dxfId="169" priority="220"/>
  </conditionalFormatting>
  <conditionalFormatting sqref="E13">
    <cfRule type="duplicateValues" dxfId="168" priority="218"/>
  </conditionalFormatting>
  <conditionalFormatting sqref="E15">
    <cfRule type="duplicateValues" dxfId="167" priority="190"/>
  </conditionalFormatting>
  <conditionalFormatting sqref="E16">
    <cfRule type="duplicateValues" dxfId="166" priority="188"/>
  </conditionalFormatting>
  <conditionalFormatting sqref="E17">
    <cfRule type="duplicateValues" dxfId="165" priority="187"/>
  </conditionalFormatting>
  <conditionalFormatting sqref="E18">
    <cfRule type="duplicateValues" dxfId="164" priority="186"/>
  </conditionalFormatting>
  <conditionalFormatting sqref="E20">
    <cfRule type="duplicateValues" dxfId="163" priority="183"/>
  </conditionalFormatting>
  <conditionalFormatting sqref="E21">
    <cfRule type="duplicateValues" dxfId="162" priority="182"/>
  </conditionalFormatting>
  <conditionalFormatting sqref="E22">
    <cfRule type="duplicateValues" dxfId="161" priority="138"/>
  </conditionalFormatting>
  <conditionalFormatting sqref="E23">
    <cfRule type="duplicateValues" dxfId="160" priority="134"/>
  </conditionalFormatting>
  <conditionalFormatting sqref="E24">
    <cfRule type="duplicateValues" dxfId="159" priority="133"/>
  </conditionalFormatting>
  <conditionalFormatting sqref="E25">
    <cfRule type="duplicateValues" dxfId="158" priority="132"/>
  </conditionalFormatting>
  <conditionalFormatting sqref="E26">
    <cfRule type="duplicateValues" dxfId="157" priority="131"/>
  </conditionalFormatting>
  <conditionalFormatting sqref="E27">
    <cfRule type="duplicateValues" dxfId="156" priority="128"/>
  </conditionalFormatting>
  <conditionalFormatting sqref="E29">
    <cfRule type="duplicateValues" dxfId="155" priority="130"/>
  </conditionalFormatting>
  <conditionalFormatting sqref="E30">
    <cfRule type="duplicateValues" dxfId="154" priority="129"/>
  </conditionalFormatting>
  <conditionalFormatting sqref="E31">
    <cfRule type="duplicateValues" dxfId="153" priority="127"/>
  </conditionalFormatting>
  <conditionalFormatting sqref="E32">
    <cfRule type="duplicateValues" dxfId="152" priority="125"/>
  </conditionalFormatting>
  <conditionalFormatting sqref="E33">
    <cfRule type="duplicateValues" dxfId="151" priority="126"/>
  </conditionalFormatting>
  <conditionalFormatting sqref="E35">
    <cfRule type="duplicateValues" dxfId="150" priority="123"/>
  </conditionalFormatting>
  <conditionalFormatting sqref="E36">
    <cfRule type="duplicateValues" dxfId="149" priority="109"/>
  </conditionalFormatting>
  <conditionalFormatting sqref="E37">
    <cfRule type="duplicateValues" dxfId="148" priority="105"/>
  </conditionalFormatting>
  <conditionalFormatting sqref="E38">
    <cfRule type="duplicateValues" dxfId="147" priority="104"/>
  </conditionalFormatting>
  <conditionalFormatting sqref="E39">
    <cfRule type="duplicateValues" dxfId="146" priority="100"/>
  </conditionalFormatting>
  <conditionalFormatting sqref="E40">
    <cfRule type="duplicateValues" dxfId="145" priority="99"/>
  </conditionalFormatting>
  <conditionalFormatting sqref="E41">
    <cfRule type="duplicateValues" dxfId="144" priority="98"/>
  </conditionalFormatting>
  <conditionalFormatting sqref="E42:E43">
    <cfRule type="duplicateValues" dxfId="143" priority="92"/>
  </conditionalFormatting>
  <conditionalFormatting sqref="E44">
    <cfRule type="duplicateValues" dxfId="142" priority="86"/>
  </conditionalFormatting>
  <conditionalFormatting sqref="E45">
    <cfRule type="duplicateValues" dxfId="141" priority="85"/>
  </conditionalFormatting>
  <conditionalFormatting sqref="E46">
    <cfRule type="duplicateValues" dxfId="140" priority="79"/>
  </conditionalFormatting>
  <conditionalFormatting sqref="E48">
    <cfRule type="duplicateValues" dxfId="139" priority="81"/>
  </conditionalFormatting>
  <conditionalFormatting sqref="E49">
    <cfRule type="duplicateValues" dxfId="138" priority="80"/>
  </conditionalFormatting>
  <conditionalFormatting sqref="E50">
    <cfRule type="duplicateValues" dxfId="137" priority="74"/>
  </conditionalFormatting>
  <conditionalFormatting sqref="E51">
    <cfRule type="duplicateValues" dxfId="136" priority="76"/>
  </conditionalFormatting>
  <conditionalFormatting sqref="E52">
    <cfRule type="duplicateValues" dxfId="135" priority="78"/>
  </conditionalFormatting>
  <conditionalFormatting sqref="E55">
    <cfRule type="duplicateValues" dxfId="134" priority="77"/>
  </conditionalFormatting>
  <conditionalFormatting sqref="E56">
    <cfRule type="duplicateValues" dxfId="133" priority="69"/>
  </conditionalFormatting>
  <conditionalFormatting sqref="E56:E71">
    <cfRule type="duplicateValues" dxfId="132" priority="50"/>
  </conditionalFormatting>
  <conditionalFormatting sqref="E57">
    <cfRule type="duplicateValues" dxfId="131" priority="68"/>
  </conditionalFormatting>
  <conditionalFormatting sqref="E58">
    <cfRule type="duplicateValues" dxfId="130" priority="62"/>
  </conditionalFormatting>
  <conditionalFormatting sqref="E60">
    <cfRule type="duplicateValues" dxfId="129" priority="64"/>
  </conditionalFormatting>
  <conditionalFormatting sqref="E61">
    <cfRule type="duplicateValues" dxfId="128" priority="63"/>
  </conditionalFormatting>
  <conditionalFormatting sqref="E62">
    <cfRule type="duplicateValues" dxfId="127" priority="58"/>
  </conditionalFormatting>
  <conditionalFormatting sqref="E63">
    <cfRule type="duplicateValues" dxfId="126" priority="59"/>
  </conditionalFormatting>
  <conditionalFormatting sqref="E64">
    <cfRule type="duplicateValues" dxfId="125" priority="60"/>
  </conditionalFormatting>
  <conditionalFormatting sqref="E67">
    <cfRule type="duplicateValues" dxfId="124" priority="51"/>
  </conditionalFormatting>
  <conditionalFormatting sqref="E68">
    <cfRule type="duplicateValues" dxfId="123" priority="53"/>
  </conditionalFormatting>
  <conditionalFormatting sqref="E71">
    <cfRule type="duplicateValues" dxfId="122" priority="52"/>
  </conditionalFormatting>
  <conditionalFormatting sqref="E72">
    <cfRule type="duplicateValues" dxfId="121" priority="49"/>
  </conditionalFormatting>
  <conditionalFormatting sqref="E72:E81">
    <cfRule type="duplicateValues" dxfId="120" priority="38"/>
  </conditionalFormatting>
  <conditionalFormatting sqref="E73">
    <cfRule type="duplicateValues" dxfId="119" priority="48"/>
  </conditionalFormatting>
  <conditionalFormatting sqref="E74">
    <cfRule type="duplicateValues" dxfId="118" priority="42"/>
  </conditionalFormatting>
  <conditionalFormatting sqref="E76">
    <cfRule type="duplicateValues" dxfId="117" priority="44"/>
  </conditionalFormatting>
  <conditionalFormatting sqref="E77">
    <cfRule type="duplicateValues" dxfId="116" priority="43"/>
  </conditionalFormatting>
  <conditionalFormatting sqref="E78">
    <cfRule type="duplicateValues" dxfId="115" priority="39"/>
  </conditionalFormatting>
  <conditionalFormatting sqref="E79">
    <cfRule type="duplicateValues" dxfId="114" priority="40"/>
  </conditionalFormatting>
  <conditionalFormatting sqref="E80">
    <cfRule type="duplicateValues" dxfId="113" priority="41"/>
  </conditionalFormatting>
  <conditionalFormatting sqref="E82">
    <cfRule type="duplicateValues" dxfId="112" priority="33"/>
  </conditionalFormatting>
  <conditionalFormatting sqref="E83">
    <cfRule type="duplicateValues" dxfId="111" priority="35"/>
  </conditionalFormatting>
  <conditionalFormatting sqref="E84">
    <cfRule type="duplicateValues" dxfId="110" priority="37"/>
  </conditionalFormatting>
  <conditionalFormatting sqref="E87">
    <cfRule type="duplicateValues" dxfId="109" priority="36"/>
  </conditionalFormatting>
  <conditionalFormatting sqref="E88">
    <cfRule type="duplicateValues" dxfId="108" priority="28"/>
  </conditionalFormatting>
  <conditionalFormatting sqref="E88:E95">
    <cfRule type="duplicateValues" dxfId="107" priority="18"/>
  </conditionalFormatting>
  <conditionalFormatting sqref="E89">
    <cfRule type="duplicateValues" dxfId="106" priority="27"/>
  </conditionalFormatting>
  <conditionalFormatting sqref="E90">
    <cfRule type="duplicateValues" dxfId="105" priority="21"/>
  </conditionalFormatting>
  <conditionalFormatting sqref="E92">
    <cfRule type="duplicateValues" dxfId="104" priority="23"/>
  </conditionalFormatting>
  <conditionalFormatting sqref="E93">
    <cfRule type="duplicateValues" dxfId="103" priority="22"/>
  </conditionalFormatting>
  <conditionalFormatting sqref="E94">
    <cfRule type="duplicateValues" dxfId="102" priority="19"/>
  </conditionalFormatting>
  <conditionalFormatting sqref="E95">
    <cfRule type="duplicateValues" dxfId="101" priority="20"/>
  </conditionalFormatting>
  <conditionalFormatting sqref="E96">
    <cfRule type="duplicateValues" dxfId="100" priority="12"/>
  </conditionalFormatting>
  <conditionalFormatting sqref="E97">
    <cfRule type="duplicateValues" dxfId="99" priority="14"/>
  </conditionalFormatting>
  <conditionalFormatting sqref="E98">
    <cfRule type="duplicateValues" dxfId="98" priority="16"/>
  </conditionalFormatting>
  <conditionalFormatting sqref="E101:E102">
    <cfRule type="duplicateValues" dxfId="97" priority="15"/>
  </conditionalFormatting>
  <conditionalFormatting sqref="E103">
    <cfRule type="duplicateValues" dxfId="96" priority="17"/>
  </conditionalFormatting>
  <conditionalFormatting sqref="E104:E149">
    <cfRule type="duplicateValues" dxfId="95" priority="7"/>
  </conditionalFormatting>
  <conditionalFormatting sqref="I17">
    <cfRule type="expression" dxfId="94" priority="175">
      <formula>(IF(LEN(J17)&lt;&gt;10," ",LEFT(J17,5)+1))=I17</formula>
    </cfRule>
  </conditionalFormatting>
  <conditionalFormatting sqref="I19">
    <cfRule type="expression" dxfId="93" priority="172">
      <formula>(IF(LEN(J19)&lt;&gt;10," ",LEFT(J19,5)+1))=I19</formula>
    </cfRule>
  </conditionalFormatting>
  <conditionalFormatting sqref="I21 I12 I14:I15">
    <cfRule type="expression" dxfId="92" priority="374">
      <formula>(IF(LEN(J12)&lt;&gt;10," ",LEFT(J12,5)+1))=I12</formula>
    </cfRule>
  </conditionalFormatting>
  <conditionalFormatting sqref="I22">
    <cfRule type="expression" dxfId="91" priority="136">
      <formula>(IF(LEN(J22)&lt;&gt;10," ",LEFT(J22,5)+1))=I22</formula>
    </cfRule>
  </conditionalFormatting>
  <conditionalFormatting sqref="I24">
    <cfRule type="expression" dxfId="90" priority="120">
      <formula>(IF(LEN(J24)&lt;&gt;10," ",LEFT(J24,5)+1))=I24</formula>
    </cfRule>
  </conditionalFormatting>
  <conditionalFormatting sqref="I26 I28">
    <cfRule type="expression" dxfId="89" priority="117">
      <formula>(IF(LEN(J26)&lt;&gt;10," ",LEFT(J26,5)+1))=I26</formula>
    </cfRule>
  </conditionalFormatting>
  <conditionalFormatting sqref="I30">
    <cfRule type="expression" dxfId="88" priority="114">
      <formula>(IF(LEN(J30)&lt;&gt;10," ",LEFT(J30,5)+1))=I30</formula>
    </cfRule>
  </conditionalFormatting>
  <conditionalFormatting sqref="I32:I36">
    <cfRule type="expression" dxfId="87" priority="107">
      <formula>(IF(LEN(J32)&lt;&gt;10," ",LEFT(J32,5)+1))=I32</formula>
    </cfRule>
  </conditionalFormatting>
  <conditionalFormatting sqref="I38">
    <cfRule type="expression" dxfId="86" priority="102">
      <formula>(IF(LEN(J38)&lt;&gt;10," ",LEFT(J38,5)+1))=I38</formula>
    </cfRule>
  </conditionalFormatting>
  <conditionalFormatting sqref="I40:I45 I47">
    <cfRule type="expression" dxfId="85" priority="83">
      <formula>(IF(LEN(J40)&lt;&gt;10," ",LEFT(J40,5)+1))=I40</formula>
    </cfRule>
  </conditionalFormatting>
  <conditionalFormatting sqref="I42:I43">
    <cfRule type="notContainsBlanks" dxfId="84" priority="90">
      <formula>LEN(TRIM(I42))&gt;0</formula>
    </cfRule>
  </conditionalFormatting>
  <conditionalFormatting sqref="I49:I57 I59">
    <cfRule type="expression" dxfId="83" priority="66">
      <formula>(IF(LEN(J49)&lt;&gt;10," ",LEFT(J49,5)+1))=I49</formula>
    </cfRule>
  </conditionalFormatting>
  <conditionalFormatting sqref="I61:I73 I75">
    <cfRule type="expression" dxfId="82" priority="46">
      <formula>(IF(LEN(J61)&lt;&gt;10," ",LEFT(J61,5)+1))=I61</formula>
    </cfRule>
  </conditionalFormatting>
  <conditionalFormatting sqref="I77:I89 I91">
    <cfRule type="expression" dxfId="81" priority="25">
      <formula>(IF(LEN(J77)&lt;&gt;10," ",LEFT(J77,5)+1))=I77</formula>
    </cfRule>
  </conditionalFormatting>
  <conditionalFormatting sqref="I93:I108 I110:I127 I129:I149">
    <cfRule type="expression" dxfId="80" priority="2">
      <formula>(IF(LEN(J93)&lt;&gt;10," ",LEFT(J93,5)+1))=I93</formula>
    </cfRule>
  </conditionalFormatting>
  <conditionalFormatting sqref="I109">
    <cfRule type="expression" dxfId="79" priority="4">
      <formula>(IF(LEN(J128)&lt;&gt;10," ",LEFT(J128,5)+1))=I109</formula>
    </cfRule>
  </conditionalFormatting>
  <conditionalFormatting sqref="I128">
    <cfRule type="expression" dxfId="78" priority="5">
      <formula>(IF(LEN(#REF!)&lt;&gt;10," ",LEFT(#REF!,5)+1))=I128</formula>
    </cfRule>
  </conditionalFormatting>
  <conditionalFormatting sqref="I12:J12 I14:J15">
    <cfRule type="notContainsBlanks" dxfId="77" priority="375">
      <formula>LEN(TRIM(I12))&gt;0</formula>
    </cfRule>
  </conditionalFormatting>
  <conditionalFormatting sqref="I17:J17">
    <cfRule type="notContainsBlanks" dxfId="76" priority="176">
      <formula>LEN(TRIM(I17))&gt;0</formula>
    </cfRule>
  </conditionalFormatting>
  <conditionalFormatting sqref="I19:J19">
    <cfRule type="notContainsBlanks" dxfId="75" priority="173">
      <formula>LEN(TRIM(I19))&gt;0</formula>
    </cfRule>
  </conditionalFormatting>
  <conditionalFormatting sqref="I21:J22">
    <cfRule type="notContainsBlanks" dxfId="74" priority="137">
      <formula>LEN(TRIM(I21))&gt;0</formula>
    </cfRule>
  </conditionalFormatting>
  <conditionalFormatting sqref="I24:J24">
    <cfRule type="notContainsBlanks" dxfId="73" priority="121">
      <formula>LEN(TRIM(I24))&gt;0</formula>
    </cfRule>
  </conditionalFormatting>
  <conditionalFormatting sqref="I26:J26 I28:J28">
    <cfRule type="notContainsBlanks" dxfId="72" priority="118">
      <formula>LEN(TRIM(I26))&gt;0</formula>
    </cfRule>
  </conditionalFormatting>
  <conditionalFormatting sqref="I30:J30">
    <cfRule type="notContainsBlanks" dxfId="71" priority="115">
      <formula>LEN(TRIM(I30))&gt;0</formula>
    </cfRule>
  </conditionalFormatting>
  <conditionalFormatting sqref="I32:J36">
    <cfRule type="notContainsBlanks" dxfId="70" priority="108">
      <formula>LEN(TRIM(I32))&gt;0</formula>
    </cfRule>
  </conditionalFormatting>
  <conditionalFormatting sqref="I38:J38">
    <cfRule type="notContainsBlanks" dxfId="69" priority="103">
      <formula>LEN(TRIM(I38))&gt;0</formula>
    </cfRule>
  </conditionalFormatting>
  <conditionalFormatting sqref="I40:J41">
    <cfRule type="notContainsBlanks" dxfId="68" priority="95">
      <formula>LEN(TRIM(I40))&gt;0</formula>
    </cfRule>
  </conditionalFormatting>
  <conditionalFormatting sqref="I44:J45 I47:J47">
    <cfRule type="notContainsBlanks" dxfId="67" priority="84">
      <formula>LEN(TRIM(I44))&gt;0</formula>
    </cfRule>
  </conditionalFormatting>
  <conditionalFormatting sqref="I49:J57 I59:J59">
    <cfRule type="notContainsBlanks" dxfId="66" priority="67">
      <formula>LEN(TRIM(I49))&gt;0</formula>
    </cfRule>
  </conditionalFormatting>
  <conditionalFormatting sqref="I61:J73 I75:J75">
    <cfRule type="notContainsBlanks" dxfId="65" priority="47">
      <formula>LEN(TRIM(I61))&gt;0</formula>
    </cfRule>
  </conditionalFormatting>
  <conditionalFormatting sqref="I77:J89 I91:J91">
    <cfRule type="notContainsBlanks" dxfId="64" priority="26">
      <formula>LEN(TRIM(I77))&gt;0</formula>
    </cfRule>
  </conditionalFormatting>
  <conditionalFormatting sqref="I93:J103">
    <cfRule type="notContainsBlanks" dxfId="63" priority="10">
      <formula>LEN(TRIM(I93))&gt;0</formula>
    </cfRule>
  </conditionalFormatting>
  <conditionalFormatting sqref="I104:J108 I110:J149 I109">
    <cfRule type="expression" dxfId="62" priority="3">
      <formula>LEN(TRIM(I104))&gt;0</formula>
    </cfRule>
  </conditionalFormatting>
  <conditionalFormatting sqref="J12 J14:J15">
    <cfRule type="expression" dxfId="61" priority="373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17">
    <cfRule type="expression" dxfId="60" priority="174">
      <formula>VALUE(RIGHT(J17,1))         =     MOD(    MOD(   (MID(J17,1,1)*(-1)+MID(J17,2,1)*5+MID(J17,3,1)*7+MID(J17,4,1)*9+MID(J17,5,1)*4+MID(J17,6,1)*6+MID(J17,7,1)*10+MID(J17,8,1)*5+MID(J17,9,1)*7),11),10)</formula>
    </cfRule>
  </conditionalFormatting>
  <conditionalFormatting sqref="J19">
    <cfRule type="expression" dxfId="59" priority="171">
      <formula>VALUE(RIGHT(J19,1))         =     MOD(    MOD(   (MID(J19,1,1)*(-1)+MID(J19,2,1)*5+MID(J19,3,1)*7+MID(J19,4,1)*9+MID(J19,5,1)*4+MID(J19,6,1)*6+MID(J19,7,1)*10+MID(J19,8,1)*5+MID(J19,9,1)*7),11),10)</formula>
    </cfRule>
  </conditionalFormatting>
  <conditionalFormatting sqref="J21:J22">
    <cfRule type="expression" dxfId="58" priority="135">
      <formula>VALUE(RIGHT(J21,1))         =     MOD(    MOD(   (MID(J21,1,1)*(-1)+MID(J21,2,1)*5+MID(J21,3,1)*7+MID(J21,4,1)*9+MID(J21,5,1)*4+MID(J21,6,1)*6+MID(J21,7,1)*10+MID(J21,8,1)*5+MID(J21,9,1)*7),11),10)</formula>
    </cfRule>
  </conditionalFormatting>
  <conditionalFormatting sqref="J24">
    <cfRule type="expression" dxfId="57" priority="119">
      <formula>VALUE(RIGHT(J24,1))         =     MOD(    MOD(   (MID(J24,1,1)*(-1)+MID(J24,2,1)*5+MID(J24,3,1)*7+MID(J24,4,1)*9+MID(J24,5,1)*4+MID(J24,6,1)*6+MID(J24,7,1)*10+MID(J24,8,1)*5+MID(J24,9,1)*7),11),10)</formula>
    </cfRule>
  </conditionalFormatting>
  <conditionalFormatting sqref="J26 J28">
    <cfRule type="expression" dxfId="56" priority="116">
      <formula>VALUE(RIGHT(J26,1))         =     MOD(    MOD(   (MID(J26,1,1)*(-1)+MID(J26,2,1)*5+MID(J26,3,1)*7+MID(J26,4,1)*9+MID(J26,5,1)*4+MID(J26,6,1)*6+MID(J26,7,1)*10+MID(J26,8,1)*5+MID(J26,9,1)*7),11),10)</formula>
    </cfRule>
  </conditionalFormatting>
  <conditionalFormatting sqref="J30">
    <cfRule type="expression" dxfId="55" priority="113">
      <formula>VALUE(RIGHT(J30,1))         =     MOD(    MOD(   (MID(J30,1,1)*(-1)+MID(J30,2,1)*5+MID(J30,3,1)*7+MID(J30,4,1)*9+MID(J30,5,1)*4+MID(J30,6,1)*6+MID(J30,7,1)*10+MID(J30,8,1)*5+MID(J30,9,1)*7),11),10)</formula>
    </cfRule>
  </conditionalFormatting>
  <conditionalFormatting sqref="J32:J36">
    <cfRule type="expression" dxfId="54" priority="106">
      <formula>VALUE(RIGHT(J32,1))         =     MOD(    MOD(   (MID(J32,1,1)*(-1)+MID(J32,2,1)*5+MID(J32,3,1)*7+MID(J32,4,1)*9+MID(J32,5,1)*4+MID(J32,6,1)*6+MID(J32,7,1)*10+MID(J32,8,1)*5+MID(J32,9,1)*7),11),10)</formula>
    </cfRule>
  </conditionalFormatting>
  <conditionalFormatting sqref="J38">
    <cfRule type="expression" dxfId="53" priority="101">
      <formula>VALUE(RIGHT(J38,1))         =     MOD(    MOD(   (MID(J38,1,1)*(-1)+MID(J38,2,1)*5+MID(J38,3,1)*7+MID(J38,4,1)*9+MID(J38,5,1)*4+MID(J38,6,1)*6+MID(J38,7,1)*10+MID(J38,8,1)*5+MID(J38,9,1)*7),11),10)</formula>
    </cfRule>
  </conditionalFormatting>
  <conditionalFormatting sqref="J40:J42">
    <cfRule type="expression" dxfId="52" priority="87">
      <formula>VALUE(RIGHT(J40,1))         =     MOD(    MOD(   (MID(J40,1,1)*(-1)+MID(J40,2,1)*5+MID(J40,3,1)*7+MID(J40,4,1)*9+MID(J40,5,1)*4+MID(J40,6,1)*6+MID(J40,7,1)*10+MID(J40,8,1)*5+MID(J40,9,1)*7),11),10)</formula>
    </cfRule>
  </conditionalFormatting>
  <conditionalFormatting sqref="J42">
    <cfRule type="notContainsBlanks" dxfId="51" priority="88">
      <formula>LEN(TRIM(J42))&gt;0</formula>
    </cfRule>
  </conditionalFormatting>
  <conditionalFormatting sqref="J44:J45 J47">
    <cfRule type="expression" dxfId="50" priority="82">
      <formula>VALUE(RIGHT(J44,1))         =     MOD(    MOD(   (MID(J44,1,1)*(-1)+MID(J44,2,1)*5+MID(J44,3,1)*7+MID(J44,4,1)*9+MID(J44,5,1)*4+MID(J44,6,1)*6+MID(J44,7,1)*10+MID(J44,8,1)*5+MID(J44,9,1)*7),11),10)</formula>
    </cfRule>
  </conditionalFormatting>
  <conditionalFormatting sqref="J49:J57 J59">
    <cfRule type="expression" dxfId="49" priority="65">
      <formula>VALUE(RIGHT(J49,1))         =     MOD(    MOD(   (MID(J49,1,1)*(-1)+MID(J49,2,1)*5+MID(J49,3,1)*7+MID(J49,4,1)*9+MID(J49,5,1)*4+MID(J49,6,1)*6+MID(J49,7,1)*10+MID(J49,8,1)*5+MID(J49,9,1)*7),11),10)</formula>
    </cfRule>
  </conditionalFormatting>
  <conditionalFormatting sqref="J61:J73 J75">
    <cfRule type="expression" dxfId="48" priority="45">
      <formula>VALUE(RIGHT(J61,1))         =     MOD(    MOD(   (MID(J61,1,1)*(-1)+MID(J61,2,1)*5+MID(J61,3,1)*7+MID(J61,4,1)*9+MID(J61,5,1)*4+MID(J61,6,1)*6+MID(J61,7,1)*10+MID(J61,8,1)*5+MID(J61,9,1)*7),11),10)</formula>
    </cfRule>
  </conditionalFormatting>
  <conditionalFormatting sqref="J77:J89 J91">
    <cfRule type="expression" dxfId="47" priority="24">
      <formula>VALUE(RIGHT(J77,1))         =     MOD(    MOD(   (MID(J77,1,1)*(-1)+MID(J77,2,1)*5+MID(J77,3,1)*7+MID(J77,4,1)*9+MID(J77,5,1)*4+MID(J77,6,1)*6+MID(J77,7,1)*10+MID(J77,8,1)*5+MID(J77,9,1)*7),11),10)</formula>
    </cfRule>
  </conditionalFormatting>
  <conditionalFormatting sqref="J93:J108 J110:J149">
    <cfRule type="expression" dxfId="46" priority="1">
      <formula>VALUE(RIGHT(J93,1))         =     MOD(    MOD(   (MID(J93,1,1)*(-1)+MID(J93,2,1)*5+MID(J93,3,1)*7+MID(J93,4,1)*9+MID(J93,5,1)*4+MID(J93,6,1)*6+MID(J93,7,1)*10+MID(J93,8,1)*5+MID(J93,9,1)*7),11),10)</formula>
    </cfRule>
  </conditionalFormatting>
  <pageMargins left="0.39374999999999999" right="0.39374999999999999" top="0.78749999999999998" bottom="0.39374999999999999" header="0.511811023622047" footer="0.511811023622047"/>
  <pageSetup scale="15" fitToHeight="13" orientation="landscape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Settings!$A$1:$A$4</xm:f>
          </x14:formula1>
          <x14:formula2>
            <xm:f>0</xm:f>
          </x14:formula2>
          <xm:sqref>O161:O354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14:formula2>
            <xm:f>0</xm:f>
          </x14:formula2>
          <xm:sqref>D1:D11 D150:D1355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14:formula2>
            <xm:f>0</xm:f>
          </x14:formula2>
          <xm:sqref>AB104:AB355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14:formula2>
            <xm:f>0</xm:f>
          </x14:formula2>
          <xm:sqref>G42:G43 G150:G467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14:formula2>
            <xm:f>0</xm:f>
          </x14:formula2>
          <xm:sqref>AC150:AC367</xm:sqref>
        </x14:dataValidation>
        <x14:dataValidation type="list" allowBlank="1" showInputMessage="1" showErrorMessage="1" xr:uid="{41F5F272-9468-4B35-BD2D-3A144B54C0D4}">
          <x14:formula1>
            <xm:f>Settings!$A$1:$A$4</xm:f>
          </x14:formula1>
          <xm:sqref>O150:O160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L464"/>
  <sheetViews>
    <sheetView topLeftCell="A3" zoomScaleNormal="100" workbookViewId="0">
      <selection activeCell="C2" sqref="C2"/>
    </sheetView>
  </sheetViews>
  <sheetFormatPr defaultColWidth="8.42578125" defaultRowHeight="14.25" customHeight="1" x14ac:dyDescent="0.25"/>
  <cols>
    <col min="1" max="1" width="11.7109375" customWidth="1"/>
    <col min="3" max="3" width="18.28515625" customWidth="1"/>
    <col min="4" max="4" width="17.42578125" customWidth="1"/>
    <col min="5" max="5" width="16.140625" customWidth="1"/>
    <col min="6" max="7" width="39.28515625" customWidth="1"/>
    <col min="8" max="8" width="17.28515625" customWidth="1"/>
    <col min="9" max="9" width="29.7109375" customWidth="1"/>
    <col min="10" max="10" width="16.140625" customWidth="1"/>
    <col min="11" max="11" width="19.7109375" customWidth="1"/>
    <col min="12" max="12" width="11.42578125" customWidth="1"/>
  </cols>
  <sheetData>
    <row r="1" spans="1:12" ht="45" x14ac:dyDescent="0.25">
      <c r="A1" s="1" t="s">
        <v>52</v>
      </c>
      <c r="C1" s="1" t="s">
        <v>45</v>
      </c>
      <c r="J1" t="s">
        <v>57</v>
      </c>
      <c r="K1" t="s">
        <v>41</v>
      </c>
      <c r="L1" t="s">
        <v>58</v>
      </c>
    </row>
    <row r="2" spans="1:12" ht="210" x14ac:dyDescent="0.25">
      <c r="A2" s="1" t="s">
        <v>43</v>
      </c>
      <c r="C2" s="1" t="s">
        <v>59</v>
      </c>
      <c r="E2" t="s">
        <v>60</v>
      </c>
      <c r="F2" t="s">
        <v>61</v>
      </c>
      <c r="G2" t="s">
        <v>62</v>
      </c>
      <c r="H2" t="s">
        <v>57</v>
      </c>
      <c r="I2" t="s">
        <v>63</v>
      </c>
      <c r="J2" t="s">
        <v>64</v>
      </c>
      <c r="K2" t="s">
        <v>65</v>
      </c>
      <c r="L2" t="s">
        <v>46</v>
      </c>
    </row>
    <row r="3" spans="1:12" ht="240" x14ac:dyDescent="0.25">
      <c r="A3" s="1" t="s">
        <v>48</v>
      </c>
      <c r="C3" s="1" t="s">
        <v>66</v>
      </c>
      <c r="E3" t="s">
        <v>60</v>
      </c>
      <c r="F3" t="s">
        <v>67</v>
      </c>
      <c r="G3" t="s">
        <v>68</v>
      </c>
      <c r="H3" t="s">
        <v>57</v>
      </c>
      <c r="I3" t="s">
        <v>63</v>
      </c>
      <c r="J3" t="s">
        <v>69</v>
      </c>
      <c r="K3" t="s">
        <v>55</v>
      </c>
      <c r="L3" t="s">
        <v>70</v>
      </c>
    </row>
    <row r="4" spans="1:12" ht="15" x14ac:dyDescent="0.25">
      <c r="A4" t="s">
        <v>54</v>
      </c>
      <c r="E4" t="s">
        <v>60</v>
      </c>
      <c r="F4" t="s">
        <v>71</v>
      </c>
      <c r="G4" t="s">
        <v>72</v>
      </c>
      <c r="H4" t="s">
        <v>57</v>
      </c>
      <c r="I4" t="s">
        <v>63</v>
      </c>
      <c r="J4" t="s">
        <v>73</v>
      </c>
      <c r="K4" t="s">
        <v>74</v>
      </c>
      <c r="L4" t="s">
        <v>50</v>
      </c>
    </row>
    <row r="5" spans="1:12" ht="15" x14ac:dyDescent="0.25">
      <c r="E5" t="s">
        <v>60</v>
      </c>
      <c r="F5" t="s">
        <v>75</v>
      </c>
      <c r="G5" t="s">
        <v>76</v>
      </c>
      <c r="H5" t="s">
        <v>57</v>
      </c>
      <c r="I5" t="s">
        <v>63</v>
      </c>
      <c r="J5" t="s">
        <v>77</v>
      </c>
      <c r="K5" t="s">
        <v>78</v>
      </c>
      <c r="L5" t="s">
        <v>79</v>
      </c>
    </row>
    <row r="6" spans="1:12" ht="15" x14ac:dyDescent="0.25">
      <c r="E6" t="s">
        <v>60</v>
      </c>
      <c r="F6" t="s">
        <v>80</v>
      </c>
      <c r="G6" t="s">
        <v>81</v>
      </c>
      <c r="H6" t="s">
        <v>57</v>
      </c>
      <c r="I6" t="s">
        <v>63</v>
      </c>
      <c r="J6" t="s">
        <v>82</v>
      </c>
      <c r="K6" t="s">
        <v>83</v>
      </c>
      <c r="L6" t="s">
        <v>53</v>
      </c>
    </row>
    <row r="7" spans="1:12" ht="15" x14ac:dyDescent="0.25">
      <c r="E7" t="s">
        <v>60</v>
      </c>
      <c r="F7" t="s">
        <v>84</v>
      </c>
      <c r="G7" t="s">
        <v>85</v>
      </c>
      <c r="H7" t="s">
        <v>57</v>
      </c>
      <c r="I7" t="s">
        <v>63</v>
      </c>
      <c r="J7" t="s">
        <v>86</v>
      </c>
      <c r="K7" t="s">
        <v>87</v>
      </c>
      <c r="L7" t="s">
        <v>88</v>
      </c>
    </row>
    <row r="8" spans="1:12" ht="15" x14ac:dyDescent="0.25">
      <c r="E8" t="s">
        <v>60</v>
      </c>
      <c r="F8" t="s">
        <v>89</v>
      </c>
      <c r="G8" t="s">
        <v>90</v>
      </c>
      <c r="H8" t="s">
        <v>57</v>
      </c>
      <c r="I8" t="s">
        <v>63</v>
      </c>
      <c r="J8" t="s">
        <v>91</v>
      </c>
      <c r="K8" t="s">
        <v>92</v>
      </c>
      <c r="L8" t="s">
        <v>93</v>
      </c>
    </row>
    <row r="9" spans="1:12" ht="15" x14ac:dyDescent="0.25">
      <c r="E9" t="s">
        <v>60</v>
      </c>
      <c r="F9" t="s">
        <v>94</v>
      </c>
      <c r="G9" t="s">
        <v>95</v>
      </c>
      <c r="H9" t="s">
        <v>57</v>
      </c>
      <c r="I9" t="s">
        <v>63</v>
      </c>
      <c r="J9" t="s">
        <v>96</v>
      </c>
      <c r="K9" t="s">
        <v>97</v>
      </c>
    </row>
    <row r="10" spans="1:12" ht="15" x14ac:dyDescent="0.25">
      <c r="E10" t="s">
        <v>60</v>
      </c>
      <c r="F10" t="s">
        <v>98</v>
      </c>
      <c r="G10" t="s">
        <v>99</v>
      </c>
      <c r="H10" t="s">
        <v>57</v>
      </c>
      <c r="I10" t="s">
        <v>63</v>
      </c>
      <c r="J10" t="s">
        <v>100</v>
      </c>
      <c r="K10" t="s">
        <v>101</v>
      </c>
    </row>
    <row r="11" spans="1:12" ht="15" x14ac:dyDescent="0.25">
      <c r="E11" t="s">
        <v>60</v>
      </c>
      <c r="F11" t="s">
        <v>102</v>
      </c>
      <c r="G11" t="s">
        <v>103</v>
      </c>
      <c r="H11" t="s">
        <v>57</v>
      </c>
      <c r="I11" t="s">
        <v>63</v>
      </c>
      <c r="J11" t="s">
        <v>104</v>
      </c>
      <c r="K11" t="s">
        <v>105</v>
      </c>
    </row>
    <row r="12" spans="1:12" ht="15" x14ac:dyDescent="0.25">
      <c r="E12" t="s">
        <v>60</v>
      </c>
      <c r="F12" t="s">
        <v>106</v>
      </c>
      <c r="G12" t="s">
        <v>107</v>
      </c>
      <c r="H12" t="s">
        <v>57</v>
      </c>
      <c r="I12" t="s">
        <v>63</v>
      </c>
      <c r="J12" t="s">
        <v>108</v>
      </c>
      <c r="K12" t="s">
        <v>109</v>
      </c>
    </row>
    <row r="13" spans="1:12" ht="15" x14ac:dyDescent="0.25">
      <c r="E13" t="s">
        <v>60</v>
      </c>
      <c r="F13" t="s">
        <v>110</v>
      </c>
      <c r="G13" t="s">
        <v>111</v>
      </c>
      <c r="H13" t="s">
        <v>57</v>
      </c>
      <c r="I13" t="s">
        <v>63</v>
      </c>
      <c r="J13" t="s">
        <v>112</v>
      </c>
    </row>
    <row r="14" spans="1:12" ht="15" x14ac:dyDescent="0.25">
      <c r="E14" t="s">
        <v>60</v>
      </c>
      <c r="F14" t="s">
        <v>113</v>
      </c>
      <c r="G14" t="s">
        <v>114</v>
      </c>
      <c r="H14" t="s">
        <v>57</v>
      </c>
      <c r="I14" t="s">
        <v>63</v>
      </c>
      <c r="J14" t="s">
        <v>115</v>
      </c>
    </row>
    <row r="15" spans="1:12" ht="15" x14ac:dyDescent="0.25">
      <c r="E15" t="s">
        <v>60</v>
      </c>
      <c r="F15" t="s">
        <v>116</v>
      </c>
      <c r="G15" t="s">
        <v>117</v>
      </c>
      <c r="H15" t="s">
        <v>57</v>
      </c>
      <c r="I15" t="s">
        <v>63</v>
      </c>
      <c r="J15" t="s">
        <v>118</v>
      </c>
    </row>
    <row r="16" spans="1:12" ht="15" x14ac:dyDescent="0.25">
      <c r="E16" t="s">
        <v>60</v>
      </c>
      <c r="F16" t="s">
        <v>119</v>
      </c>
      <c r="G16" t="s">
        <v>120</v>
      </c>
      <c r="H16" t="s">
        <v>57</v>
      </c>
      <c r="I16" t="s">
        <v>63</v>
      </c>
      <c r="J16" t="s">
        <v>121</v>
      </c>
    </row>
    <row r="17" spans="5:10" ht="15" x14ac:dyDescent="0.25">
      <c r="E17" t="s">
        <v>60</v>
      </c>
      <c r="F17" t="s">
        <v>122</v>
      </c>
      <c r="G17" t="s">
        <v>123</v>
      </c>
      <c r="H17" t="s">
        <v>57</v>
      </c>
      <c r="I17" t="s">
        <v>63</v>
      </c>
      <c r="J17" t="s">
        <v>124</v>
      </c>
    </row>
    <row r="18" spans="5:10" ht="15" x14ac:dyDescent="0.25">
      <c r="E18" t="s">
        <v>60</v>
      </c>
      <c r="F18" t="s">
        <v>125</v>
      </c>
      <c r="G18" t="s">
        <v>126</v>
      </c>
      <c r="H18" t="s">
        <v>57</v>
      </c>
      <c r="I18" t="s">
        <v>63</v>
      </c>
      <c r="J18" t="s">
        <v>127</v>
      </c>
    </row>
    <row r="19" spans="5:10" ht="15" x14ac:dyDescent="0.25">
      <c r="E19" t="s">
        <v>60</v>
      </c>
      <c r="F19" t="s">
        <v>128</v>
      </c>
      <c r="G19" t="s">
        <v>129</v>
      </c>
      <c r="H19" t="s">
        <v>57</v>
      </c>
      <c r="I19" t="s">
        <v>63</v>
      </c>
      <c r="J19" t="s">
        <v>130</v>
      </c>
    </row>
    <row r="20" spans="5:10" ht="15" x14ac:dyDescent="0.25">
      <c r="E20" t="s">
        <v>60</v>
      </c>
      <c r="F20" t="s">
        <v>131</v>
      </c>
      <c r="G20" t="s">
        <v>132</v>
      </c>
      <c r="H20" t="s">
        <v>57</v>
      </c>
      <c r="I20" t="s">
        <v>63</v>
      </c>
      <c r="J20" t="s">
        <v>133</v>
      </c>
    </row>
    <row r="21" spans="5:10" ht="15" x14ac:dyDescent="0.25">
      <c r="E21" t="s">
        <v>60</v>
      </c>
      <c r="F21" t="s">
        <v>134</v>
      </c>
      <c r="G21" t="s">
        <v>135</v>
      </c>
      <c r="H21" t="s">
        <v>57</v>
      </c>
      <c r="I21" t="s">
        <v>63</v>
      </c>
      <c r="J21" t="s">
        <v>136</v>
      </c>
    </row>
    <row r="22" spans="5:10" ht="15" x14ac:dyDescent="0.25">
      <c r="E22" t="s">
        <v>60</v>
      </c>
      <c r="F22" t="s">
        <v>137</v>
      </c>
      <c r="G22" t="s">
        <v>138</v>
      </c>
      <c r="H22" t="s">
        <v>57</v>
      </c>
      <c r="I22" t="s">
        <v>63</v>
      </c>
      <c r="J22" t="s">
        <v>139</v>
      </c>
    </row>
    <row r="23" spans="5:10" ht="15" x14ac:dyDescent="0.25">
      <c r="E23" t="s">
        <v>60</v>
      </c>
      <c r="F23" t="s">
        <v>140</v>
      </c>
      <c r="G23" t="s">
        <v>141</v>
      </c>
      <c r="H23" t="s">
        <v>57</v>
      </c>
      <c r="I23" t="s">
        <v>63</v>
      </c>
      <c r="J23" t="s">
        <v>142</v>
      </c>
    </row>
    <row r="24" spans="5:10" ht="15" x14ac:dyDescent="0.25">
      <c r="E24" t="s">
        <v>60</v>
      </c>
      <c r="F24" t="s">
        <v>143</v>
      </c>
      <c r="G24" t="s">
        <v>144</v>
      </c>
      <c r="H24" t="s">
        <v>57</v>
      </c>
      <c r="I24" t="s">
        <v>63</v>
      </c>
      <c r="J24" t="s">
        <v>145</v>
      </c>
    </row>
    <row r="25" spans="5:10" ht="15" x14ac:dyDescent="0.25">
      <c r="E25" t="s">
        <v>60</v>
      </c>
      <c r="F25" t="s">
        <v>146</v>
      </c>
      <c r="G25" t="s">
        <v>147</v>
      </c>
      <c r="H25" t="s">
        <v>57</v>
      </c>
      <c r="I25" t="s">
        <v>63</v>
      </c>
      <c r="J25" t="s">
        <v>148</v>
      </c>
    </row>
    <row r="26" spans="5:10" ht="15" x14ac:dyDescent="0.25">
      <c r="E26" t="s">
        <v>60</v>
      </c>
      <c r="F26" t="s">
        <v>149</v>
      </c>
      <c r="G26" t="s">
        <v>150</v>
      </c>
      <c r="H26" t="s">
        <v>57</v>
      </c>
      <c r="I26" t="s">
        <v>63</v>
      </c>
    </row>
    <row r="27" spans="5:10" ht="15" x14ac:dyDescent="0.25">
      <c r="E27" t="s">
        <v>60</v>
      </c>
      <c r="F27" t="s">
        <v>151</v>
      </c>
      <c r="G27" t="s">
        <v>152</v>
      </c>
      <c r="H27" t="s">
        <v>57</v>
      </c>
      <c r="I27" t="s">
        <v>63</v>
      </c>
    </row>
    <row r="28" spans="5:10" ht="15" x14ac:dyDescent="0.25">
      <c r="E28" t="s">
        <v>64</v>
      </c>
      <c r="F28" t="s">
        <v>153</v>
      </c>
      <c r="G28" t="s">
        <v>154</v>
      </c>
      <c r="H28" t="s">
        <v>155</v>
      </c>
      <c r="I28" t="s">
        <v>156</v>
      </c>
    </row>
    <row r="29" spans="5:10" ht="15" x14ac:dyDescent="0.25">
      <c r="E29" t="s">
        <v>64</v>
      </c>
      <c r="F29" t="s">
        <v>157</v>
      </c>
      <c r="G29" t="s">
        <v>158</v>
      </c>
      <c r="H29" t="s">
        <v>155</v>
      </c>
      <c r="I29" t="s">
        <v>156</v>
      </c>
    </row>
    <row r="30" spans="5:10" ht="15" x14ac:dyDescent="0.25">
      <c r="E30" t="s">
        <v>64</v>
      </c>
      <c r="F30" t="s">
        <v>159</v>
      </c>
      <c r="G30" t="s">
        <v>160</v>
      </c>
      <c r="H30" t="s">
        <v>155</v>
      </c>
      <c r="I30" t="s">
        <v>156</v>
      </c>
    </row>
    <row r="31" spans="5:10" ht="15" x14ac:dyDescent="0.25">
      <c r="E31" t="s">
        <v>64</v>
      </c>
      <c r="F31" t="s">
        <v>161</v>
      </c>
      <c r="G31" t="s">
        <v>162</v>
      </c>
      <c r="H31" t="s">
        <v>155</v>
      </c>
      <c r="I31" t="s">
        <v>156</v>
      </c>
    </row>
    <row r="32" spans="5:10" ht="15" x14ac:dyDescent="0.25">
      <c r="E32" t="s">
        <v>64</v>
      </c>
      <c r="F32" t="s">
        <v>163</v>
      </c>
      <c r="G32" t="s">
        <v>164</v>
      </c>
      <c r="H32" t="s">
        <v>155</v>
      </c>
      <c r="I32" t="s">
        <v>156</v>
      </c>
    </row>
    <row r="33" spans="5:9" ht="15" x14ac:dyDescent="0.25">
      <c r="E33" t="s">
        <v>64</v>
      </c>
      <c r="F33" t="s">
        <v>165</v>
      </c>
      <c r="G33" t="s">
        <v>166</v>
      </c>
      <c r="H33" t="s">
        <v>155</v>
      </c>
      <c r="I33" t="s">
        <v>156</v>
      </c>
    </row>
    <row r="34" spans="5:9" ht="15" x14ac:dyDescent="0.25">
      <c r="E34" t="s">
        <v>64</v>
      </c>
      <c r="F34" t="s">
        <v>167</v>
      </c>
      <c r="G34" t="s">
        <v>168</v>
      </c>
      <c r="H34" t="s">
        <v>155</v>
      </c>
      <c r="I34" t="s">
        <v>156</v>
      </c>
    </row>
    <row r="35" spans="5:9" ht="15" x14ac:dyDescent="0.25">
      <c r="E35" t="s">
        <v>64</v>
      </c>
      <c r="F35" t="s">
        <v>169</v>
      </c>
      <c r="G35" t="s">
        <v>170</v>
      </c>
      <c r="H35" t="s">
        <v>155</v>
      </c>
      <c r="I35" t="s">
        <v>156</v>
      </c>
    </row>
    <row r="36" spans="5:9" ht="15" x14ac:dyDescent="0.25">
      <c r="E36" t="s">
        <v>64</v>
      </c>
      <c r="F36" t="s">
        <v>171</v>
      </c>
      <c r="G36" t="s">
        <v>172</v>
      </c>
      <c r="H36" t="s">
        <v>155</v>
      </c>
      <c r="I36" t="s">
        <v>156</v>
      </c>
    </row>
    <row r="37" spans="5:9" ht="15" x14ac:dyDescent="0.25">
      <c r="E37" t="s">
        <v>64</v>
      </c>
      <c r="F37" t="s">
        <v>173</v>
      </c>
      <c r="G37" t="s">
        <v>174</v>
      </c>
      <c r="H37" t="s">
        <v>155</v>
      </c>
      <c r="I37" t="s">
        <v>156</v>
      </c>
    </row>
    <row r="38" spans="5:9" ht="15" x14ac:dyDescent="0.25">
      <c r="E38" t="s">
        <v>64</v>
      </c>
      <c r="F38" t="s">
        <v>175</v>
      </c>
      <c r="G38" t="s">
        <v>176</v>
      </c>
      <c r="H38" t="s">
        <v>155</v>
      </c>
      <c r="I38" t="s">
        <v>156</v>
      </c>
    </row>
    <row r="39" spans="5:9" ht="15" x14ac:dyDescent="0.25">
      <c r="E39" t="s">
        <v>64</v>
      </c>
      <c r="F39" t="s">
        <v>177</v>
      </c>
      <c r="G39" t="s">
        <v>178</v>
      </c>
      <c r="H39" t="s">
        <v>155</v>
      </c>
      <c r="I39" t="s">
        <v>156</v>
      </c>
    </row>
    <row r="40" spans="5:9" ht="15" x14ac:dyDescent="0.25">
      <c r="E40" t="s">
        <v>64</v>
      </c>
      <c r="F40" t="s">
        <v>179</v>
      </c>
      <c r="G40" t="s">
        <v>180</v>
      </c>
      <c r="H40" t="s">
        <v>155</v>
      </c>
      <c r="I40" t="s">
        <v>156</v>
      </c>
    </row>
    <row r="41" spans="5:9" ht="15" x14ac:dyDescent="0.25">
      <c r="E41" t="s">
        <v>64</v>
      </c>
      <c r="F41" t="s">
        <v>181</v>
      </c>
      <c r="G41" t="s">
        <v>182</v>
      </c>
      <c r="H41" t="s">
        <v>155</v>
      </c>
      <c r="I41" t="s">
        <v>156</v>
      </c>
    </row>
    <row r="42" spans="5:9" ht="15" x14ac:dyDescent="0.25">
      <c r="E42" t="s">
        <v>64</v>
      </c>
      <c r="F42" t="s">
        <v>183</v>
      </c>
      <c r="G42" t="s">
        <v>184</v>
      </c>
      <c r="H42" t="s">
        <v>155</v>
      </c>
      <c r="I42" t="s">
        <v>156</v>
      </c>
    </row>
    <row r="43" spans="5:9" ht="15" x14ac:dyDescent="0.25">
      <c r="E43" t="s">
        <v>64</v>
      </c>
      <c r="F43" t="s">
        <v>185</v>
      </c>
      <c r="G43" t="s">
        <v>186</v>
      </c>
      <c r="H43" t="s">
        <v>155</v>
      </c>
      <c r="I43" t="s">
        <v>156</v>
      </c>
    </row>
    <row r="44" spans="5:9" ht="15" x14ac:dyDescent="0.25">
      <c r="E44" t="s">
        <v>64</v>
      </c>
      <c r="F44" t="s">
        <v>187</v>
      </c>
      <c r="G44" t="s">
        <v>188</v>
      </c>
      <c r="H44" t="s">
        <v>155</v>
      </c>
      <c r="I44" t="s">
        <v>156</v>
      </c>
    </row>
    <row r="45" spans="5:9" ht="15" x14ac:dyDescent="0.25">
      <c r="E45" t="s">
        <v>69</v>
      </c>
      <c r="F45" t="s">
        <v>189</v>
      </c>
      <c r="G45" t="s">
        <v>190</v>
      </c>
      <c r="H45" t="s">
        <v>191</v>
      </c>
      <c r="I45" t="s">
        <v>192</v>
      </c>
    </row>
    <row r="46" spans="5:9" ht="15" x14ac:dyDescent="0.25">
      <c r="E46" t="s">
        <v>69</v>
      </c>
      <c r="F46" t="s">
        <v>193</v>
      </c>
      <c r="G46" t="s">
        <v>194</v>
      </c>
      <c r="H46" t="s">
        <v>191</v>
      </c>
      <c r="I46" t="s">
        <v>192</v>
      </c>
    </row>
    <row r="47" spans="5:9" ht="15" x14ac:dyDescent="0.25">
      <c r="E47" t="s">
        <v>69</v>
      </c>
      <c r="F47" t="s">
        <v>195</v>
      </c>
      <c r="G47" t="s">
        <v>196</v>
      </c>
      <c r="H47" t="s">
        <v>191</v>
      </c>
      <c r="I47" t="s">
        <v>192</v>
      </c>
    </row>
    <row r="48" spans="5:9" ht="15" x14ac:dyDescent="0.25">
      <c r="E48" t="s">
        <v>69</v>
      </c>
      <c r="F48" t="s">
        <v>197</v>
      </c>
      <c r="G48" t="s">
        <v>198</v>
      </c>
      <c r="H48" t="s">
        <v>191</v>
      </c>
      <c r="I48" t="s">
        <v>192</v>
      </c>
    </row>
    <row r="49" spans="4:9" ht="15" x14ac:dyDescent="0.25">
      <c r="E49" t="s">
        <v>69</v>
      </c>
      <c r="F49" t="s">
        <v>199</v>
      </c>
      <c r="G49" t="s">
        <v>200</v>
      </c>
      <c r="H49" t="s">
        <v>191</v>
      </c>
      <c r="I49" t="s">
        <v>192</v>
      </c>
    </row>
    <row r="50" spans="4:9" ht="15" x14ac:dyDescent="0.25">
      <c r="E50" t="s">
        <v>69</v>
      </c>
      <c r="F50" t="s">
        <v>201</v>
      </c>
      <c r="G50" t="s">
        <v>202</v>
      </c>
      <c r="H50" t="s">
        <v>191</v>
      </c>
      <c r="I50" t="s">
        <v>192</v>
      </c>
    </row>
    <row r="51" spans="4:9" ht="15" x14ac:dyDescent="0.25">
      <c r="E51" t="s">
        <v>69</v>
      </c>
      <c r="F51" t="s">
        <v>203</v>
      </c>
      <c r="G51" t="s">
        <v>204</v>
      </c>
      <c r="H51" t="s">
        <v>191</v>
      </c>
      <c r="I51" t="s">
        <v>192</v>
      </c>
    </row>
    <row r="52" spans="4:9" ht="15" x14ac:dyDescent="0.25">
      <c r="E52" t="s">
        <v>69</v>
      </c>
      <c r="F52" t="s">
        <v>205</v>
      </c>
      <c r="G52" t="s">
        <v>206</v>
      </c>
      <c r="H52" t="s">
        <v>191</v>
      </c>
      <c r="I52" t="s">
        <v>192</v>
      </c>
    </row>
    <row r="53" spans="4:9" ht="15" x14ac:dyDescent="0.25">
      <c r="E53" t="s">
        <v>69</v>
      </c>
      <c r="F53" t="s">
        <v>207</v>
      </c>
      <c r="G53" t="s">
        <v>208</v>
      </c>
      <c r="H53" t="s">
        <v>191</v>
      </c>
      <c r="I53" t="s">
        <v>192</v>
      </c>
    </row>
    <row r="54" spans="4:9" ht="15" x14ac:dyDescent="0.25">
      <c r="E54" t="s">
        <v>69</v>
      </c>
      <c r="F54" t="s">
        <v>209</v>
      </c>
      <c r="G54" t="s">
        <v>210</v>
      </c>
      <c r="H54" t="s">
        <v>191</v>
      </c>
      <c r="I54" t="s">
        <v>192</v>
      </c>
    </row>
    <row r="55" spans="4:9" ht="15" x14ac:dyDescent="0.25">
      <c r="E55" t="s">
        <v>69</v>
      </c>
      <c r="F55" t="s">
        <v>211</v>
      </c>
      <c r="G55" t="s">
        <v>212</v>
      </c>
      <c r="H55" t="s">
        <v>191</v>
      </c>
      <c r="I55" t="s">
        <v>192</v>
      </c>
    </row>
    <row r="56" spans="4:9" ht="15" x14ac:dyDescent="0.25">
      <c r="E56" t="s">
        <v>69</v>
      </c>
      <c r="F56" t="s">
        <v>213</v>
      </c>
      <c r="G56" t="s">
        <v>214</v>
      </c>
      <c r="H56" t="s">
        <v>191</v>
      </c>
      <c r="I56" t="s">
        <v>192</v>
      </c>
    </row>
    <row r="57" spans="4:9" ht="15" x14ac:dyDescent="0.25">
      <c r="D57" t="s">
        <v>215</v>
      </c>
      <c r="E57" t="s">
        <v>69</v>
      </c>
      <c r="F57" t="s">
        <v>216</v>
      </c>
      <c r="G57" t="s">
        <v>217</v>
      </c>
      <c r="H57" t="s">
        <v>191</v>
      </c>
      <c r="I57" t="s">
        <v>192</v>
      </c>
    </row>
    <row r="58" spans="4:9" ht="15" x14ac:dyDescent="0.25">
      <c r="D58" t="s">
        <v>215</v>
      </c>
      <c r="E58" t="s">
        <v>69</v>
      </c>
      <c r="F58" t="s">
        <v>218</v>
      </c>
      <c r="G58" t="s">
        <v>219</v>
      </c>
      <c r="H58" t="s">
        <v>191</v>
      </c>
      <c r="I58" t="s">
        <v>192</v>
      </c>
    </row>
    <row r="59" spans="4:9" ht="15" x14ac:dyDescent="0.25">
      <c r="E59" t="s">
        <v>69</v>
      </c>
      <c r="F59" t="s">
        <v>220</v>
      </c>
      <c r="G59" t="s">
        <v>221</v>
      </c>
      <c r="H59" t="s">
        <v>191</v>
      </c>
      <c r="I59" t="s">
        <v>192</v>
      </c>
    </row>
    <row r="60" spans="4:9" ht="15" x14ac:dyDescent="0.25">
      <c r="E60" t="s">
        <v>69</v>
      </c>
      <c r="F60" t="s">
        <v>222</v>
      </c>
      <c r="G60" t="s">
        <v>223</v>
      </c>
      <c r="H60" t="s">
        <v>191</v>
      </c>
      <c r="I60" t="s">
        <v>192</v>
      </c>
    </row>
    <row r="61" spans="4:9" ht="15" x14ac:dyDescent="0.25">
      <c r="E61" t="s">
        <v>69</v>
      </c>
      <c r="F61" t="s">
        <v>224</v>
      </c>
      <c r="G61" t="s">
        <v>225</v>
      </c>
      <c r="H61" t="s">
        <v>191</v>
      </c>
      <c r="I61" t="s">
        <v>192</v>
      </c>
    </row>
    <row r="62" spans="4:9" ht="15" x14ac:dyDescent="0.25">
      <c r="E62" t="s">
        <v>69</v>
      </c>
      <c r="F62" t="s">
        <v>226</v>
      </c>
      <c r="G62" t="s">
        <v>227</v>
      </c>
      <c r="H62" t="s">
        <v>191</v>
      </c>
      <c r="I62" t="s">
        <v>192</v>
      </c>
    </row>
    <row r="63" spans="4:9" ht="15" x14ac:dyDescent="0.25">
      <c r="E63" t="s">
        <v>69</v>
      </c>
      <c r="F63" t="s">
        <v>228</v>
      </c>
      <c r="G63" t="s">
        <v>229</v>
      </c>
      <c r="H63" t="s">
        <v>191</v>
      </c>
      <c r="I63" t="s">
        <v>192</v>
      </c>
    </row>
    <row r="64" spans="4:9" ht="15" x14ac:dyDescent="0.25">
      <c r="E64" t="s">
        <v>69</v>
      </c>
      <c r="F64" t="s">
        <v>230</v>
      </c>
      <c r="G64" t="s">
        <v>231</v>
      </c>
      <c r="H64" t="s">
        <v>191</v>
      </c>
      <c r="I64" t="s">
        <v>192</v>
      </c>
    </row>
    <row r="65" spans="4:9" ht="15" x14ac:dyDescent="0.25">
      <c r="E65" t="s">
        <v>69</v>
      </c>
      <c r="F65" t="s">
        <v>232</v>
      </c>
      <c r="G65" t="s">
        <v>233</v>
      </c>
      <c r="H65" t="s">
        <v>191</v>
      </c>
      <c r="I65" t="s">
        <v>192</v>
      </c>
    </row>
    <row r="66" spans="4:9" ht="15" x14ac:dyDescent="0.25">
      <c r="E66" t="s">
        <v>69</v>
      </c>
      <c r="F66" t="s">
        <v>234</v>
      </c>
      <c r="G66" t="s">
        <v>235</v>
      </c>
      <c r="H66" t="s">
        <v>191</v>
      </c>
      <c r="I66" t="s">
        <v>192</v>
      </c>
    </row>
    <row r="67" spans="4:9" ht="15" x14ac:dyDescent="0.25">
      <c r="E67" t="s">
        <v>69</v>
      </c>
      <c r="F67" t="s">
        <v>236</v>
      </c>
      <c r="G67" t="s">
        <v>237</v>
      </c>
      <c r="H67" t="s">
        <v>191</v>
      </c>
      <c r="I67" t="s">
        <v>192</v>
      </c>
    </row>
    <row r="68" spans="4:9" ht="15" x14ac:dyDescent="0.25">
      <c r="D68" t="s">
        <v>215</v>
      </c>
      <c r="E68" t="s">
        <v>69</v>
      </c>
      <c r="F68" t="s">
        <v>238</v>
      </c>
      <c r="G68" t="s">
        <v>239</v>
      </c>
      <c r="H68" t="s">
        <v>191</v>
      </c>
      <c r="I68" t="s">
        <v>192</v>
      </c>
    </row>
    <row r="69" spans="4:9" ht="15" x14ac:dyDescent="0.25">
      <c r="E69" t="s">
        <v>69</v>
      </c>
      <c r="F69" t="s">
        <v>240</v>
      </c>
      <c r="G69" t="s">
        <v>241</v>
      </c>
      <c r="H69" t="s">
        <v>191</v>
      </c>
      <c r="I69" t="s">
        <v>192</v>
      </c>
    </row>
    <row r="70" spans="4:9" ht="15" x14ac:dyDescent="0.25">
      <c r="E70" t="s">
        <v>69</v>
      </c>
      <c r="F70" t="s">
        <v>242</v>
      </c>
      <c r="G70" t="s">
        <v>243</v>
      </c>
      <c r="H70" t="s">
        <v>191</v>
      </c>
      <c r="I70" t="s">
        <v>192</v>
      </c>
    </row>
    <row r="71" spans="4:9" ht="15" x14ac:dyDescent="0.25">
      <c r="E71" t="s">
        <v>69</v>
      </c>
      <c r="F71" t="s">
        <v>244</v>
      </c>
      <c r="G71" t="s">
        <v>243</v>
      </c>
      <c r="H71" t="s">
        <v>191</v>
      </c>
      <c r="I71" t="s">
        <v>192</v>
      </c>
    </row>
    <row r="72" spans="4:9" ht="15" x14ac:dyDescent="0.25">
      <c r="E72" t="s">
        <v>69</v>
      </c>
      <c r="F72" t="s">
        <v>245</v>
      </c>
      <c r="G72" t="s">
        <v>246</v>
      </c>
      <c r="H72" t="s">
        <v>191</v>
      </c>
      <c r="I72" t="s">
        <v>192</v>
      </c>
    </row>
    <row r="73" spans="4:9" ht="15" x14ac:dyDescent="0.25">
      <c r="E73" t="s">
        <v>69</v>
      </c>
      <c r="F73" t="s">
        <v>247</v>
      </c>
      <c r="G73" t="s">
        <v>248</v>
      </c>
      <c r="H73" t="s">
        <v>191</v>
      </c>
      <c r="I73" t="s">
        <v>192</v>
      </c>
    </row>
    <row r="74" spans="4:9" ht="15" x14ac:dyDescent="0.25">
      <c r="E74" t="s">
        <v>69</v>
      </c>
      <c r="F74" t="s">
        <v>249</v>
      </c>
      <c r="G74" t="s">
        <v>250</v>
      </c>
      <c r="H74" t="s">
        <v>191</v>
      </c>
      <c r="I74" t="s">
        <v>192</v>
      </c>
    </row>
    <row r="75" spans="4:9" ht="15" x14ac:dyDescent="0.25">
      <c r="E75" t="s">
        <v>69</v>
      </c>
      <c r="F75" t="s">
        <v>251</v>
      </c>
      <c r="G75" t="s">
        <v>252</v>
      </c>
      <c r="H75" t="s">
        <v>191</v>
      </c>
      <c r="I75" t="s">
        <v>192</v>
      </c>
    </row>
    <row r="76" spans="4:9" ht="15" x14ac:dyDescent="0.25">
      <c r="E76" t="s">
        <v>69</v>
      </c>
      <c r="F76" t="s">
        <v>253</v>
      </c>
      <c r="G76" t="s">
        <v>254</v>
      </c>
      <c r="H76" t="s">
        <v>191</v>
      </c>
      <c r="I76" t="s">
        <v>192</v>
      </c>
    </row>
    <row r="77" spans="4:9" ht="15" x14ac:dyDescent="0.25">
      <c r="E77" t="s">
        <v>69</v>
      </c>
      <c r="F77" t="s">
        <v>224</v>
      </c>
      <c r="G77" t="s">
        <v>225</v>
      </c>
      <c r="H77" t="s">
        <v>191</v>
      </c>
      <c r="I77" t="s">
        <v>192</v>
      </c>
    </row>
    <row r="78" spans="4:9" ht="15" x14ac:dyDescent="0.25">
      <c r="E78" t="s">
        <v>69</v>
      </c>
      <c r="F78" t="s">
        <v>255</v>
      </c>
      <c r="G78" t="s">
        <v>256</v>
      </c>
      <c r="H78" t="s">
        <v>191</v>
      </c>
      <c r="I78" t="s">
        <v>192</v>
      </c>
    </row>
    <row r="79" spans="4:9" ht="15" x14ac:dyDescent="0.25">
      <c r="E79" t="s">
        <v>69</v>
      </c>
      <c r="F79" t="s">
        <v>257</v>
      </c>
      <c r="G79" t="s">
        <v>258</v>
      </c>
      <c r="H79" t="s">
        <v>191</v>
      </c>
      <c r="I79" t="s">
        <v>192</v>
      </c>
    </row>
    <row r="80" spans="4:9" ht="15" x14ac:dyDescent="0.25">
      <c r="E80" t="s">
        <v>69</v>
      </c>
      <c r="F80" t="s">
        <v>259</v>
      </c>
      <c r="G80" t="s">
        <v>260</v>
      </c>
      <c r="H80" t="s">
        <v>191</v>
      </c>
      <c r="I80" t="s">
        <v>192</v>
      </c>
    </row>
    <row r="81" spans="5:9" ht="15" x14ac:dyDescent="0.25">
      <c r="E81" t="s">
        <v>69</v>
      </c>
      <c r="F81" t="s">
        <v>261</v>
      </c>
      <c r="G81" t="s">
        <v>262</v>
      </c>
      <c r="H81" t="s">
        <v>191</v>
      </c>
      <c r="I81" t="s">
        <v>192</v>
      </c>
    </row>
    <row r="82" spans="5:9" ht="15" x14ac:dyDescent="0.25">
      <c r="E82" t="s">
        <v>69</v>
      </c>
      <c r="F82" t="s">
        <v>263</v>
      </c>
      <c r="G82" t="s">
        <v>264</v>
      </c>
      <c r="H82" t="s">
        <v>191</v>
      </c>
      <c r="I82" t="s">
        <v>192</v>
      </c>
    </row>
    <row r="83" spans="5:9" ht="15" x14ac:dyDescent="0.25">
      <c r="E83" t="s">
        <v>69</v>
      </c>
      <c r="F83" t="s">
        <v>265</v>
      </c>
      <c r="G83" t="s">
        <v>266</v>
      </c>
      <c r="H83" t="s">
        <v>191</v>
      </c>
      <c r="I83" t="s">
        <v>192</v>
      </c>
    </row>
    <row r="84" spans="5:9" ht="15" x14ac:dyDescent="0.25">
      <c r="E84" t="s">
        <v>69</v>
      </c>
      <c r="F84" t="s">
        <v>267</v>
      </c>
      <c r="G84" t="s">
        <v>268</v>
      </c>
      <c r="H84" t="s">
        <v>191</v>
      </c>
      <c r="I84" t="s">
        <v>192</v>
      </c>
    </row>
    <row r="85" spans="5:9" ht="15" x14ac:dyDescent="0.25">
      <c r="E85" t="s">
        <v>69</v>
      </c>
      <c r="F85" t="s">
        <v>269</v>
      </c>
      <c r="G85" t="s">
        <v>270</v>
      </c>
      <c r="H85" t="s">
        <v>191</v>
      </c>
      <c r="I85" t="s">
        <v>192</v>
      </c>
    </row>
    <row r="86" spans="5:9" ht="15" x14ac:dyDescent="0.25">
      <c r="E86" t="s">
        <v>69</v>
      </c>
      <c r="F86" t="s">
        <v>271</v>
      </c>
      <c r="G86" t="s">
        <v>272</v>
      </c>
      <c r="H86" t="s">
        <v>191</v>
      </c>
      <c r="I86" t="s">
        <v>192</v>
      </c>
    </row>
    <row r="87" spans="5:9" ht="15" x14ac:dyDescent="0.25">
      <c r="E87" t="s">
        <v>73</v>
      </c>
      <c r="F87" t="s">
        <v>273</v>
      </c>
      <c r="G87" t="s">
        <v>274</v>
      </c>
      <c r="H87" t="s">
        <v>275</v>
      </c>
      <c r="I87" t="s">
        <v>276</v>
      </c>
    </row>
    <row r="88" spans="5:9" ht="15" x14ac:dyDescent="0.25">
      <c r="E88" t="s">
        <v>73</v>
      </c>
      <c r="F88" t="s">
        <v>277</v>
      </c>
      <c r="G88" t="s">
        <v>278</v>
      </c>
      <c r="H88" t="s">
        <v>275</v>
      </c>
      <c r="I88" t="s">
        <v>276</v>
      </c>
    </row>
    <row r="89" spans="5:9" ht="15" x14ac:dyDescent="0.25">
      <c r="E89" t="s">
        <v>73</v>
      </c>
      <c r="F89" t="s">
        <v>279</v>
      </c>
      <c r="G89" t="s">
        <v>280</v>
      </c>
      <c r="H89" t="s">
        <v>275</v>
      </c>
      <c r="I89" t="s">
        <v>276</v>
      </c>
    </row>
    <row r="90" spans="5:9" ht="15" x14ac:dyDescent="0.25">
      <c r="E90" t="s">
        <v>73</v>
      </c>
      <c r="F90" t="s">
        <v>281</v>
      </c>
      <c r="G90" t="s">
        <v>282</v>
      </c>
      <c r="H90" t="s">
        <v>275</v>
      </c>
      <c r="I90" t="s">
        <v>276</v>
      </c>
    </row>
    <row r="91" spans="5:9" ht="15" x14ac:dyDescent="0.25">
      <c r="E91" t="s">
        <v>73</v>
      </c>
      <c r="F91" t="s">
        <v>283</v>
      </c>
      <c r="G91" t="s">
        <v>284</v>
      </c>
      <c r="H91" t="s">
        <v>275</v>
      </c>
      <c r="I91" t="s">
        <v>276</v>
      </c>
    </row>
    <row r="92" spans="5:9" ht="15" x14ac:dyDescent="0.25">
      <c r="E92" t="s">
        <v>73</v>
      </c>
      <c r="F92" t="s">
        <v>285</v>
      </c>
      <c r="G92" t="s">
        <v>286</v>
      </c>
      <c r="H92" t="s">
        <v>275</v>
      </c>
      <c r="I92" t="s">
        <v>276</v>
      </c>
    </row>
    <row r="93" spans="5:9" ht="15" x14ac:dyDescent="0.25">
      <c r="E93" t="s">
        <v>73</v>
      </c>
      <c r="F93" t="s">
        <v>287</v>
      </c>
      <c r="G93" t="s">
        <v>288</v>
      </c>
      <c r="H93" t="s">
        <v>275</v>
      </c>
      <c r="I93" t="s">
        <v>276</v>
      </c>
    </row>
    <row r="94" spans="5:9" ht="15" x14ac:dyDescent="0.25">
      <c r="E94" t="s">
        <v>73</v>
      </c>
      <c r="F94" t="s">
        <v>289</v>
      </c>
      <c r="G94" t="s">
        <v>290</v>
      </c>
      <c r="H94" t="s">
        <v>275</v>
      </c>
      <c r="I94" t="s">
        <v>276</v>
      </c>
    </row>
    <row r="95" spans="5:9" ht="15" x14ac:dyDescent="0.25">
      <c r="E95" t="s">
        <v>73</v>
      </c>
      <c r="F95" t="s">
        <v>291</v>
      </c>
      <c r="G95" t="s">
        <v>292</v>
      </c>
      <c r="H95" t="s">
        <v>275</v>
      </c>
      <c r="I95" t="s">
        <v>276</v>
      </c>
    </row>
    <row r="96" spans="5:9" ht="15" x14ac:dyDescent="0.25">
      <c r="E96" t="s">
        <v>77</v>
      </c>
      <c r="F96" t="s">
        <v>293</v>
      </c>
      <c r="G96" t="s">
        <v>294</v>
      </c>
      <c r="H96" t="s">
        <v>295</v>
      </c>
      <c r="I96" t="s">
        <v>296</v>
      </c>
    </row>
    <row r="97" spans="5:9" ht="15" x14ac:dyDescent="0.25">
      <c r="E97" t="s">
        <v>77</v>
      </c>
      <c r="F97" t="s">
        <v>297</v>
      </c>
      <c r="G97" t="s">
        <v>298</v>
      </c>
      <c r="H97" t="s">
        <v>295</v>
      </c>
      <c r="I97" t="s">
        <v>296</v>
      </c>
    </row>
    <row r="98" spans="5:9" ht="15" x14ac:dyDescent="0.25">
      <c r="E98" t="s">
        <v>77</v>
      </c>
      <c r="F98" t="s">
        <v>299</v>
      </c>
      <c r="G98" t="s">
        <v>300</v>
      </c>
      <c r="H98" t="s">
        <v>295</v>
      </c>
      <c r="I98" t="s">
        <v>296</v>
      </c>
    </row>
    <row r="99" spans="5:9" ht="15" x14ac:dyDescent="0.25">
      <c r="E99" t="s">
        <v>77</v>
      </c>
      <c r="F99" t="s">
        <v>301</v>
      </c>
      <c r="G99" t="s">
        <v>302</v>
      </c>
      <c r="H99" t="s">
        <v>295</v>
      </c>
      <c r="I99" t="s">
        <v>296</v>
      </c>
    </row>
    <row r="100" spans="5:9" ht="15" x14ac:dyDescent="0.25">
      <c r="E100" t="s">
        <v>77</v>
      </c>
      <c r="F100" t="s">
        <v>303</v>
      </c>
      <c r="G100" t="s">
        <v>304</v>
      </c>
      <c r="H100" t="s">
        <v>295</v>
      </c>
      <c r="I100" t="s">
        <v>296</v>
      </c>
    </row>
    <row r="101" spans="5:9" ht="15" x14ac:dyDescent="0.25">
      <c r="E101" t="s">
        <v>77</v>
      </c>
      <c r="F101" t="s">
        <v>305</v>
      </c>
      <c r="G101" t="s">
        <v>306</v>
      </c>
      <c r="H101" t="s">
        <v>295</v>
      </c>
      <c r="I101" t="s">
        <v>296</v>
      </c>
    </row>
    <row r="102" spans="5:9" ht="15" x14ac:dyDescent="0.25">
      <c r="E102" t="s">
        <v>77</v>
      </c>
      <c r="F102" t="s">
        <v>307</v>
      </c>
      <c r="G102" t="s">
        <v>308</v>
      </c>
      <c r="H102" t="s">
        <v>295</v>
      </c>
      <c r="I102" t="s">
        <v>296</v>
      </c>
    </row>
    <row r="103" spans="5:9" ht="15" x14ac:dyDescent="0.25">
      <c r="E103" t="s">
        <v>77</v>
      </c>
      <c r="F103" t="s">
        <v>309</v>
      </c>
      <c r="G103" t="s">
        <v>310</v>
      </c>
      <c r="H103" t="s">
        <v>295</v>
      </c>
      <c r="I103" t="s">
        <v>296</v>
      </c>
    </row>
    <row r="104" spans="5:9" ht="15" x14ac:dyDescent="0.25">
      <c r="E104" t="s">
        <v>77</v>
      </c>
      <c r="F104" t="s">
        <v>311</v>
      </c>
      <c r="G104" t="s">
        <v>312</v>
      </c>
      <c r="H104" t="s">
        <v>295</v>
      </c>
      <c r="I104" t="s">
        <v>296</v>
      </c>
    </row>
    <row r="105" spans="5:9" ht="15" x14ac:dyDescent="0.25">
      <c r="E105" t="s">
        <v>77</v>
      </c>
      <c r="F105" t="s">
        <v>313</v>
      </c>
      <c r="G105" t="s">
        <v>314</v>
      </c>
      <c r="H105" t="s">
        <v>295</v>
      </c>
      <c r="I105" t="s">
        <v>296</v>
      </c>
    </row>
    <row r="106" spans="5:9" ht="15" x14ac:dyDescent="0.25">
      <c r="E106" t="s">
        <v>77</v>
      </c>
      <c r="F106" t="s">
        <v>315</v>
      </c>
      <c r="G106" t="s">
        <v>316</v>
      </c>
      <c r="H106" t="s">
        <v>295</v>
      </c>
      <c r="I106" t="s">
        <v>296</v>
      </c>
    </row>
    <row r="107" spans="5:9" ht="15" x14ac:dyDescent="0.25">
      <c r="E107" t="s">
        <v>77</v>
      </c>
      <c r="F107" t="s">
        <v>317</v>
      </c>
      <c r="G107" t="s">
        <v>318</v>
      </c>
      <c r="H107" t="s">
        <v>295</v>
      </c>
      <c r="I107" t="s">
        <v>296</v>
      </c>
    </row>
    <row r="108" spans="5:9" ht="15" x14ac:dyDescent="0.25">
      <c r="E108" t="s">
        <v>77</v>
      </c>
      <c r="F108" t="s">
        <v>319</v>
      </c>
      <c r="G108" t="s">
        <v>320</v>
      </c>
      <c r="H108" t="s">
        <v>295</v>
      </c>
      <c r="I108" t="s">
        <v>296</v>
      </c>
    </row>
    <row r="109" spans="5:9" ht="15" x14ac:dyDescent="0.25">
      <c r="E109" t="s">
        <v>77</v>
      </c>
      <c r="F109" t="s">
        <v>321</v>
      </c>
      <c r="G109" t="s">
        <v>56</v>
      </c>
      <c r="H109" t="s">
        <v>295</v>
      </c>
      <c r="I109" t="s">
        <v>296</v>
      </c>
    </row>
    <row r="110" spans="5:9" ht="15" x14ac:dyDescent="0.25">
      <c r="E110" t="s">
        <v>77</v>
      </c>
      <c r="F110" t="s">
        <v>322</v>
      </c>
      <c r="G110" t="s">
        <v>323</v>
      </c>
      <c r="H110" t="s">
        <v>295</v>
      </c>
      <c r="I110" t="s">
        <v>296</v>
      </c>
    </row>
    <row r="111" spans="5:9" ht="15" x14ac:dyDescent="0.25">
      <c r="E111" t="s">
        <v>77</v>
      </c>
      <c r="F111" t="s">
        <v>324</v>
      </c>
      <c r="G111" t="s">
        <v>325</v>
      </c>
      <c r="H111" t="s">
        <v>295</v>
      </c>
      <c r="I111" t="s">
        <v>296</v>
      </c>
    </row>
    <row r="112" spans="5:9" ht="15" x14ac:dyDescent="0.25">
      <c r="E112" t="s">
        <v>77</v>
      </c>
      <c r="F112" t="s">
        <v>326</v>
      </c>
      <c r="G112" t="s">
        <v>327</v>
      </c>
      <c r="H112" t="s">
        <v>295</v>
      </c>
      <c r="I112" t="s">
        <v>296</v>
      </c>
    </row>
    <row r="113" spans="5:9" ht="15" x14ac:dyDescent="0.25">
      <c r="E113" t="s">
        <v>77</v>
      </c>
      <c r="F113" t="s">
        <v>328</v>
      </c>
      <c r="G113" t="s">
        <v>329</v>
      </c>
      <c r="H113" t="s">
        <v>295</v>
      </c>
      <c r="I113" t="s">
        <v>296</v>
      </c>
    </row>
    <row r="114" spans="5:9" ht="15" x14ac:dyDescent="0.25">
      <c r="E114" t="s">
        <v>77</v>
      </c>
      <c r="F114" t="s">
        <v>330</v>
      </c>
      <c r="G114" t="s">
        <v>331</v>
      </c>
      <c r="H114" t="s">
        <v>295</v>
      </c>
      <c r="I114" t="s">
        <v>296</v>
      </c>
    </row>
    <row r="115" spans="5:9" ht="15" x14ac:dyDescent="0.25">
      <c r="E115" t="s">
        <v>77</v>
      </c>
      <c r="F115" t="s">
        <v>332</v>
      </c>
      <c r="G115" t="s">
        <v>333</v>
      </c>
      <c r="H115" t="s">
        <v>295</v>
      </c>
      <c r="I115" t="s">
        <v>296</v>
      </c>
    </row>
    <row r="116" spans="5:9" ht="15" x14ac:dyDescent="0.25">
      <c r="E116" t="s">
        <v>77</v>
      </c>
      <c r="F116" t="s">
        <v>334</v>
      </c>
      <c r="G116" t="s">
        <v>49</v>
      </c>
      <c r="H116" t="s">
        <v>295</v>
      </c>
      <c r="I116" t="s">
        <v>296</v>
      </c>
    </row>
    <row r="117" spans="5:9" ht="15" x14ac:dyDescent="0.25">
      <c r="E117" t="s">
        <v>77</v>
      </c>
      <c r="F117" t="s">
        <v>335</v>
      </c>
      <c r="G117" t="s">
        <v>336</v>
      </c>
      <c r="H117" t="s">
        <v>295</v>
      </c>
      <c r="I117" t="s">
        <v>296</v>
      </c>
    </row>
    <row r="118" spans="5:9" ht="15" x14ac:dyDescent="0.25">
      <c r="E118" t="s">
        <v>77</v>
      </c>
      <c r="F118" t="s">
        <v>337</v>
      </c>
      <c r="G118" t="s">
        <v>338</v>
      </c>
      <c r="H118" t="s">
        <v>295</v>
      </c>
      <c r="I118" t="s">
        <v>296</v>
      </c>
    </row>
    <row r="119" spans="5:9" ht="15" x14ac:dyDescent="0.25">
      <c r="E119" t="s">
        <v>82</v>
      </c>
      <c r="F119" t="s">
        <v>339</v>
      </c>
      <c r="G119" t="s">
        <v>340</v>
      </c>
      <c r="H119" t="s">
        <v>341</v>
      </c>
      <c r="I119" t="s">
        <v>342</v>
      </c>
    </row>
    <row r="120" spans="5:9" ht="15" x14ac:dyDescent="0.25">
      <c r="E120" t="s">
        <v>82</v>
      </c>
      <c r="F120" t="s">
        <v>343</v>
      </c>
      <c r="G120" t="s">
        <v>344</v>
      </c>
      <c r="H120" t="s">
        <v>341</v>
      </c>
      <c r="I120" t="s">
        <v>342</v>
      </c>
    </row>
    <row r="121" spans="5:9" ht="15" x14ac:dyDescent="0.25">
      <c r="E121" t="s">
        <v>82</v>
      </c>
      <c r="F121" t="s">
        <v>345</v>
      </c>
      <c r="G121" t="s">
        <v>346</v>
      </c>
      <c r="H121" t="s">
        <v>341</v>
      </c>
      <c r="I121" t="s">
        <v>342</v>
      </c>
    </row>
    <row r="122" spans="5:9" ht="15" x14ac:dyDescent="0.25">
      <c r="E122" t="s">
        <v>82</v>
      </c>
      <c r="F122" t="s">
        <v>347</v>
      </c>
      <c r="G122" t="s">
        <v>348</v>
      </c>
      <c r="H122" t="s">
        <v>341</v>
      </c>
      <c r="I122" t="s">
        <v>342</v>
      </c>
    </row>
    <row r="123" spans="5:9" ht="15" x14ac:dyDescent="0.25">
      <c r="E123" t="s">
        <v>82</v>
      </c>
      <c r="F123" t="s">
        <v>349</v>
      </c>
      <c r="G123" t="s">
        <v>350</v>
      </c>
      <c r="H123" t="s">
        <v>341</v>
      </c>
      <c r="I123" t="s">
        <v>342</v>
      </c>
    </row>
    <row r="124" spans="5:9" ht="15" x14ac:dyDescent="0.25">
      <c r="E124" t="s">
        <v>82</v>
      </c>
      <c r="F124" t="s">
        <v>351</v>
      </c>
      <c r="G124" t="s">
        <v>352</v>
      </c>
      <c r="H124" t="s">
        <v>341</v>
      </c>
      <c r="I124" t="s">
        <v>342</v>
      </c>
    </row>
    <row r="125" spans="5:9" ht="15" x14ac:dyDescent="0.25">
      <c r="E125" t="s">
        <v>82</v>
      </c>
      <c r="F125" t="s">
        <v>353</v>
      </c>
      <c r="G125" t="s">
        <v>354</v>
      </c>
      <c r="H125" t="s">
        <v>341</v>
      </c>
      <c r="I125" t="s">
        <v>342</v>
      </c>
    </row>
    <row r="126" spans="5:9" ht="15" x14ac:dyDescent="0.25">
      <c r="E126" t="s">
        <v>82</v>
      </c>
      <c r="F126" t="s">
        <v>355</v>
      </c>
      <c r="G126" t="s">
        <v>356</v>
      </c>
      <c r="H126" t="s">
        <v>341</v>
      </c>
      <c r="I126" t="s">
        <v>342</v>
      </c>
    </row>
    <row r="127" spans="5:9" ht="15" x14ac:dyDescent="0.25">
      <c r="E127" t="s">
        <v>82</v>
      </c>
      <c r="F127" t="s">
        <v>357</v>
      </c>
      <c r="G127" t="s">
        <v>358</v>
      </c>
      <c r="H127" t="s">
        <v>341</v>
      </c>
      <c r="I127" t="s">
        <v>342</v>
      </c>
    </row>
    <row r="128" spans="5:9" ht="15" x14ac:dyDescent="0.25">
      <c r="E128" t="s">
        <v>82</v>
      </c>
      <c r="F128" t="s">
        <v>359</v>
      </c>
      <c r="G128" t="s">
        <v>360</v>
      </c>
      <c r="H128" t="s">
        <v>341</v>
      </c>
      <c r="I128" t="s">
        <v>342</v>
      </c>
    </row>
    <row r="129" spans="4:9" ht="15" x14ac:dyDescent="0.25">
      <c r="E129" t="s">
        <v>82</v>
      </c>
      <c r="F129" t="s">
        <v>361</v>
      </c>
      <c r="G129" t="s">
        <v>362</v>
      </c>
      <c r="H129" t="s">
        <v>341</v>
      </c>
      <c r="I129" t="s">
        <v>342</v>
      </c>
    </row>
    <row r="130" spans="4:9" ht="15" x14ac:dyDescent="0.25">
      <c r="E130" t="s">
        <v>86</v>
      </c>
      <c r="F130" t="s">
        <v>363</v>
      </c>
      <c r="G130" t="s">
        <v>364</v>
      </c>
      <c r="H130" t="s">
        <v>365</v>
      </c>
      <c r="I130" t="s">
        <v>366</v>
      </c>
    </row>
    <row r="131" spans="4:9" ht="15" x14ac:dyDescent="0.25">
      <c r="E131" t="s">
        <v>86</v>
      </c>
      <c r="F131" t="s">
        <v>367</v>
      </c>
      <c r="G131" t="s">
        <v>368</v>
      </c>
      <c r="H131" t="s">
        <v>365</v>
      </c>
      <c r="I131" t="s">
        <v>366</v>
      </c>
    </row>
    <row r="132" spans="4:9" ht="15" x14ac:dyDescent="0.25">
      <c r="E132" t="s">
        <v>86</v>
      </c>
      <c r="F132" t="s">
        <v>369</v>
      </c>
      <c r="G132" t="s">
        <v>370</v>
      </c>
      <c r="H132" t="s">
        <v>365</v>
      </c>
      <c r="I132" t="s">
        <v>366</v>
      </c>
    </row>
    <row r="133" spans="4:9" ht="15" x14ac:dyDescent="0.25">
      <c r="E133" t="s">
        <v>86</v>
      </c>
      <c r="F133" t="s">
        <v>371</v>
      </c>
      <c r="G133" t="s">
        <v>372</v>
      </c>
      <c r="H133" t="s">
        <v>365</v>
      </c>
      <c r="I133" t="s">
        <v>366</v>
      </c>
    </row>
    <row r="134" spans="4:9" ht="15" x14ac:dyDescent="0.25">
      <c r="D134" t="s">
        <v>373</v>
      </c>
      <c r="E134" t="s">
        <v>86</v>
      </c>
      <c r="F134" t="s">
        <v>374</v>
      </c>
      <c r="G134" t="s">
        <v>375</v>
      </c>
      <c r="H134" t="s">
        <v>365</v>
      </c>
      <c r="I134" t="s">
        <v>366</v>
      </c>
    </row>
    <row r="135" spans="4:9" ht="15" x14ac:dyDescent="0.25">
      <c r="E135" t="s">
        <v>86</v>
      </c>
      <c r="F135" t="s">
        <v>376</v>
      </c>
      <c r="G135" t="s">
        <v>377</v>
      </c>
      <c r="H135" t="s">
        <v>365</v>
      </c>
      <c r="I135" t="s">
        <v>366</v>
      </c>
    </row>
    <row r="136" spans="4:9" ht="15" x14ac:dyDescent="0.25">
      <c r="E136" t="s">
        <v>86</v>
      </c>
      <c r="F136" t="s">
        <v>378</v>
      </c>
      <c r="G136" t="s">
        <v>379</v>
      </c>
      <c r="H136" t="s">
        <v>365</v>
      </c>
      <c r="I136" t="s">
        <v>366</v>
      </c>
    </row>
    <row r="137" spans="4:9" ht="15" x14ac:dyDescent="0.25">
      <c r="E137" t="s">
        <v>86</v>
      </c>
      <c r="F137" t="s">
        <v>380</v>
      </c>
      <c r="G137" t="s">
        <v>381</v>
      </c>
      <c r="H137" t="s">
        <v>365</v>
      </c>
      <c r="I137" t="s">
        <v>366</v>
      </c>
    </row>
    <row r="138" spans="4:9" ht="15" x14ac:dyDescent="0.25">
      <c r="E138" t="s">
        <v>86</v>
      </c>
      <c r="F138" t="s">
        <v>382</v>
      </c>
      <c r="G138" t="s">
        <v>383</v>
      </c>
      <c r="H138" t="s">
        <v>365</v>
      </c>
      <c r="I138" t="s">
        <v>366</v>
      </c>
    </row>
    <row r="139" spans="4:9" ht="15" x14ac:dyDescent="0.25">
      <c r="E139" t="s">
        <v>86</v>
      </c>
      <c r="F139" t="s">
        <v>384</v>
      </c>
      <c r="G139" t="s">
        <v>385</v>
      </c>
      <c r="H139" t="s">
        <v>365</v>
      </c>
      <c r="I139" t="s">
        <v>366</v>
      </c>
    </row>
    <row r="140" spans="4:9" ht="15" x14ac:dyDescent="0.25">
      <c r="E140" t="s">
        <v>86</v>
      </c>
      <c r="F140" t="s">
        <v>386</v>
      </c>
      <c r="G140" t="s">
        <v>387</v>
      </c>
      <c r="H140" t="s">
        <v>365</v>
      </c>
      <c r="I140" t="s">
        <v>366</v>
      </c>
    </row>
    <row r="141" spans="4:9" ht="15" x14ac:dyDescent="0.25">
      <c r="E141" t="s">
        <v>86</v>
      </c>
      <c r="F141" t="s">
        <v>388</v>
      </c>
      <c r="G141" t="s">
        <v>389</v>
      </c>
      <c r="H141" t="s">
        <v>365</v>
      </c>
      <c r="I141" t="s">
        <v>366</v>
      </c>
    </row>
    <row r="142" spans="4:9" ht="15" x14ac:dyDescent="0.25">
      <c r="D142" t="s">
        <v>373</v>
      </c>
      <c r="E142" t="s">
        <v>86</v>
      </c>
      <c r="F142" t="s">
        <v>390</v>
      </c>
      <c r="G142" t="s">
        <v>391</v>
      </c>
      <c r="H142" t="s">
        <v>365</v>
      </c>
      <c r="I142" t="s">
        <v>366</v>
      </c>
    </row>
    <row r="143" spans="4:9" ht="15" x14ac:dyDescent="0.25">
      <c r="D143" t="s">
        <v>373</v>
      </c>
      <c r="E143" t="s">
        <v>86</v>
      </c>
      <c r="F143" t="s">
        <v>238</v>
      </c>
      <c r="G143" t="s">
        <v>239</v>
      </c>
      <c r="H143" t="s">
        <v>365</v>
      </c>
      <c r="I143" t="s">
        <v>366</v>
      </c>
    </row>
    <row r="144" spans="4:9" ht="15" x14ac:dyDescent="0.25">
      <c r="E144" t="s">
        <v>91</v>
      </c>
      <c r="F144" t="s">
        <v>392</v>
      </c>
      <c r="G144" t="s">
        <v>393</v>
      </c>
      <c r="H144" t="s">
        <v>394</v>
      </c>
      <c r="I144" t="s">
        <v>395</v>
      </c>
    </row>
    <row r="145" spans="5:9" ht="15" x14ac:dyDescent="0.25">
      <c r="E145" t="s">
        <v>91</v>
      </c>
      <c r="F145" t="s">
        <v>396</v>
      </c>
      <c r="G145" t="s">
        <v>397</v>
      </c>
      <c r="H145" t="s">
        <v>394</v>
      </c>
      <c r="I145" t="s">
        <v>395</v>
      </c>
    </row>
    <row r="146" spans="5:9" ht="15" x14ac:dyDescent="0.25">
      <c r="E146" t="s">
        <v>91</v>
      </c>
      <c r="F146" t="s">
        <v>398</v>
      </c>
      <c r="G146" t="s">
        <v>399</v>
      </c>
      <c r="H146" t="s">
        <v>394</v>
      </c>
      <c r="I146" t="s">
        <v>395</v>
      </c>
    </row>
    <row r="147" spans="5:9" ht="15" x14ac:dyDescent="0.25">
      <c r="E147" t="s">
        <v>91</v>
      </c>
      <c r="F147" t="s">
        <v>400</v>
      </c>
      <c r="G147" t="s">
        <v>401</v>
      </c>
      <c r="H147" t="s">
        <v>394</v>
      </c>
      <c r="I147" t="s">
        <v>395</v>
      </c>
    </row>
    <row r="148" spans="5:9" ht="15" x14ac:dyDescent="0.25">
      <c r="E148" t="s">
        <v>91</v>
      </c>
      <c r="F148" t="s">
        <v>402</v>
      </c>
      <c r="G148" t="s">
        <v>403</v>
      </c>
      <c r="H148" t="s">
        <v>394</v>
      </c>
      <c r="I148" t="s">
        <v>395</v>
      </c>
    </row>
    <row r="149" spans="5:9" ht="15" x14ac:dyDescent="0.25">
      <c r="E149" t="s">
        <v>91</v>
      </c>
      <c r="F149" t="s">
        <v>404</v>
      </c>
      <c r="G149" t="s">
        <v>405</v>
      </c>
      <c r="H149" t="s">
        <v>394</v>
      </c>
      <c r="I149" t="s">
        <v>395</v>
      </c>
    </row>
    <row r="150" spans="5:9" ht="15" x14ac:dyDescent="0.25">
      <c r="E150" t="s">
        <v>91</v>
      </c>
      <c r="F150" t="s">
        <v>406</v>
      </c>
      <c r="G150" t="s">
        <v>407</v>
      </c>
      <c r="H150" t="s">
        <v>394</v>
      </c>
      <c r="I150" t="s">
        <v>395</v>
      </c>
    </row>
    <row r="151" spans="5:9" ht="15" x14ac:dyDescent="0.25">
      <c r="E151" t="s">
        <v>91</v>
      </c>
      <c r="F151" t="s">
        <v>408</v>
      </c>
      <c r="G151" t="s">
        <v>409</v>
      </c>
      <c r="H151" t="s">
        <v>394</v>
      </c>
      <c r="I151" t="s">
        <v>395</v>
      </c>
    </row>
    <row r="152" spans="5:9" ht="15" x14ac:dyDescent="0.25">
      <c r="E152" t="s">
        <v>91</v>
      </c>
      <c r="F152" t="s">
        <v>410</v>
      </c>
      <c r="G152" t="s">
        <v>411</v>
      </c>
      <c r="H152" t="s">
        <v>394</v>
      </c>
      <c r="I152" t="s">
        <v>395</v>
      </c>
    </row>
    <row r="153" spans="5:9" ht="15" x14ac:dyDescent="0.25">
      <c r="E153" t="s">
        <v>91</v>
      </c>
      <c r="F153" t="s">
        <v>412</v>
      </c>
      <c r="G153" t="s">
        <v>413</v>
      </c>
      <c r="H153" t="s">
        <v>394</v>
      </c>
      <c r="I153" t="s">
        <v>395</v>
      </c>
    </row>
    <row r="154" spans="5:9" ht="15" x14ac:dyDescent="0.25">
      <c r="E154" t="s">
        <v>91</v>
      </c>
      <c r="F154" t="s">
        <v>414</v>
      </c>
      <c r="G154" t="s">
        <v>415</v>
      </c>
      <c r="H154" t="s">
        <v>394</v>
      </c>
      <c r="I154" t="s">
        <v>395</v>
      </c>
    </row>
    <row r="155" spans="5:9" ht="15" x14ac:dyDescent="0.25">
      <c r="E155" t="s">
        <v>91</v>
      </c>
      <c r="F155" t="s">
        <v>416</v>
      </c>
      <c r="G155" t="s">
        <v>417</v>
      </c>
      <c r="H155" t="s">
        <v>394</v>
      </c>
      <c r="I155" t="s">
        <v>395</v>
      </c>
    </row>
    <row r="156" spans="5:9" ht="15" x14ac:dyDescent="0.25">
      <c r="E156" t="s">
        <v>91</v>
      </c>
      <c r="F156" t="s">
        <v>418</v>
      </c>
      <c r="G156" t="s">
        <v>419</v>
      </c>
      <c r="H156" t="s">
        <v>394</v>
      </c>
      <c r="I156" t="s">
        <v>395</v>
      </c>
    </row>
    <row r="157" spans="5:9" ht="15" x14ac:dyDescent="0.25">
      <c r="E157" t="s">
        <v>91</v>
      </c>
      <c r="F157" t="s">
        <v>420</v>
      </c>
      <c r="G157" t="s">
        <v>421</v>
      </c>
      <c r="H157" t="s">
        <v>394</v>
      </c>
      <c r="I157" t="s">
        <v>395</v>
      </c>
    </row>
    <row r="158" spans="5:9" ht="15" x14ac:dyDescent="0.25">
      <c r="E158" t="s">
        <v>91</v>
      </c>
      <c r="F158" t="s">
        <v>422</v>
      </c>
      <c r="G158" t="s">
        <v>423</v>
      </c>
      <c r="H158" t="s">
        <v>394</v>
      </c>
      <c r="I158" t="s">
        <v>395</v>
      </c>
    </row>
    <row r="159" spans="5:9" ht="15" x14ac:dyDescent="0.25">
      <c r="E159" t="s">
        <v>91</v>
      </c>
      <c r="F159" t="s">
        <v>424</v>
      </c>
      <c r="G159" t="s">
        <v>425</v>
      </c>
      <c r="H159" t="s">
        <v>394</v>
      </c>
      <c r="I159" t="s">
        <v>395</v>
      </c>
    </row>
    <row r="160" spans="5:9" ht="15" x14ac:dyDescent="0.25">
      <c r="E160" t="s">
        <v>96</v>
      </c>
      <c r="F160" t="s">
        <v>426</v>
      </c>
      <c r="G160" t="s">
        <v>427</v>
      </c>
      <c r="H160" t="s">
        <v>96</v>
      </c>
      <c r="I160" t="s">
        <v>428</v>
      </c>
    </row>
    <row r="161" spans="4:9" ht="15" x14ac:dyDescent="0.25">
      <c r="E161" t="s">
        <v>96</v>
      </c>
      <c r="F161" t="s">
        <v>429</v>
      </c>
      <c r="G161" t="s">
        <v>430</v>
      </c>
      <c r="H161" t="s">
        <v>96</v>
      </c>
      <c r="I161" t="s">
        <v>428</v>
      </c>
    </row>
    <row r="162" spans="4:9" ht="15" x14ac:dyDescent="0.25">
      <c r="E162" t="s">
        <v>96</v>
      </c>
      <c r="F162" t="s">
        <v>431</v>
      </c>
      <c r="G162" t="s">
        <v>432</v>
      </c>
      <c r="H162" t="s">
        <v>96</v>
      </c>
      <c r="I162" t="s">
        <v>428</v>
      </c>
    </row>
    <row r="163" spans="4:9" ht="15" x14ac:dyDescent="0.25">
      <c r="D163" t="s">
        <v>433</v>
      </c>
      <c r="E163" t="s">
        <v>96</v>
      </c>
      <c r="F163" t="s">
        <v>434</v>
      </c>
      <c r="G163" t="s">
        <v>217</v>
      </c>
      <c r="H163" t="s">
        <v>96</v>
      </c>
      <c r="I163" t="s">
        <v>428</v>
      </c>
    </row>
    <row r="164" spans="4:9" ht="15" x14ac:dyDescent="0.25">
      <c r="E164" t="s">
        <v>96</v>
      </c>
      <c r="F164" t="s">
        <v>435</v>
      </c>
      <c r="G164" t="s">
        <v>436</v>
      </c>
      <c r="H164" t="s">
        <v>96</v>
      </c>
      <c r="I164" t="s">
        <v>428</v>
      </c>
    </row>
    <row r="165" spans="4:9" ht="15" x14ac:dyDescent="0.25">
      <c r="E165" t="s">
        <v>96</v>
      </c>
      <c r="F165" t="s">
        <v>437</v>
      </c>
      <c r="G165" t="s">
        <v>438</v>
      </c>
      <c r="H165" t="s">
        <v>96</v>
      </c>
      <c r="I165" t="s">
        <v>428</v>
      </c>
    </row>
    <row r="166" spans="4:9" ht="15" x14ac:dyDescent="0.25">
      <c r="D166" t="s">
        <v>433</v>
      </c>
      <c r="E166" t="s">
        <v>96</v>
      </c>
      <c r="F166" t="s">
        <v>439</v>
      </c>
      <c r="G166" t="s">
        <v>440</v>
      </c>
      <c r="H166" t="s">
        <v>96</v>
      </c>
      <c r="I166" t="s">
        <v>428</v>
      </c>
    </row>
    <row r="167" spans="4:9" ht="15" x14ac:dyDescent="0.25">
      <c r="E167" t="s">
        <v>96</v>
      </c>
      <c r="F167" t="s">
        <v>441</v>
      </c>
      <c r="G167" t="s">
        <v>442</v>
      </c>
      <c r="H167" t="s">
        <v>96</v>
      </c>
      <c r="I167" t="s">
        <v>428</v>
      </c>
    </row>
    <row r="168" spans="4:9" ht="15" x14ac:dyDescent="0.25">
      <c r="E168" t="s">
        <v>96</v>
      </c>
      <c r="F168" t="s">
        <v>443</v>
      </c>
      <c r="G168" t="s">
        <v>444</v>
      </c>
      <c r="H168" t="s">
        <v>96</v>
      </c>
      <c r="I168" t="s">
        <v>428</v>
      </c>
    </row>
    <row r="169" spans="4:9" ht="15" x14ac:dyDescent="0.25">
      <c r="D169" t="s">
        <v>433</v>
      </c>
      <c r="E169" t="s">
        <v>96</v>
      </c>
      <c r="F169" t="s">
        <v>445</v>
      </c>
      <c r="G169" t="s">
        <v>239</v>
      </c>
      <c r="H169" t="s">
        <v>96</v>
      </c>
      <c r="I169" t="s">
        <v>428</v>
      </c>
    </row>
    <row r="170" spans="4:9" ht="15" x14ac:dyDescent="0.25">
      <c r="E170" t="s">
        <v>100</v>
      </c>
      <c r="F170" t="s">
        <v>446</v>
      </c>
      <c r="G170" t="s">
        <v>447</v>
      </c>
      <c r="H170" t="s">
        <v>100</v>
      </c>
      <c r="I170" t="s">
        <v>448</v>
      </c>
    </row>
    <row r="171" spans="4:9" ht="15" x14ac:dyDescent="0.25">
      <c r="E171" t="s">
        <v>100</v>
      </c>
      <c r="F171" t="s">
        <v>449</v>
      </c>
      <c r="G171" t="s">
        <v>450</v>
      </c>
      <c r="H171" t="s">
        <v>100</v>
      </c>
      <c r="I171" t="s">
        <v>448</v>
      </c>
    </row>
    <row r="172" spans="4:9" ht="15" x14ac:dyDescent="0.25">
      <c r="E172" t="s">
        <v>100</v>
      </c>
      <c r="F172" t="s">
        <v>451</v>
      </c>
      <c r="G172" t="s">
        <v>452</v>
      </c>
      <c r="H172" t="s">
        <v>100</v>
      </c>
      <c r="I172" t="s">
        <v>448</v>
      </c>
    </row>
    <row r="173" spans="4:9" ht="15" x14ac:dyDescent="0.25">
      <c r="E173" t="s">
        <v>100</v>
      </c>
      <c r="F173" t="s">
        <v>453</v>
      </c>
      <c r="G173" t="s">
        <v>454</v>
      </c>
      <c r="H173" t="s">
        <v>100</v>
      </c>
      <c r="I173" t="s">
        <v>448</v>
      </c>
    </row>
    <row r="174" spans="4:9" ht="15" x14ac:dyDescent="0.25">
      <c r="E174" t="s">
        <v>100</v>
      </c>
      <c r="F174" t="s">
        <v>455</v>
      </c>
      <c r="G174" t="s">
        <v>456</v>
      </c>
      <c r="H174" t="s">
        <v>100</v>
      </c>
      <c r="I174" t="s">
        <v>448</v>
      </c>
    </row>
    <row r="175" spans="4:9" ht="15" x14ac:dyDescent="0.25">
      <c r="E175" t="s">
        <v>100</v>
      </c>
      <c r="F175" t="s">
        <v>457</v>
      </c>
      <c r="G175" t="s">
        <v>458</v>
      </c>
      <c r="H175" t="s">
        <v>100</v>
      </c>
      <c r="I175" t="s">
        <v>448</v>
      </c>
    </row>
    <row r="176" spans="4:9" ht="15" x14ac:dyDescent="0.25">
      <c r="E176" t="s">
        <v>100</v>
      </c>
      <c r="F176" t="s">
        <v>459</v>
      </c>
      <c r="G176" t="s">
        <v>460</v>
      </c>
      <c r="H176" t="s">
        <v>100</v>
      </c>
      <c r="I176" t="s">
        <v>448</v>
      </c>
    </row>
    <row r="177" spans="5:9" ht="15" x14ac:dyDescent="0.25">
      <c r="E177" t="s">
        <v>100</v>
      </c>
      <c r="F177" t="s">
        <v>461</v>
      </c>
      <c r="G177" t="s">
        <v>462</v>
      </c>
      <c r="H177" t="s">
        <v>100</v>
      </c>
      <c r="I177" t="s">
        <v>448</v>
      </c>
    </row>
    <row r="178" spans="5:9" ht="15" x14ac:dyDescent="0.25">
      <c r="E178" t="s">
        <v>100</v>
      </c>
      <c r="F178" t="s">
        <v>463</v>
      </c>
      <c r="G178" t="s">
        <v>464</v>
      </c>
      <c r="H178" t="s">
        <v>100</v>
      </c>
      <c r="I178" t="s">
        <v>448</v>
      </c>
    </row>
    <row r="179" spans="5:9" ht="15" x14ac:dyDescent="0.25">
      <c r="E179" t="s">
        <v>100</v>
      </c>
      <c r="F179" t="s">
        <v>465</v>
      </c>
      <c r="G179" t="s">
        <v>466</v>
      </c>
      <c r="H179" t="s">
        <v>100</v>
      </c>
      <c r="I179" t="s">
        <v>448</v>
      </c>
    </row>
    <row r="180" spans="5:9" ht="15" x14ac:dyDescent="0.25">
      <c r="E180" t="s">
        <v>100</v>
      </c>
      <c r="F180" t="s">
        <v>467</v>
      </c>
      <c r="G180" t="s">
        <v>468</v>
      </c>
      <c r="H180" t="s">
        <v>100</v>
      </c>
      <c r="I180" t="s">
        <v>448</v>
      </c>
    </row>
    <row r="181" spans="5:9" ht="15" x14ac:dyDescent="0.25">
      <c r="E181" t="s">
        <v>100</v>
      </c>
      <c r="F181" t="s">
        <v>469</v>
      </c>
      <c r="G181" t="s">
        <v>470</v>
      </c>
      <c r="H181" t="s">
        <v>100</v>
      </c>
      <c r="I181" t="s">
        <v>448</v>
      </c>
    </row>
    <row r="182" spans="5:9" ht="15" x14ac:dyDescent="0.25">
      <c r="E182" t="s">
        <v>100</v>
      </c>
      <c r="F182" t="s">
        <v>471</v>
      </c>
      <c r="G182" t="s">
        <v>472</v>
      </c>
      <c r="H182" t="s">
        <v>100</v>
      </c>
      <c r="I182" t="s">
        <v>448</v>
      </c>
    </row>
    <row r="183" spans="5:9" ht="15" x14ac:dyDescent="0.25">
      <c r="E183" t="s">
        <v>100</v>
      </c>
      <c r="F183" t="s">
        <v>473</v>
      </c>
      <c r="G183" t="s">
        <v>474</v>
      </c>
      <c r="H183" t="s">
        <v>100</v>
      </c>
      <c r="I183" t="s">
        <v>448</v>
      </c>
    </row>
    <row r="184" spans="5:9" ht="15" x14ac:dyDescent="0.25">
      <c r="E184" t="s">
        <v>100</v>
      </c>
      <c r="F184" t="s">
        <v>475</v>
      </c>
      <c r="G184" t="s">
        <v>476</v>
      </c>
      <c r="H184" t="s">
        <v>100</v>
      </c>
      <c r="I184" t="s">
        <v>448</v>
      </c>
    </row>
    <row r="185" spans="5:9" ht="15" x14ac:dyDescent="0.25">
      <c r="E185" t="s">
        <v>100</v>
      </c>
      <c r="F185" t="s">
        <v>477</v>
      </c>
      <c r="G185" t="s">
        <v>478</v>
      </c>
      <c r="H185" t="s">
        <v>100</v>
      </c>
      <c r="I185" t="s">
        <v>448</v>
      </c>
    </row>
    <row r="186" spans="5:9" ht="15" x14ac:dyDescent="0.25">
      <c r="E186" t="s">
        <v>100</v>
      </c>
      <c r="F186" t="s">
        <v>479</v>
      </c>
      <c r="G186" t="s">
        <v>480</v>
      </c>
      <c r="H186" t="s">
        <v>100</v>
      </c>
      <c r="I186" t="s">
        <v>448</v>
      </c>
    </row>
    <row r="187" spans="5:9" ht="15" x14ac:dyDescent="0.25">
      <c r="E187" t="s">
        <v>100</v>
      </c>
      <c r="F187" t="s">
        <v>481</v>
      </c>
      <c r="G187" t="s">
        <v>482</v>
      </c>
      <c r="H187" t="s">
        <v>100</v>
      </c>
      <c r="I187" t="s">
        <v>448</v>
      </c>
    </row>
    <row r="188" spans="5:9" ht="15" x14ac:dyDescent="0.25">
      <c r="E188" t="s">
        <v>100</v>
      </c>
      <c r="F188" t="s">
        <v>483</v>
      </c>
      <c r="G188" t="s">
        <v>484</v>
      </c>
      <c r="H188" t="s">
        <v>100</v>
      </c>
      <c r="I188" t="s">
        <v>448</v>
      </c>
    </row>
    <row r="189" spans="5:9" ht="15" x14ac:dyDescent="0.25">
      <c r="E189" t="s">
        <v>100</v>
      </c>
      <c r="F189" t="s">
        <v>485</v>
      </c>
      <c r="G189" t="s">
        <v>486</v>
      </c>
      <c r="H189" t="s">
        <v>100</v>
      </c>
      <c r="I189" t="s">
        <v>448</v>
      </c>
    </row>
    <row r="190" spans="5:9" ht="15" x14ac:dyDescent="0.25">
      <c r="E190" t="s">
        <v>100</v>
      </c>
      <c r="F190" t="s">
        <v>487</v>
      </c>
      <c r="G190" t="s">
        <v>488</v>
      </c>
      <c r="H190" t="s">
        <v>100</v>
      </c>
      <c r="I190" t="s">
        <v>448</v>
      </c>
    </row>
    <row r="191" spans="5:9" ht="15" x14ac:dyDescent="0.25">
      <c r="E191" t="s">
        <v>100</v>
      </c>
      <c r="F191" t="s">
        <v>489</v>
      </c>
      <c r="G191" t="s">
        <v>490</v>
      </c>
      <c r="H191" t="s">
        <v>100</v>
      </c>
      <c r="I191" t="s">
        <v>448</v>
      </c>
    </row>
    <row r="192" spans="5:9" ht="15" x14ac:dyDescent="0.25">
      <c r="E192" t="s">
        <v>100</v>
      </c>
      <c r="F192" t="s">
        <v>491</v>
      </c>
      <c r="G192" t="s">
        <v>492</v>
      </c>
      <c r="H192" t="s">
        <v>100</v>
      </c>
      <c r="I192" t="s">
        <v>448</v>
      </c>
    </row>
    <row r="193" spans="5:9" ht="15" x14ac:dyDescent="0.25">
      <c r="E193" t="s">
        <v>100</v>
      </c>
      <c r="F193" t="s">
        <v>493</v>
      </c>
      <c r="G193" t="s">
        <v>494</v>
      </c>
      <c r="H193" t="s">
        <v>100</v>
      </c>
      <c r="I193" t="s">
        <v>448</v>
      </c>
    </row>
    <row r="194" spans="5:9" ht="15" x14ac:dyDescent="0.25">
      <c r="E194" t="s">
        <v>100</v>
      </c>
      <c r="F194" t="s">
        <v>495</v>
      </c>
      <c r="G194" t="s">
        <v>496</v>
      </c>
      <c r="H194" t="s">
        <v>100</v>
      </c>
      <c r="I194" t="s">
        <v>448</v>
      </c>
    </row>
    <row r="195" spans="5:9" ht="15" x14ac:dyDescent="0.25">
      <c r="E195" t="s">
        <v>100</v>
      </c>
      <c r="F195" t="s">
        <v>497</v>
      </c>
      <c r="G195" t="s">
        <v>498</v>
      </c>
      <c r="H195" t="s">
        <v>100</v>
      </c>
      <c r="I195" t="s">
        <v>448</v>
      </c>
    </row>
    <row r="196" spans="5:9" ht="15" x14ac:dyDescent="0.25">
      <c r="E196" t="s">
        <v>100</v>
      </c>
      <c r="F196" t="s">
        <v>499</v>
      </c>
      <c r="G196" t="s">
        <v>500</v>
      </c>
      <c r="H196" t="s">
        <v>100</v>
      </c>
      <c r="I196" t="s">
        <v>448</v>
      </c>
    </row>
    <row r="197" spans="5:9" ht="15" x14ac:dyDescent="0.25">
      <c r="E197" t="s">
        <v>100</v>
      </c>
      <c r="F197" t="s">
        <v>501</v>
      </c>
      <c r="G197" t="s">
        <v>502</v>
      </c>
      <c r="H197" t="s">
        <v>100</v>
      </c>
      <c r="I197" t="s">
        <v>448</v>
      </c>
    </row>
    <row r="198" spans="5:9" ht="15" x14ac:dyDescent="0.25">
      <c r="E198" t="s">
        <v>503</v>
      </c>
      <c r="F198" t="s">
        <v>504</v>
      </c>
      <c r="G198" t="s">
        <v>505</v>
      </c>
      <c r="H198" t="s">
        <v>506</v>
      </c>
      <c r="I198" t="s">
        <v>507</v>
      </c>
    </row>
    <row r="199" spans="5:9" ht="15" x14ac:dyDescent="0.25">
      <c r="E199" t="s">
        <v>503</v>
      </c>
      <c r="F199" t="s">
        <v>508</v>
      </c>
      <c r="G199" t="s">
        <v>509</v>
      </c>
      <c r="H199" t="s">
        <v>506</v>
      </c>
      <c r="I199" t="s">
        <v>507</v>
      </c>
    </row>
    <row r="200" spans="5:9" ht="15" x14ac:dyDescent="0.25">
      <c r="E200" t="s">
        <v>503</v>
      </c>
      <c r="F200" t="s">
        <v>510</v>
      </c>
      <c r="G200" t="s">
        <v>511</v>
      </c>
      <c r="H200" t="s">
        <v>506</v>
      </c>
      <c r="I200" t="s">
        <v>507</v>
      </c>
    </row>
    <row r="201" spans="5:9" ht="15" x14ac:dyDescent="0.25">
      <c r="E201" t="s">
        <v>503</v>
      </c>
      <c r="F201" t="s">
        <v>512</v>
      </c>
      <c r="G201" t="s">
        <v>513</v>
      </c>
      <c r="H201" t="s">
        <v>506</v>
      </c>
      <c r="I201" t="s">
        <v>507</v>
      </c>
    </row>
    <row r="202" spans="5:9" ht="15" x14ac:dyDescent="0.25">
      <c r="E202" t="s">
        <v>503</v>
      </c>
      <c r="F202" t="s">
        <v>514</v>
      </c>
      <c r="G202" t="s">
        <v>515</v>
      </c>
      <c r="H202" t="s">
        <v>506</v>
      </c>
      <c r="I202" t="s">
        <v>507</v>
      </c>
    </row>
    <row r="203" spans="5:9" ht="15" x14ac:dyDescent="0.25">
      <c r="E203" t="s">
        <v>503</v>
      </c>
      <c r="F203" t="s">
        <v>516</v>
      </c>
      <c r="G203" t="s">
        <v>517</v>
      </c>
      <c r="H203" t="s">
        <v>506</v>
      </c>
      <c r="I203" t="s">
        <v>507</v>
      </c>
    </row>
    <row r="204" spans="5:9" ht="15" x14ac:dyDescent="0.25">
      <c r="E204" t="s">
        <v>503</v>
      </c>
      <c r="F204" t="s">
        <v>518</v>
      </c>
      <c r="G204" t="s">
        <v>519</v>
      </c>
      <c r="H204" t="s">
        <v>506</v>
      </c>
      <c r="I204" t="s">
        <v>507</v>
      </c>
    </row>
    <row r="205" spans="5:9" ht="15" x14ac:dyDescent="0.25">
      <c r="E205" t="s">
        <v>503</v>
      </c>
      <c r="F205" t="s">
        <v>520</v>
      </c>
      <c r="G205" t="s">
        <v>521</v>
      </c>
      <c r="H205" t="s">
        <v>506</v>
      </c>
      <c r="I205" t="s">
        <v>507</v>
      </c>
    </row>
    <row r="206" spans="5:9" ht="15" x14ac:dyDescent="0.25">
      <c r="E206" t="s">
        <v>503</v>
      </c>
      <c r="F206" t="s">
        <v>522</v>
      </c>
      <c r="G206" t="s">
        <v>523</v>
      </c>
      <c r="H206" t="s">
        <v>506</v>
      </c>
      <c r="I206" t="s">
        <v>507</v>
      </c>
    </row>
    <row r="207" spans="5:9" ht="15" x14ac:dyDescent="0.25">
      <c r="E207" t="s">
        <v>503</v>
      </c>
      <c r="F207" t="s">
        <v>524</v>
      </c>
      <c r="G207" t="s">
        <v>525</v>
      </c>
      <c r="H207" t="s">
        <v>506</v>
      </c>
      <c r="I207" t="s">
        <v>507</v>
      </c>
    </row>
    <row r="208" spans="5:9" ht="15" x14ac:dyDescent="0.25">
      <c r="E208" t="s">
        <v>503</v>
      </c>
      <c r="F208" t="s">
        <v>526</v>
      </c>
      <c r="G208" t="s">
        <v>527</v>
      </c>
      <c r="H208" t="s">
        <v>506</v>
      </c>
      <c r="I208" t="s">
        <v>507</v>
      </c>
    </row>
    <row r="209" spans="5:9" ht="15" x14ac:dyDescent="0.25">
      <c r="E209" t="s">
        <v>503</v>
      </c>
      <c r="F209" t="s">
        <v>528</v>
      </c>
      <c r="G209" t="s">
        <v>529</v>
      </c>
      <c r="H209" t="s">
        <v>506</v>
      </c>
      <c r="I209" t="s">
        <v>507</v>
      </c>
    </row>
    <row r="210" spans="5:9" ht="15" x14ac:dyDescent="0.25">
      <c r="E210" t="s">
        <v>503</v>
      </c>
      <c r="F210" t="s">
        <v>530</v>
      </c>
      <c r="G210" t="s">
        <v>531</v>
      </c>
      <c r="H210" t="s">
        <v>506</v>
      </c>
      <c r="I210" t="s">
        <v>507</v>
      </c>
    </row>
    <row r="211" spans="5:9" ht="15" x14ac:dyDescent="0.25">
      <c r="E211" t="s">
        <v>503</v>
      </c>
      <c r="F211" t="s">
        <v>532</v>
      </c>
      <c r="G211" t="s">
        <v>533</v>
      </c>
      <c r="H211" t="s">
        <v>506</v>
      </c>
      <c r="I211" t="s">
        <v>507</v>
      </c>
    </row>
    <row r="212" spans="5:9" ht="15" x14ac:dyDescent="0.25">
      <c r="E212" t="s">
        <v>503</v>
      </c>
      <c r="F212" t="s">
        <v>534</v>
      </c>
      <c r="G212" t="s">
        <v>535</v>
      </c>
      <c r="H212" t="s">
        <v>506</v>
      </c>
      <c r="I212" t="s">
        <v>507</v>
      </c>
    </row>
    <row r="213" spans="5:9" ht="15" x14ac:dyDescent="0.25">
      <c r="E213" t="s">
        <v>503</v>
      </c>
      <c r="F213" t="s">
        <v>536</v>
      </c>
      <c r="G213" t="s">
        <v>537</v>
      </c>
      <c r="H213" t="s">
        <v>506</v>
      </c>
      <c r="I213" t="s">
        <v>507</v>
      </c>
    </row>
    <row r="214" spans="5:9" ht="15" x14ac:dyDescent="0.25">
      <c r="E214" t="s">
        <v>503</v>
      </c>
      <c r="F214" t="s">
        <v>538</v>
      </c>
      <c r="G214" t="s">
        <v>539</v>
      </c>
      <c r="H214" t="s">
        <v>506</v>
      </c>
      <c r="I214" t="s">
        <v>507</v>
      </c>
    </row>
    <row r="215" spans="5:9" ht="15" x14ac:dyDescent="0.25">
      <c r="E215" t="s">
        <v>503</v>
      </c>
      <c r="F215" t="s">
        <v>540</v>
      </c>
      <c r="G215" t="s">
        <v>541</v>
      </c>
      <c r="H215" t="s">
        <v>506</v>
      </c>
      <c r="I215" t="s">
        <v>507</v>
      </c>
    </row>
    <row r="216" spans="5:9" ht="15" x14ac:dyDescent="0.25">
      <c r="E216" t="s">
        <v>503</v>
      </c>
      <c r="F216" t="s">
        <v>542</v>
      </c>
      <c r="G216" t="s">
        <v>543</v>
      </c>
      <c r="H216" t="s">
        <v>506</v>
      </c>
      <c r="I216" t="s">
        <v>507</v>
      </c>
    </row>
    <row r="217" spans="5:9" ht="15" x14ac:dyDescent="0.25">
      <c r="E217" t="s">
        <v>503</v>
      </c>
      <c r="F217" t="s">
        <v>544</v>
      </c>
      <c r="G217" t="s">
        <v>545</v>
      </c>
      <c r="H217" t="s">
        <v>506</v>
      </c>
      <c r="I217" t="s">
        <v>507</v>
      </c>
    </row>
    <row r="218" spans="5:9" ht="15" x14ac:dyDescent="0.25">
      <c r="E218" t="s">
        <v>503</v>
      </c>
      <c r="F218" t="s">
        <v>546</v>
      </c>
      <c r="G218" t="s">
        <v>547</v>
      </c>
      <c r="H218" t="s">
        <v>506</v>
      </c>
      <c r="I218" t="s">
        <v>507</v>
      </c>
    </row>
    <row r="219" spans="5:9" ht="15" x14ac:dyDescent="0.25">
      <c r="E219" t="s">
        <v>108</v>
      </c>
      <c r="F219" t="s">
        <v>548</v>
      </c>
      <c r="G219" t="s">
        <v>549</v>
      </c>
      <c r="H219" t="s">
        <v>550</v>
      </c>
      <c r="I219" t="s">
        <v>551</v>
      </c>
    </row>
    <row r="220" spans="5:9" ht="15" x14ac:dyDescent="0.25">
      <c r="E220" t="s">
        <v>112</v>
      </c>
      <c r="F220" t="s">
        <v>552</v>
      </c>
      <c r="G220" t="s">
        <v>553</v>
      </c>
      <c r="H220" t="s">
        <v>554</v>
      </c>
      <c r="I220" t="s">
        <v>555</v>
      </c>
    </row>
    <row r="221" spans="5:9" ht="15" x14ac:dyDescent="0.25">
      <c r="E221" t="s">
        <v>112</v>
      </c>
      <c r="F221" t="s">
        <v>556</v>
      </c>
      <c r="G221" t="s">
        <v>557</v>
      </c>
      <c r="H221" t="s">
        <v>554</v>
      </c>
      <c r="I221" t="s">
        <v>555</v>
      </c>
    </row>
    <row r="222" spans="5:9" ht="15" x14ac:dyDescent="0.25">
      <c r="E222" t="s">
        <v>112</v>
      </c>
      <c r="F222" t="s">
        <v>558</v>
      </c>
      <c r="G222" t="s">
        <v>559</v>
      </c>
      <c r="H222" t="s">
        <v>554</v>
      </c>
      <c r="I222" t="s">
        <v>555</v>
      </c>
    </row>
    <row r="223" spans="5:9" ht="15" x14ac:dyDescent="0.25">
      <c r="E223" t="s">
        <v>112</v>
      </c>
      <c r="F223" t="s">
        <v>560</v>
      </c>
      <c r="G223" t="s">
        <v>561</v>
      </c>
      <c r="H223" t="s">
        <v>554</v>
      </c>
      <c r="I223" t="s">
        <v>555</v>
      </c>
    </row>
    <row r="224" spans="5:9" ht="15" x14ac:dyDescent="0.25">
      <c r="E224" t="s">
        <v>112</v>
      </c>
      <c r="F224" t="s">
        <v>562</v>
      </c>
      <c r="G224" t="s">
        <v>563</v>
      </c>
      <c r="H224" t="s">
        <v>554</v>
      </c>
      <c r="I224" t="s">
        <v>555</v>
      </c>
    </row>
    <row r="225" spans="5:9" ht="15" x14ac:dyDescent="0.25">
      <c r="E225" t="s">
        <v>112</v>
      </c>
      <c r="F225" t="s">
        <v>564</v>
      </c>
      <c r="G225" t="s">
        <v>565</v>
      </c>
      <c r="H225" t="s">
        <v>554</v>
      </c>
      <c r="I225" t="s">
        <v>555</v>
      </c>
    </row>
    <row r="226" spans="5:9" ht="15" x14ac:dyDescent="0.25">
      <c r="E226" t="s">
        <v>112</v>
      </c>
      <c r="F226" t="s">
        <v>566</v>
      </c>
      <c r="G226" t="s">
        <v>567</v>
      </c>
      <c r="H226" t="s">
        <v>554</v>
      </c>
      <c r="I226" t="s">
        <v>555</v>
      </c>
    </row>
    <row r="227" spans="5:9" ht="15" x14ac:dyDescent="0.25">
      <c r="E227" t="s">
        <v>112</v>
      </c>
      <c r="F227" t="s">
        <v>568</v>
      </c>
      <c r="G227" t="s">
        <v>569</v>
      </c>
      <c r="H227" t="s">
        <v>554</v>
      </c>
      <c r="I227" t="s">
        <v>555</v>
      </c>
    </row>
    <row r="228" spans="5:9" ht="15" x14ac:dyDescent="0.25">
      <c r="E228" t="s">
        <v>112</v>
      </c>
      <c r="F228" t="s">
        <v>570</v>
      </c>
      <c r="G228" t="s">
        <v>571</v>
      </c>
      <c r="H228" t="s">
        <v>554</v>
      </c>
      <c r="I228" t="s">
        <v>555</v>
      </c>
    </row>
    <row r="229" spans="5:9" ht="15" x14ac:dyDescent="0.25">
      <c r="E229" t="s">
        <v>112</v>
      </c>
      <c r="F229" t="s">
        <v>572</v>
      </c>
      <c r="G229" t="s">
        <v>573</v>
      </c>
      <c r="H229" t="s">
        <v>554</v>
      </c>
      <c r="I229" t="s">
        <v>555</v>
      </c>
    </row>
    <row r="230" spans="5:9" ht="15" x14ac:dyDescent="0.25">
      <c r="E230" t="s">
        <v>112</v>
      </c>
      <c r="F230" t="s">
        <v>574</v>
      </c>
      <c r="G230" t="s">
        <v>575</v>
      </c>
      <c r="H230" t="s">
        <v>554</v>
      </c>
      <c r="I230" t="s">
        <v>555</v>
      </c>
    </row>
    <row r="231" spans="5:9" ht="15" x14ac:dyDescent="0.25">
      <c r="E231" t="s">
        <v>112</v>
      </c>
      <c r="F231" t="s">
        <v>576</v>
      </c>
      <c r="G231" t="s">
        <v>577</v>
      </c>
      <c r="H231" t="s">
        <v>554</v>
      </c>
      <c r="I231" t="s">
        <v>555</v>
      </c>
    </row>
    <row r="232" spans="5:9" ht="15" x14ac:dyDescent="0.25">
      <c r="E232" t="s">
        <v>112</v>
      </c>
      <c r="F232" t="s">
        <v>578</v>
      </c>
      <c r="G232" t="s">
        <v>579</v>
      </c>
      <c r="H232" t="s">
        <v>554</v>
      </c>
      <c r="I232" t="s">
        <v>555</v>
      </c>
    </row>
    <row r="233" spans="5:9" ht="15" x14ac:dyDescent="0.25">
      <c r="E233" t="s">
        <v>112</v>
      </c>
      <c r="F233" t="s">
        <v>580</v>
      </c>
      <c r="G233" t="s">
        <v>581</v>
      </c>
      <c r="H233" t="s">
        <v>554</v>
      </c>
      <c r="I233" t="s">
        <v>555</v>
      </c>
    </row>
    <row r="234" spans="5:9" ht="15" x14ac:dyDescent="0.25">
      <c r="E234" t="s">
        <v>112</v>
      </c>
      <c r="F234" t="s">
        <v>582</v>
      </c>
      <c r="G234" t="s">
        <v>583</v>
      </c>
      <c r="H234" t="s">
        <v>554</v>
      </c>
      <c r="I234" t="s">
        <v>555</v>
      </c>
    </row>
    <row r="235" spans="5:9" ht="15" x14ac:dyDescent="0.25">
      <c r="E235" t="s">
        <v>112</v>
      </c>
      <c r="F235" t="s">
        <v>584</v>
      </c>
      <c r="G235" t="s">
        <v>585</v>
      </c>
      <c r="H235" t="s">
        <v>554</v>
      </c>
      <c r="I235" t="s">
        <v>555</v>
      </c>
    </row>
    <row r="236" spans="5:9" ht="15" x14ac:dyDescent="0.25">
      <c r="E236" t="s">
        <v>112</v>
      </c>
      <c r="F236" t="s">
        <v>586</v>
      </c>
      <c r="G236" t="s">
        <v>587</v>
      </c>
      <c r="H236" t="s">
        <v>554</v>
      </c>
      <c r="I236" t="s">
        <v>555</v>
      </c>
    </row>
    <row r="237" spans="5:9" ht="15" x14ac:dyDescent="0.25">
      <c r="E237" t="s">
        <v>112</v>
      </c>
      <c r="F237" t="s">
        <v>588</v>
      </c>
      <c r="G237" t="s">
        <v>589</v>
      </c>
      <c r="H237" t="s">
        <v>554</v>
      </c>
      <c r="I237" t="s">
        <v>555</v>
      </c>
    </row>
    <row r="238" spans="5:9" ht="15" x14ac:dyDescent="0.25">
      <c r="E238" t="s">
        <v>112</v>
      </c>
      <c r="F238" t="s">
        <v>590</v>
      </c>
      <c r="G238" t="s">
        <v>591</v>
      </c>
      <c r="H238" t="s">
        <v>554</v>
      </c>
      <c r="I238" t="s">
        <v>555</v>
      </c>
    </row>
    <row r="239" spans="5:9" ht="15" x14ac:dyDescent="0.25">
      <c r="E239" t="s">
        <v>112</v>
      </c>
      <c r="F239" t="s">
        <v>592</v>
      </c>
      <c r="G239" t="s">
        <v>593</v>
      </c>
      <c r="H239" t="s">
        <v>554</v>
      </c>
      <c r="I239" t="s">
        <v>555</v>
      </c>
    </row>
    <row r="240" spans="5:9" ht="15" x14ac:dyDescent="0.25">
      <c r="E240" t="s">
        <v>112</v>
      </c>
      <c r="F240" t="s">
        <v>594</v>
      </c>
      <c r="G240" t="s">
        <v>595</v>
      </c>
      <c r="H240" t="s">
        <v>554</v>
      </c>
      <c r="I240" t="s">
        <v>555</v>
      </c>
    </row>
    <row r="241" spans="4:9" ht="15" x14ac:dyDescent="0.25">
      <c r="E241" t="s">
        <v>112</v>
      </c>
      <c r="F241" t="s">
        <v>596</v>
      </c>
      <c r="G241" t="s">
        <v>597</v>
      </c>
      <c r="H241" t="s">
        <v>554</v>
      </c>
      <c r="I241" t="s">
        <v>555</v>
      </c>
    </row>
    <row r="242" spans="4:9" ht="15" x14ac:dyDescent="0.25">
      <c r="E242" t="s">
        <v>112</v>
      </c>
      <c r="F242" t="s">
        <v>598</v>
      </c>
      <c r="G242" t="s">
        <v>599</v>
      </c>
      <c r="H242" t="s">
        <v>554</v>
      </c>
      <c r="I242" t="s">
        <v>555</v>
      </c>
    </row>
    <row r="243" spans="4:9" ht="15" x14ac:dyDescent="0.25">
      <c r="D243" t="s">
        <v>600</v>
      </c>
      <c r="E243" t="s">
        <v>112</v>
      </c>
      <c r="F243" t="s">
        <v>445</v>
      </c>
      <c r="G243" t="s">
        <v>239</v>
      </c>
      <c r="H243" t="s">
        <v>554</v>
      </c>
      <c r="I243" t="s">
        <v>555</v>
      </c>
    </row>
    <row r="244" spans="4:9" ht="15" x14ac:dyDescent="0.25">
      <c r="E244" t="s">
        <v>112</v>
      </c>
      <c r="F244" t="s">
        <v>601</v>
      </c>
      <c r="G244" t="s">
        <v>602</v>
      </c>
      <c r="H244" t="s">
        <v>554</v>
      </c>
      <c r="I244" t="s">
        <v>555</v>
      </c>
    </row>
    <row r="245" spans="4:9" ht="15" x14ac:dyDescent="0.25">
      <c r="E245" t="s">
        <v>112</v>
      </c>
      <c r="F245" t="s">
        <v>603</v>
      </c>
      <c r="G245" t="s">
        <v>604</v>
      </c>
      <c r="H245" t="s">
        <v>554</v>
      </c>
      <c r="I245" t="s">
        <v>555</v>
      </c>
    </row>
    <row r="246" spans="4:9" ht="15" x14ac:dyDescent="0.25">
      <c r="E246" t="s">
        <v>115</v>
      </c>
      <c r="F246" t="s">
        <v>605</v>
      </c>
      <c r="G246" t="s">
        <v>606</v>
      </c>
      <c r="H246" t="s">
        <v>607</v>
      </c>
      <c r="I246" t="s">
        <v>608</v>
      </c>
    </row>
    <row r="247" spans="4:9" ht="15" x14ac:dyDescent="0.25">
      <c r="E247" t="s">
        <v>115</v>
      </c>
      <c r="F247" t="s">
        <v>609</v>
      </c>
      <c r="G247" t="s">
        <v>610</v>
      </c>
      <c r="H247" t="s">
        <v>607</v>
      </c>
      <c r="I247" t="s">
        <v>608</v>
      </c>
    </row>
    <row r="248" spans="4:9" ht="15" x14ac:dyDescent="0.25">
      <c r="E248" t="s">
        <v>115</v>
      </c>
      <c r="F248" t="s">
        <v>611</v>
      </c>
      <c r="G248" t="s">
        <v>612</v>
      </c>
      <c r="H248" t="s">
        <v>607</v>
      </c>
      <c r="I248" t="s">
        <v>608</v>
      </c>
    </row>
    <row r="249" spans="4:9" ht="15" x14ac:dyDescent="0.25">
      <c r="E249" t="s">
        <v>115</v>
      </c>
      <c r="F249" t="s">
        <v>613</v>
      </c>
      <c r="G249" t="s">
        <v>614</v>
      </c>
      <c r="H249" t="s">
        <v>607</v>
      </c>
      <c r="I249" t="s">
        <v>608</v>
      </c>
    </row>
    <row r="250" spans="4:9" ht="15" x14ac:dyDescent="0.25">
      <c r="E250" t="s">
        <v>115</v>
      </c>
      <c r="F250" t="s">
        <v>615</v>
      </c>
      <c r="G250" t="s">
        <v>616</v>
      </c>
      <c r="H250" t="s">
        <v>607</v>
      </c>
      <c r="I250" t="s">
        <v>608</v>
      </c>
    </row>
    <row r="251" spans="4:9" ht="15" x14ac:dyDescent="0.25">
      <c r="E251" t="s">
        <v>115</v>
      </c>
      <c r="F251" t="s">
        <v>617</v>
      </c>
      <c r="G251" t="s">
        <v>618</v>
      </c>
      <c r="H251" t="s">
        <v>607</v>
      </c>
      <c r="I251" t="s">
        <v>608</v>
      </c>
    </row>
    <row r="252" spans="4:9" ht="15" x14ac:dyDescent="0.25">
      <c r="E252" t="s">
        <v>115</v>
      </c>
      <c r="F252" t="s">
        <v>619</v>
      </c>
      <c r="G252" t="s">
        <v>620</v>
      </c>
      <c r="H252" t="s">
        <v>607</v>
      </c>
      <c r="I252" t="s">
        <v>608</v>
      </c>
    </row>
    <row r="253" spans="4:9" ht="15" x14ac:dyDescent="0.25">
      <c r="E253" t="s">
        <v>115</v>
      </c>
      <c r="F253" t="s">
        <v>621</v>
      </c>
      <c r="G253" t="s">
        <v>622</v>
      </c>
      <c r="H253" t="s">
        <v>607</v>
      </c>
      <c r="I253" t="s">
        <v>608</v>
      </c>
    </row>
    <row r="254" spans="4:9" ht="15" x14ac:dyDescent="0.25">
      <c r="E254" t="s">
        <v>115</v>
      </c>
      <c r="F254" t="s">
        <v>623</v>
      </c>
      <c r="G254" t="s">
        <v>624</v>
      </c>
      <c r="H254" t="s">
        <v>607</v>
      </c>
      <c r="I254" t="s">
        <v>608</v>
      </c>
    </row>
    <row r="255" spans="4:9" ht="15" x14ac:dyDescent="0.25">
      <c r="D255" t="s">
        <v>625</v>
      </c>
      <c r="E255" t="s">
        <v>115</v>
      </c>
      <c r="F255" t="s">
        <v>626</v>
      </c>
      <c r="G255" t="s">
        <v>375</v>
      </c>
      <c r="H255" t="s">
        <v>607</v>
      </c>
      <c r="I255" t="s">
        <v>608</v>
      </c>
    </row>
    <row r="256" spans="4:9" ht="15" x14ac:dyDescent="0.25">
      <c r="E256" t="s">
        <v>115</v>
      </c>
      <c r="F256" t="s">
        <v>627</v>
      </c>
      <c r="G256" t="s">
        <v>628</v>
      </c>
      <c r="H256" t="s">
        <v>607</v>
      </c>
      <c r="I256" t="s">
        <v>608</v>
      </c>
    </row>
    <row r="257" spans="4:9" ht="15" x14ac:dyDescent="0.25">
      <c r="E257" t="s">
        <v>115</v>
      </c>
      <c r="F257" t="s">
        <v>629</v>
      </c>
      <c r="G257" t="s">
        <v>630</v>
      </c>
      <c r="H257" t="s">
        <v>607</v>
      </c>
      <c r="I257" t="s">
        <v>608</v>
      </c>
    </row>
    <row r="258" spans="4:9" ht="15" x14ac:dyDescent="0.25">
      <c r="E258" t="s">
        <v>115</v>
      </c>
      <c r="F258" t="s">
        <v>631</v>
      </c>
      <c r="G258" t="s">
        <v>632</v>
      </c>
      <c r="H258" t="s">
        <v>607</v>
      </c>
      <c r="I258" t="s">
        <v>608</v>
      </c>
    </row>
    <row r="259" spans="4:9" ht="15" x14ac:dyDescent="0.25">
      <c r="E259" t="s">
        <v>115</v>
      </c>
      <c r="F259" t="s">
        <v>633</v>
      </c>
      <c r="G259" t="s">
        <v>634</v>
      </c>
      <c r="H259" t="s">
        <v>607</v>
      </c>
      <c r="I259" t="s">
        <v>608</v>
      </c>
    </row>
    <row r="260" spans="4:9" ht="15" x14ac:dyDescent="0.25">
      <c r="E260" t="s">
        <v>115</v>
      </c>
      <c r="F260" t="s">
        <v>635</v>
      </c>
      <c r="G260" t="s">
        <v>636</v>
      </c>
      <c r="H260" t="s">
        <v>607</v>
      </c>
      <c r="I260" t="s">
        <v>608</v>
      </c>
    </row>
    <row r="261" spans="4:9" ht="15" x14ac:dyDescent="0.25">
      <c r="E261" t="s">
        <v>115</v>
      </c>
      <c r="F261" t="s">
        <v>637</v>
      </c>
      <c r="G261" t="s">
        <v>638</v>
      </c>
      <c r="H261" t="s">
        <v>607</v>
      </c>
      <c r="I261" t="s">
        <v>608</v>
      </c>
    </row>
    <row r="262" spans="4:9" ht="15" x14ac:dyDescent="0.25">
      <c r="D262" t="s">
        <v>625</v>
      </c>
      <c r="E262" t="s">
        <v>115</v>
      </c>
      <c r="F262" t="s">
        <v>639</v>
      </c>
      <c r="G262" t="s">
        <v>640</v>
      </c>
      <c r="H262" t="s">
        <v>607</v>
      </c>
      <c r="I262" t="s">
        <v>608</v>
      </c>
    </row>
    <row r="263" spans="4:9" ht="15" x14ac:dyDescent="0.25">
      <c r="E263" t="s">
        <v>118</v>
      </c>
      <c r="F263" t="s">
        <v>641</v>
      </c>
      <c r="G263" t="s">
        <v>642</v>
      </c>
      <c r="H263" t="s">
        <v>643</v>
      </c>
      <c r="I263" t="s">
        <v>644</v>
      </c>
    </row>
    <row r="264" spans="4:9" ht="15" x14ac:dyDescent="0.25">
      <c r="E264" t="s">
        <v>118</v>
      </c>
      <c r="F264" t="s">
        <v>645</v>
      </c>
      <c r="G264" t="s">
        <v>646</v>
      </c>
      <c r="H264" t="s">
        <v>643</v>
      </c>
      <c r="I264" t="s">
        <v>644</v>
      </c>
    </row>
    <row r="265" spans="4:9" ht="15" x14ac:dyDescent="0.25">
      <c r="E265" t="s">
        <v>118</v>
      </c>
      <c r="F265" t="s">
        <v>647</v>
      </c>
      <c r="G265" t="s">
        <v>648</v>
      </c>
      <c r="H265" t="s">
        <v>643</v>
      </c>
      <c r="I265" t="s">
        <v>644</v>
      </c>
    </row>
    <row r="266" spans="4:9" ht="15" x14ac:dyDescent="0.25">
      <c r="E266" t="s">
        <v>118</v>
      </c>
      <c r="F266" t="s">
        <v>649</v>
      </c>
      <c r="G266" t="s">
        <v>650</v>
      </c>
      <c r="H266" t="s">
        <v>643</v>
      </c>
      <c r="I266" t="s">
        <v>644</v>
      </c>
    </row>
    <row r="267" spans="4:9" ht="15" x14ac:dyDescent="0.25">
      <c r="E267" t="s">
        <v>118</v>
      </c>
      <c r="F267" t="s">
        <v>651</v>
      </c>
      <c r="G267" t="s">
        <v>652</v>
      </c>
      <c r="H267" t="s">
        <v>643</v>
      </c>
      <c r="I267" t="s">
        <v>644</v>
      </c>
    </row>
    <row r="268" spans="4:9" ht="15" x14ac:dyDescent="0.25">
      <c r="E268" t="s">
        <v>118</v>
      </c>
      <c r="F268" t="s">
        <v>653</v>
      </c>
      <c r="G268" t="s">
        <v>654</v>
      </c>
      <c r="H268" t="s">
        <v>643</v>
      </c>
      <c r="I268" t="s">
        <v>644</v>
      </c>
    </row>
    <row r="269" spans="4:9" ht="15" x14ac:dyDescent="0.25">
      <c r="E269" t="s">
        <v>118</v>
      </c>
      <c r="F269" t="s">
        <v>655</v>
      </c>
      <c r="G269" t="s">
        <v>656</v>
      </c>
      <c r="H269" t="s">
        <v>643</v>
      </c>
      <c r="I269" t="s">
        <v>644</v>
      </c>
    </row>
    <row r="270" spans="4:9" ht="15" x14ac:dyDescent="0.25">
      <c r="E270" t="s">
        <v>118</v>
      </c>
      <c r="F270" t="s">
        <v>657</v>
      </c>
      <c r="G270" t="s">
        <v>658</v>
      </c>
      <c r="H270" t="s">
        <v>643</v>
      </c>
      <c r="I270" t="s">
        <v>644</v>
      </c>
    </row>
    <row r="271" spans="4:9" ht="15" x14ac:dyDescent="0.25">
      <c r="E271" t="s">
        <v>118</v>
      </c>
      <c r="F271" t="s">
        <v>659</v>
      </c>
      <c r="G271" t="s">
        <v>660</v>
      </c>
      <c r="H271" t="s">
        <v>643</v>
      </c>
      <c r="I271" t="s">
        <v>644</v>
      </c>
    </row>
    <row r="272" spans="4:9" ht="15" x14ac:dyDescent="0.25">
      <c r="E272" t="s">
        <v>118</v>
      </c>
      <c r="F272" t="s">
        <v>661</v>
      </c>
      <c r="G272" t="s">
        <v>662</v>
      </c>
      <c r="H272" t="s">
        <v>643</v>
      </c>
      <c r="I272" t="s">
        <v>644</v>
      </c>
    </row>
    <row r="273" spans="4:9" ht="15" x14ac:dyDescent="0.25">
      <c r="E273" t="s">
        <v>118</v>
      </c>
      <c r="F273" t="s">
        <v>663</v>
      </c>
      <c r="G273" t="s">
        <v>664</v>
      </c>
      <c r="H273" t="s">
        <v>643</v>
      </c>
      <c r="I273" t="s">
        <v>644</v>
      </c>
    </row>
    <row r="274" spans="4:9" ht="15" x14ac:dyDescent="0.25">
      <c r="E274" t="s">
        <v>118</v>
      </c>
      <c r="F274" t="s">
        <v>665</v>
      </c>
      <c r="G274" t="s">
        <v>666</v>
      </c>
      <c r="H274" t="s">
        <v>643</v>
      </c>
      <c r="I274" t="s">
        <v>644</v>
      </c>
    </row>
    <row r="275" spans="4:9" ht="15" x14ac:dyDescent="0.25">
      <c r="E275" t="s">
        <v>118</v>
      </c>
      <c r="F275" t="s">
        <v>667</v>
      </c>
      <c r="G275" t="s">
        <v>668</v>
      </c>
      <c r="H275" t="s">
        <v>643</v>
      </c>
      <c r="I275" t="s">
        <v>644</v>
      </c>
    </row>
    <row r="276" spans="4:9" ht="15" x14ac:dyDescent="0.25">
      <c r="E276" t="s">
        <v>118</v>
      </c>
      <c r="F276" t="s">
        <v>669</v>
      </c>
      <c r="G276" t="s">
        <v>670</v>
      </c>
      <c r="H276" t="s">
        <v>643</v>
      </c>
      <c r="I276" t="s">
        <v>644</v>
      </c>
    </row>
    <row r="277" spans="4:9" ht="15" x14ac:dyDescent="0.25">
      <c r="E277" t="s">
        <v>118</v>
      </c>
      <c r="F277" t="s">
        <v>671</v>
      </c>
      <c r="G277" t="s">
        <v>672</v>
      </c>
      <c r="H277" t="s">
        <v>643</v>
      </c>
      <c r="I277" t="s">
        <v>644</v>
      </c>
    </row>
    <row r="278" spans="4:9" ht="15" x14ac:dyDescent="0.25">
      <c r="D278" t="s">
        <v>673</v>
      </c>
      <c r="E278" t="s">
        <v>118</v>
      </c>
      <c r="F278" t="s">
        <v>674</v>
      </c>
      <c r="G278" t="s">
        <v>675</v>
      </c>
      <c r="H278" t="s">
        <v>643</v>
      </c>
      <c r="I278" t="s">
        <v>644</v>
      </c>
    </row>
    <row r="279" spans="4:9" ht="15" x14ac:dyDescent="0.25">
      <c r="E279" t="s">
        <v>118</v>
      </c>
      <c r="F279" t="s">
        <v>676</v>
      </c>
      <c r="G279" t="s">
        <v>677</v>
      </c>
      <c r="H279" t="s">
        <v>643</v>
      </c>
      <c r="I279" t="s">
        <v>644</v>
      </c>
    </row>
    <row r="280" spans="4:9" ht="15" x14ac:dyDescent="0.25">
      <c r="E280" t="s">
        <v>118</v>
      </c>
      <c r="F280" t="s">
        <v>678</v>
      </c>
      <c r="G280" t="s">
        <v>679</v>
      </c>
      <c r="H280" t="s">
        <v>643</v>
      </c>
      <c r="I280" t="s">
        <v>644</v>
      </c>
    </row>
    <row r="281" spans="4:9" ht="15" x14ac:dyDescent="0.25">
      <c r="E281" t="s">
        <v>118</v>
      </c>
      <c r="F281" t="s">
        <v>680</v>
      </c>
      <c r="G281" t="s">
        <v>681</v>
      </c>
      <c r="H281" t="s">
        <v>643</v>
      </c>
      <c r="I281" t="s">
        <v>644</v>
      </c>
    </row>
    <row r="282" spans="4:9" ht="15" x14ac:dyDescent="0.25">
      <c r="D282" t="s">
        <v>673</v>
      </c>
      <c r="E282" t="s">
        <v>118</v>
      </c>
      <c r="F282" t="s">
        <v>439</v>
      </c>
      <c r="G282" t="s">
        <v>440</v>
      </c>
      <c r="H282" t="s">
        <v>643</v>
      </c>
      <c r="I282" t="s">
        <v>644</v>
      </c>
    </row>
    <row r="283" spans="4:9" ht="15" x14ac:dyDescent="0.25">
      <c r="E283" t="s">
        <v>118</v>
      </c>
      <c r="F283" t="s">
        <v>682</v>
      </c>
      <c r="G283" t="s">
        <v>683</v>
      </c>
      <c r="H283" t="s">
        <v>643</v>
      </c>
      <c r="I283" t="s">
        <v>644</v>
      </c>
    </row>
    <row r="284" spans="4:9" ht="15" x14ac:dyDescent="0.25">
      <c r="E284" t="s">
        <v>118</v>
      </c>
      <c r="F284" t="s">
        <v>684</v>
      </c>
      <c r="G284" t="s">
        <v>685</v>
      </c>
      <c r="H284" t="s">
        <v>643</v>
      </c>
      <c r="I284" t="s">
        <v>644</v>
      </c>
    </row>
    <row r="285" spans="4:9" ht="15" x14ac:dyDescent="0.25">
      <c r="E285" t="s">
        <v>118</v>
      </c>
      <c r="F285" t="s">
        <v>686</v>
      </c>
      <c r="G285" t="s">
        <v>687</v>
      </c>
      <c r="H285" t="s">
        <v>643</v>
      </c>
      <c r="I285" t="s">
        <v>644</v>
      </c>
    </row>
    <row r="286" spans="4:9" ht="15" x14ac:dyDescent="0.25">
      <c r="E286" t="s">
        <v>118</v>
      </c>
      <c r="F286" t="s">
        <v>688</v>
      </c>
      <c r="G286" t="s">
        <v>689</v>
      </c>
      <c r="H286" t="s">
        <v>643</v>
      </c>
      <c r="I286" t="s">
        <v>644</v>
      </c>
    </row>
    <row r="287" spans="4:9" ht="15" x14ac:dyDescent="0.25">
      <c r="E287" t="s">
        <v>118</v>
      </c>
      <c r="F287" t="s">
        <v>690</v>
      </c>
      <c r="G287" t="s">
        <v>691</v>
      </c>
      <c r="H287" t="s">
        <v>643</v>
      </c>
      <c r="I287" t="s">
        <v>644</v>
      </c>
    </row>
    <row r="288" spans="4:9" ht="15" x14ac:dyDescent="0.25">
      <c r="E288" t="s">
        <v>121</v>
      </c>
      <c r="F288" t="s">
        <v>692</v>
      </c>
      <c r="G288" t="s">
        <v>693</v>
      </c>
      <c r="H288" t="s">
        <v>694</v>
      </c>
      <c r="I288" t="s">
        <v>695</v>
      </c>
    </row>
    <row r="289" spans="5:9" ht="15" x14ac:dyDescent="0.25">
      <c r="E289" t="s">
        <v>121</v>
      </c>
      <c r="F289" t="s">
        <v>696</v>
      </c>
      <c r="G289" t="s">
        <v>697</v>
      </c>
      <c r="H289" t="s">
        <v>694</v>
      </c>
      <c r="I289" t="s">
        <v>695</v>
      </c>
    </row>
    <row r="290" spans="5:9" ht="15" x14ac:dyDescent="0.25">
      <c r="E290" t="s">
        <v>121</v>
      </c>
      <c r="F290" t="s">
        <v>698</v>
      </c>
      <c r="G290" t="s">
        <v>699</v>
      </c>
      <c r="H290" t="s">
        <v>694</v>
      </c>
      <c r="I290" t="s">
        <v>695</v>
      </c>
    </row>
    <row r="291" spans="5:9" ht="15" x14ac:dyDescent="0.25">
      <c r="E291" t="s">
        <v>121</v>
      </c>
      <c r="F291" t="s">
        <v>700</v>
      </c>
      <c r="G291" t="s">
        <v>701</v>
      </c>
      <c r="H291" t="s">
        <v>694</v>
      </c>
      <c r="I291" t="s">
        <v>695</v>
      </c>
    </row>
    <row r="292" spans="5:9" ht="15" x14ac:dyDescent="0.25">
      <c r="E292" t="s">
        <v>121</v>
      </c>
      <c r="F292" t="s">
        <v>702</v>
      </c>
      <c r="G292" t="s">
        <v>703</v>
      </c>
      <c r="H292" t="s">
        <v>694</v>
      </c>
      <c r="I292" t="s">
        <v>695</v>
      </c>
    </row>
    <row r="293" spans="5:9" ht="15" x14ac:dyDescent="0.25">
      <c r="E293" t="s">
        <v>121</v>
      </c>
      <c r="F293" t="s">
        <v>704</v>
      </c>
      <c r="G293" t="s">
        <v>705</v>
      </c>
      <c r="H293" t="s">
        <v>694</v>
      </c>
      <c r="I293" t="s">
        <v>695</v>
      </c>
    </row>
    <row r="294" spans="5:9" ht="15" x14ac:dyDescent="0.25">
      <c r="E294" t="s">
        <v>121</v>
      </c>
      <c r="F294" t="s">
        <v>706</v>
      </c>
      <c r="G294" t="s">
        <v>707</v>
      </c>
      <c r="H294" t="s">
        <v>694</v>
      </c>
      <c r="I294" t="s">
        <v>695</v>
      </c>
    </row>
    <row r="295" spans="5:9" ht="15" x14ac:dyDescent="0.25">
      <c r="E295" t="s">
        <v>121</v>
      </c>
      <c r="F295" t="s">
        <v>708</v>
      </c>
      <c r="G295" t="s">
        <v>709</v>
      </c>
      <c r="H295" t="s">
        <v>694</v>
      </c>
      <c r="I295" t="s">
        <v>695</v>
      </c>
    </row>
    <row r="296" spans="5:9" ht="15" x14ac:dyDescent="0.25">
      <c r="E296" t="s">
        <v>121</v>
      </c>
      <c r="F296" t="s">
        <v>710</v>
      </c>
      <c r="G296" t="s">
        <v>711</v>
      </c>
      <c r="H296" t="s">
        <v>694</v>
      </c>
      <c r="I296" t="s">
        <v>695</v>
      </c>
    </row>
    <row r="297" spans="5:9" ht="15" x14ac:dyDescent="0.25">
      <c r="E297" t="s">
        <v>121</v>
      </c>
      <c r="F297" t="s">
        <v>712</v>
      </c>
      <c r="G297" t="s">
        <v>713</v>
      </c>
      <c r="H297" t="s">
        <v>694</v>
      </c>
      <c r="I297" t="s">
        <v>695</v>
      </c>
    </row>
    <row r="298" spans="5:9" ht="15" x14ac:dyDescent="0.25">
      <c r="E298" t="s">
        <v>121</v>
      </c>
      <c r="F298" t="s">
        <v>714</v>
      </c>
      <c r="G298" t="s">
        <v>715</v>
      </c>
      <c r="H298" t="s">
        <v>694</v>
      </c>
      <c r="I298" t="s">
        <v>695</v>
      </c>
    </row>
    <row r="299" spans="5:9" ht="15" x14ac:dyDescent="0.25">
      <c r="E299" t="s">
        <v>121</v>
      </c>
      <c r="F299" t="s">
        <v>716</v>
      </c>
      <c r="G299" t="s">
        <v>717</v>
      </c>
      <c r="H299" t="s">
        <v>694</v>
      </c>
      <c r="I299" t="s">
        <v>695</v>
      </c>
    </row>
    <row r="300" spans="5:9" ht="15" x14ac:dyDescent="0.25">
      <c r="E300" t="s">
        <v>121</v>
      </c>
      <c r="F300" t="s">
        <v>718</v>
      </c>
      <c r="G300" t="s">
        <v>719</v>
      </c>
      <c r="H300" t="s">
        <v>694</v>
      </c>
      <c r="I300" t="s">
        <v>695</v>
      </c>
    </row>
    <row r="301" spans="5:9" ht="15" x14ac:dyDescent="0.25">
      <c r="E301" t="s">
        <v>121</v>
      </c>
      <c r="F301" t="s">
        <v>720</v>
      </c>
      <c r="G301" t="s">
        <v>721</v>
      </c>
      <c r="H301" t="s">
        <v>694</v>
      </c>
      <c r="I301" t="s">
        <v>695</v>
      </c>
    </row>
    <row r="302" spans="5:9" ht="15" x14ac:dyDescent="0.25">
      <c r="E302" t="s">
        <v>121</v>
      </c>
      <c r="F302" t="s">
        <v>722</v>
      </c>
      <c r="G302" t="s">
        <v>723</v>
      </c>
      <c r="H302" t="s">
        <v>694</v>
      </c>
      <c r="I302" t="s">
        <v>695</v>
      </c>
    </row>
    <row r="303" spans="5:9" ht="15" x14ac:dyDescent="0.25">
      <c r="E303" t="s">
        <v>121</v>
      </c>
      <c r="F303" t="s">
        <v>724</v>
      </c>
      <c r="G303" t="s">
        <v>725</v>
      </c>
      <c r="H303" t="s">
        <v>694</v>
      </c>
      <c r="I303" t="s">
        <v>695</v>
      </c>
    </row>
    <row r="304" spans="5:9" ht="15" x14ac:dyDescent="0.25">
      <c r="E304" t="s">
        <v>121</v>
      </c>
      <c r="F304" t="s">
        <v>696</v>
      </c>
      <c r="G304" t="s">
        <v>697</v>
      </c>
      <c r="H304" t="s">
        <v>694</v>
      </c>
      <c r="I304" t="s">
        <v>695</v>
      </c>
    </row>
    <row r="305" spans="5:9" ht="15" x14ac:dyDescent="0.25">
      <c r="E305" t="s">
        <v>121</v>
      </c>
      <c r="F305" t="s">
        <v>726</v>
      </c>
      <c r="G305" t="s">
        <v>727</v>
      </c>
      <c r="H305" t="s">
        <v>694</v>
      </c>
      <c r="I305" t="s">
        <v>695</v>
      </c>
    </row>
    <row r="306" spans="5:9" ht="15" x14ac:dyDescent="0.25">
      <c r="E306" t="s">
        <v>121</v>
      </c>
      <c r="F306" t="s">
        <v>728</v>
      </c>
      <c r="G306" t="s">
        <v>729</v>
      </c>
      <c r="H306" t="s">
        <v>694</v>
      </c>
      <c r="I306" t="s">
        <v>695</v>
      </c>
    </row>
    <row r="307" spans="5:9" ht="15" x14ac:dyDescent="0.25">
      <c r="E307" t="s">
        <v>121</v>
      </c>
      <c r="F307" t="s">
        <v>730</v>
      </c>
      <c r="G307" t="s">
        <v>731</v>
      </c>
      <c r="H307" t="s">
        <v>694</v>
      </c>
      <c r="I307" t="s">
        <v>695</v>
      </c>
    </row>
    <row r="308" spans="5:9" ht="15" x14ac:dyDescent="0.25">
      <c r="E308" t="s">
        <v>121</v>
      </c>
      <c r="F308" t="s">
        <v>732</v>
      </c>
      <c r="G308" t="s">
        <v>733</v>
      </c>
      <c r="H308" t="s">
        <v>694</v>
      </c>
      <c r="I308" t="s">
        <v>695</v>
      </c>
    </row>
    <row r="309" spans="5:9" ht="15" x14ac:dyDescent="0.25">
      <c r="E309" t="s">
        <v>124</v>
      </c>
      <c r="F309" t="s">
        <v>734</v>
      </c>
      <c r="G309" t="s">
        <v>735</v>
      </c>
      <c r="H309" t="s">
        <v>736</v>
      </c>
      <c r="I309" t="s">
        <v>737</v>
      </c>
    </row>
    <row r="310" spans="5:9" ht="15" x14ac:dyDescent="0.25">
      <c r="E310" t="s">
        <v>124</v>
      </c>
      <c r="F310" t="s">
        <v>738</v>
      </c>
      <c r="G310" t="s">
        <v>739</v>
      </c>
      <c r="H310" t="s">
        <v>736</v>
      </c>
      <c r="I310" t="s">
        <v>737</v>
      </c>
    </row>
    <row r="311" spans="5:9" ht="15" x14ac:dyDescent="0.25">
      <c r="E311" t="s">
        <v>124</v>
      </c>
      <c r="F311" t="s">
        <v>740</v>
      </c>
      <c r="G311" t="s">
        <v>741</v>
      </c>
      <c r="H311" t="s">
        <v>736</v>
      </c>
      <c r="I311" t="s">
        <v>737</v>
      </c>
    </row>
    <row r="312" spans="5:9" ht="15" x14ac:dyDescent="0.25">
      <c r="E312" t="s">
        <v>124</v>
      </c>
      <c r="F312" t="s">
        <v>742</v>
      </c>
      <c r="G312" t="s">
        <v>743</v>
      </c>
      <c r="H312" t="s">
        <v>736</v>
      </c>
      <c r="I312" t="s">
        <v>737</v>
      </c>
    </row>
    <row r="313" spans="5:9" ht="15" x14ac:dyDescent="0.25">
      <c r="E313" t="s">
        <v>124</v>
      </c>
      <c r="F313" t="s">
        <v>744</v>
      </c>
      <c r="G313" t="s">
        <v>745</v>
      </c>
      <c r="H313" t="s">
        <v>736</v>
      </c>
      <c r="I313" t="s">
        <v>737</v>
      </c>
    </row>
    <row r="314" spans="5:9" ht="15" x14ac:dyDescent="0.25">
      <c r="E314" t="s">
        <v>124</v>
      </c>
      <c r="F314" t="s">
        <v>746</v>
      </c>
      <c r="G314" t="s">
        <v>747</v>
      </c>
      <c r="H314" t="s">
        <v>736</v>
      </c>
      <c r="I314" t="s">
        <v>737</v>
      </c>
    </row>
    <row r="315" spans="5:9" ht="15" x14ac:dyDescent="0.25">
      <c r="E315" t="s">
        <v>124</v>
      </c>
      <c r="F315" t="s">
        <v>748</v>
      </c>
      <c r="G315" t="s">
        <v>749</v>
      </c>
      <c r="H315" t="s">
        <v>736</v>
      </c>
      <c r="I315" t="s">
        <v>737</v>
      </c>
    </row>
    <row r="316" spans="5:9" ht="15" x14ac:dyDescent="0.25">
      <c r="E316" t="s">
        <v>124</v>
      </c>
      <c r="F316" t="s">
        <v>750</v>
      </c>
      <c r="G316" t="s">
        <v>751</v>
      </c>
      <c r="H316" t="s">
        <v>736</v>
      </c>
      <c r="I316" t="s">
        <v>737</v>
      </c>
    </row>
    <row r="317" spans="5:9" ht="15" x14ac:dyDescent="0.25">
      <c r="E317" t="s">
        <v>124</v>
      </c>
      <c r="F317" t="s">
        <v>752</v>
      </c>
      <c r="G317" t="s">
        <v>753</v>
      </c>
      <c r="H317" t="s">
        <v>736</v>
      </c>
      <c r="I317" t="s">
        <v>737</v>
      </c>
    </row>
    <row r="318" spans="5:9" ht="15" x14ac:dyDescent="0.25">
      <c r="E318" t="s">
        <v>124</v>
      </c>
      <c r="F318" t="s">
        <v>754</v>
      </c>
      <c r="G318" t="s">
        <v>755</v>
      </c>
      <c r="H318" t="s">
        <v>736</v>
      </c>
      <c r="I318" t="s">
        <v>737</v>
      </c>
    </row>
    <row r="319" spans="5:9" ht="15" x14ac:dyDescent="0.25">
      <c r="E319" t="s">
        <v>124</v>
      </c>
      <c r="F319" t="s">
        <v>756</v>
      </c>
      <c r="G319" t="s">
        <v>757</v>
      </c>
      <c r="H319" t="s">
        <v>736</v>
      </c>
      <c r="I319" t="s">
        <v>737</v>
      </c>
    </row>
    <row r="320" spans="5:9" ht="15" x14ac:dyDescent="0.25">
      <c r="E320" t="s">
        <v>124</v>
      </c>
      <c r="F320" t="s">
        <v>758</v>
      </c>
      <c r="G320" t="s">
        <v>759</v>
      </c>
      <c r="H320" t="s">
        <v>736</v>
      </c>
      <c r="I320" t="s">
        <v>737</v>
      </c>
    </row>
    <row r="321" spans="5:9" ht="15" x14ac:dyDescent="0.25">
      <c r="E321" t="s">
        <v>124</v>
      </c>
      <c r="F321" t="s">
        <v>760</v>
      </c>
      <c r="G321" t="s">
        <v>761</v>
      </c>
      <c r="H321" t="s">
        <v>736</v>
      </c>
      <c r="I321" t="s">
        <v>737</v>
      </c>
    </row>
    <row r="322" spans="5:9" ht="15" x14ac:dyDescent="0.25">
      <c r="E322" t="s">
        <v>124</v>
      </c>
      <c r="F322" t="s">
        <v>762</v>
      </c>
      <c r="G322" t="s">
        <v>763</v>
      </c>
      <c r="H322" t="s">
        <v>736</v>
      </c>
      <c r="I322" t="s">
        <v>737</v>
      </c>
    </row>
    <row r="323" spans="5:9" ht="15" x14ac:dyDescent="0.25">
      <c r="E323" t="s">
        <v>124</v>
      </c>
      <c r="F323" t="s">
        <v>764</v>
      </c>
      <c r="G323" t="s">
        <v>765</v>
      </c>
      <c r="H323" t="s">
        <v>736</v>
      </c>
      <c r="I323" t="s">
        <v>737</v>
      </c>
    </row>
    <row r="324" spans="5:9" ht="15" x14ac:dyDescent="0.25">
      <c r="E324" t="s">
        <v>124</v>
      </c>
      <c r="F324" t="s">
        <v>766</v>
      </c>
      <c r="G324" t="s">
        <v>767</v>
      </c>
      <c r="H324" t="s">
        <v>736</v>
      </c>
      <c r="I324" t="s">
        <v>737</v>
      </c>
    </row>
    <row r="325" spans="5:9" ht="15" x14ac:dyDescent="0.25">
      <c r="E325" t="s">
        <v>124</v>
      </c>
      <c r="F325" t="s">
        <v>768</v>
      </c>
      <c r="G325" t="s">
        <v>769</v>
      </c>
      <c r="H325" t="s">
        <v>736</v>
      </c>
      <c r="I325" t="s">
        <v>737</v>
      </c>
    </row>
    <row r="326" spans="5:9" ht="15" x14ac:dyDescent="0.25">
      <c r="E326" t="s">
        <v>127</v>
      </c>
      <c r="F326" t="s">
        <v>770</v>
      </c>
      <c r="G326" t="s">
        <v>771</v>
      </c>
      <c r="H326" t="s">
        <v>772</v>
      </c>
      <c r="I326" t="s">
        <v>773</v>
      </c>
    </row>
    <row r="327" spans="5:9" ht="15" x14ac:dyDescent="0.25">
      <c r="E327" t="s">
        <v>127</v>
      </c>
      <c r="F327" t="s">
        <v>774</v>
      </c>
      <c r="G327" t="s">
        <v>775</v>
      </c>
      <c r="H327" t="s">
        <v>772</v>
      </c>
      <c r="I327" t="s">
        <v>773</v>
      </c>
    </row>
    <row r="328" spans="5:9" ht="15" x14ac:dyDescent="0.25">
      <c r="E328" t="s">
        <v>127</v>
      </c>
      <c r="F328" t="s">
        <v>776</v>
      </c>
      <c r="G328" t="s">
        <v>777</v>
      </c>
      <c r="H328" t="s">
        <v>772</v>
      </c>
      <c r="I328" t="s">
        <v>773</v>
      </c>
    </row>
    <row r="329" spans="5:9" ht="15" x14ac:dyDescent="0.25">
      <c r="E329" t="s">
        <v>127</v>
      </c>
      <c r="F329" t="s">
        <v>778</v>
      </c>
      <c r="G329" t="s">
        <v>779</v>
      </c>
      <c r="H329" t="s">
        <v>772</v>
      </c>
      <c r="I329" t="s">
        <v>773</v>
      </c>
    </row>
    <row r="330" spans="5:9" ht="15" x14ac:dyDescent="0.25">
      <c r="E330" t="s">
        <v>127</v>
      </c>
      <c r="F330" t="s">
        <v>780</v>
      </c>
      <c r="G330" t="s">
        <v>781</v>
      </c>
      <c r="H330" t="s">
        <v>772</v>
      </c>
      <c r="I330" t="s">
        <v>773</v>
      </c>
    </row>
    <row r="331" spans="5:9" ht="15" x14ac:dyDescent="0.25">
      <c r="E331" t="s">
        <v>127</v>
      </c>
      <c r="F331" t="s">
        <v>782</v>
      </c>
      <c r="G331" t="s">
        <v>783</v>
      </c>
      <c r="H331" t="s">
        <v>772</v>
      </c>
      <c r="I331" t="s">
        <v>773</v>
      </c>
    </row>
    <row r="332" spans="5:9" ht="15" x14ac:dyDescent="0.25">
      <c r="E332" t="s">
        <v>127</v>
      </c>
      <c r="F332" t="s">
        <v>784</v>
      </c>
      <c r="G332" t="s">
        <v>785</v>
      </c>
      <c r="H332" t="s">
        <v>772</v>
      </c>
      <c r="I332" t="s">
        <v>773</v>
      </c>
    </row>
    <row r="333" spans="5:9" ht="15" x14ac:dyDescent="0.25">
      <c r="E333" t="s">
        <v>127</v>
      </c>
      <c r="F333" t="s">
        <v>786</v>
      </c>
      <c r="G333" t="s">
        <v>787</v>
      </c>
      <c r="H333" t="s">
        <v>772</v>
      </c>
      <c r="I333" t="s">
        <v>773</v>
      </c>
    </row>
    <row r="334" spans="5:9" ht="15" x14ac:dyDescent="0.25">
      <c r="E334" t="s">
        <v>127</v>
      </c>
      <c r="F334" t="s">
        <v>788</v>
      </c>
      <c r="G334" t="s">
        <v>789</v>
      </c>
      <c r="H334" t="s">
        <v>772</v>
      </c>
      <c r="I334" t="s">
        <v>773</v>
      </c>
    </row>
    <row r="335" spans="5:9" ht="15" x14ac:dyDescent="0.25">
      <c r="E335" t="s">
        <v>127</v>
      </c>
      <c r="F335" t="s">
        <v>790</v>
      </c>
      <c r="G335" t="s">
        <v>791</v>
      </c>
      <c r="H335" t="s">
        <v>772</v>
      </c>
      <c r="I335" t="s">
        <v>773</v>
      </c>
    </row>
    <row r="336" spans="5:9" ht="15" x14ac:dyDescent="0.25">
      <c r="E336" t="s">
        <v>127</v>
      </c>
      <c r="F336" t="s">
        <v>792</v>
      </c>
      <c r="G336" t="s">
        <v>793</v>
      </c>
      <c r="H336" t="s">
        <v>772</v>
      </c>
      <c r="I336" t="s">
        <v>773</v>
      </c>
    </row>
    <row r="337" spans="5:9" ht="15" x14ac:dyDescent="0.25">
      <c r="E337" t="s">
        <v>127</v>
      </c>
      <c r="F337" t="s">
        <v>794</v>
      </c>
      <c r="G337" t="s">
        <v>795</v>
      </c>
      <c r="H337" t="s">
        <v>772</v>
      </c>
      <c r="I337" t="s">
        <v>773</v>
      </c>
    </row>
    <row r="338" spans="5:9" ht="15" x14ac:dyDescent="0.25">
      <c r="E338" t="s">
        <v>127</v>
      </c>
      <c r="F338" t="s">
        <v>796</v>
      </c>
      <c r="G338" t="s">
        <v>797</v>
      </c>
      <c r="H338" t="s">
        <v>772</v>
      </c>
      <c r="I338" t="s">
        <v>773</v>
      </c>
    </row>
    <row r="339" spans="5:9" ht="15" x14ac:dyDescent="0.25">
      <c r="E339" t="s">
        <v>127</v>
      </c>
      <c r="F339" t="s">
        <v>798</v>
      </c>
      <c r="G339" t="s">
        <v>799</v>
      </c>
      <c r="H339" t="s">
        <v>772</v>
      </c>
      <c r="I339" t="s">
        <v>773</v>
      </c>
    </row>
    <row r="340" spans="5:9" ht="15" x14ac:dyDescent="0.25">
      <c r="E340" t="s">
        <v>127</v>
      </c>
      <c r="F340" t="s">
        <v>800</v>
      </c>
      <c r="G340" t="s">
        <v>801</v>
      </c>
      <c r="H340" t="s">
        <v>772</v>
      </c>
      <c r="I340" t="s">
        <v>773</v>
      </c>
    </row>
    <row r="341" spans="5:9" ht="15" x14ac:dyDescent="0.25">
      <c r="E341" t="s">
        <v>127</v>
      </c>
      <c r="F341" t="s">
        <v>802</v>
      </c>
      <c r="G341" t="s">
        <v>803</v>
      </c>
      <c r="H341" t="s">
        <v>772</v>
      </c>
      <c r="I341" t="s">
        <v>773</v>
      </c>
    </row>
    <row r="342" spans="5:9" ht="15" x14ac:dyDescent="0.25">
      <c r="E342" t="s">
        <v>130</v>
      </c>
      <c r="F342" t="s">
        <v>804</v>
      </c>
      <c r="G342" t="s">
        <v>805</v>
      </c>
      <c r="H342" t="s">
        <v>806</v>
      </c>
      <c r="I342" t="s">
        <v>807</v>
      </c>
    </row>
    <row r="343" spans="5:9" ht="15" x14ac:dyDescent="0.25">
      <c r="E343" t="s">
        <v>130</v>
      </c>
      <c r="F343" t="s">
        <v>808</v>
      </c>
      <c r="G343" t="s">
        <v>809</v>
      </c>
      <c r="H343" t="s">
        <v>806</v>
      </c>
      <c r="I343" t="s">
        <v>807</v>
      </c>
    </row>
    <row r="344" spans="5:9" ht="15" x14ac:dyDescent="0.25">
      <c r="E344" t="s">
        <v>130</v>
      </c>
      <c r="F344" t="s">
        <v>810</v>
      </c>
      <c r="G344" t="s">
        <v>811</v>
      </c>
      <c r="H344" t="s">
        <v>806</v>
      </c>
      <c r="I344" t="s">
        <v>807</v>
      </c>
    </row>
    <row r="345" spans="5:9" ht="15" x14ac:dyDescent="0.25">
      <c r="E345" t="s">
        <v>130</v>
      </c>
      <c r="F345" t="s">
        <v>812</v>
      </c>
      <c r="G345" t="s">
        <v>813</v>
      </c>
      <c r="H345" t="s">
        <v>806</v>
      </c>
      <c r="I345" t="s">
        <v>807</v>
      </c>
    </row>
    <row r="346" spans="5:9" ht="15" x14ac:dyDescent="0.25">
      <c r="E346" t="s">
        <v>130</v>
      </c>
      <c r="F346" t="s">
        <v>814</v>
      </c>
      <c r="G346" t="s">
        <v>815</v>
      </c>
      <c r="H346" t="s">
        <v>806</v>
      </c>
      <c r="I346" t="s">
        <v>807</v>
      </c>
    </row>
    <row r="347" spans="5:9" ht="15" x14ac:dyDescent="0.25">
      <c r="E347" t="s">
        <v>130</v>
      </c>
      <c r="F347" t="s">
        <v>816</v>
      </c>
      <c r="G347" t="s">
        <v>817</v>
      </c>
      <c r="H347" t="s">
        <v>806</v>
      </c>
      <c r="I347" t="s">
        <v>807</v>
      </c>
    </row>
    <row r="348" spans="5:9" ht="15" x14ac:dyDescent="0.25">
      <c r="E348" t="s">
        <v>130</v>
      </c>
      <c r="F348" t="s">
        <v>818</v>
      </c>
      <c r="G348" t="s">
        <v>819</v>
      </c>
      <c r="H348" t="s">
        <v>806</v>
      </c>
      <c r="I348" t="s">
        <v>807</v>
      </c>
    </row>
    <row r="349" spans="5:9" ht="15" x14ac:dyDescent="0.25">
      <c r="E349" t="s">
        <v>130</v>
      </c>
      <c r="F349" t="s">
        <v>820</v>
      </c>
      <c r="G349" t="s">
        <v>821</v>
      </c>
      <c r="H349" t="s">
        <v>806</v>
      </c>
      <c r="I349" t="s">
        <v>807</v>
      </c>
    </row>
    <row r="350" spans="5:9" ht="15" x14ac:dyDescent="0.25">
      <c r="E350" t="s">
        <v>130</v>
      </c>
      <c r="F350" t="s">
        <v>822</v>
      </c>
      <c r="G350" t="s">
        <v>823</v>
      </c>
      <c r="H350" t="s">
        <v>806</v>
      </c>
      <c r="I350" t="s">
        <v>807</v>
      </c>
    </row>
    <row r="351" spans="5:9" ht="15" x14ac:dyDescent="0.25">
      <c r="E351" t="s">
        <v>130</v>
      </c>
      <c r="F351" t="s">
        <v>824</v>
      </c>
      <c r="G351" t="s">
        <v>825</v>
      </c>
      <c r="H351" t="s">
        <v>806</v>
      </c>
      <c r="I351" t="s">
        <v>807</v>
      </c>
    </row>
    <row r="352" spans="5:9" ht="15" x14ac:dyDescent="0.25">
      <c r="E352" t="s">
        <v>130</v>
      </c>
      <c r="F352" t="s">
        <v>826</v>
      </c>
      <c r="G352" t="s">
        <v>42</v>
      </c>
      <c r="H352" t="s">
        <v>806</v>
      </c>
      <c r="I352" t="s">
        <v>807</v>
      </c>
    </row>
    <row r="353" spans="5:9" ht="15" x14ac:dyDescent="0.25">
      <c r="E353" t="s">
        <v>130</v>
      </c>
      <c r="F353" t="s">
        <v>827</v>
      </c>
      <c r="G353" t="s">
        <v>828</v>
      </c>
      <c r="H353" t="s">
        <v>806</v>
      </c>
      <c r="I353" t="s">
        <v>807</v>
      </c>
    </row>
    <row r="354" spans="5:9" ht="15" x14ac:dyDescent="0.25">
      <c r="E354" t="s">
        <v>130</v>
      </c>
      <c r="F354" t="s">
        <v>829</v>
      </c>
      <c r="G354" t="s">
        <v>47</v>
      </c>
      <c r="H354" t="s">
        <v>806</v>
      </c>
      <c r="I354" t="s">
        <v>807</v>
      </c>
    </row>
    <row r="355" spans="5:9" ht="15" x14ac:dyDescent="0.25">
      <c r="E355" t="s">
        <v>130</v>
      </c>
      <c r="F355" t="s">
        <v>830</v>
      </c>
      <c r="G355" t="s">
        <v>831</v>
      </c>
      <c r="H355" t="s">
        <v>806</v>
      </c>
      <c r="I355" t="s">
        <v>807</v>
      </c>
    </row>
    <row r="356" spans="5:9" ht="15" x14ac:dyDescent="0.25">
      <c r="E356" t="s">
        <v>130</v>
      </c>
      <c r="F356" t="s">
        <v>832</v>
      </c>
      <c r="G356" t="s">
        <v>833</v>
      </c>
      <c r="H356" t="s">
        <v>806</v>
      </c>
      <c r="I356" t="s">
        <v>807</v>
      </c>
    </row>
    <row r="357" spans="5:9" ht="15" x14ac:dyDescent="0.25">
      <c r="E357" t="s">
        <v>130</v>
      </c>
      <c r="F357" t="s">
        <v>834</v>
      </c>
      <c r="G357" t="s">
        <v>835</v>
      </c>
      <c r="H357" t="s">
        <v>806</v>
      </c>
      <c r="I357" t="s">
        <v>807</v>
      </c>
    </row>
    <row r="358" spans="5:9" ht="15" x14ac:dyDescent="0.25">
      <c r="E358" t="s">
        <v>133</v>
      </c>
      <c r="F358" t="s">
        <v>836</v>
      </c>
      <c r="G358" t="s">
        <v>837</v>
      </c>
      <c r="H358" t="s">
        <v>838</v>
      </c>
      <c r="I358" t="s">
        <v>839</v>
      </c>
    </row>
    <row r="359" spans="5:9" ht="15" x14ac:dyDescent="0.25">
      <c r="E359" t="s">
        <v>133</v>
      </c>
      <c r="F359" t="s">
        <v>840</v>
      </c>
      <c r="G359" t="s">
        <v>841</v>
      </c>
      <c r="H359" t="s">
        <v>838</v>
      </c>
      <c r="I359" t="s">
        <v>839</v>
      </c>
    </row>
    <row r="360" spans="5:9" ht="15" x14ac:dyDescent="0.25">
      <c r="E360" t="s">
        <v>133</v>
      </c>
      <c r="F360" t="s">
        <v>842</v>
      </c>
      <c r="G360" t="s">
        <v>843</v>
      </c>
      <c r="H360" t="s">
        <v>838</v>
      </c>
      <c r="I360" t="s">
        <v>839</v>
      </c>
    </row>
    <row r="361" spans="5:9" ht="15" x14ac:dyDescent="0.25">
      <c r="E361" t="s">
        <v>133</v>
      </c>
      <c r="F361" t="s">
        <v>844</v>
      </c>
      <c r="G361" t="s">
        <v>845</v>
      </c>
      <c r="H361" t="s">
        <v>838</v>
      </c>
      <c r="I361" t="s">
        <v>839</v>
      </c>
    </row>
    <row r="362" spans="5:9" ht="15" x14ac:dyDescent="0.25">
      <c r="E362" t="s">
        <v>133</v>
      </c>
      <c r="F362" t="s">
        <v>846</v>
      </c>
      <c r="G362" t="s">
        <v>847</v>
      </c>
      <c r="H362" t="s">
        <v>838</v>
      </c>
      <c r="I362" t="s">
        <v>839</v>
      </c>
    </row>
    <row r="363" spans="5:9" ht="15" x14ac:dyDescent="0.25">
      <c r="E363" t="s">
        <v>133</v>
      </c>
      <c r="F363" t="s">
        <v>848</v>
      </c>
      <c r="G363" t="s">
        <v>849</v>
      </c>
      <c r="H363" t="s">
        <v>838</v>
      </c>
      <c r="I363" t="s">
        <v>839</v>
      </c>
    </row>
    <row r="364" spans="5:9" ht="15" x14ac:dyDescent="0.25">
      <c r="E364" t="s">
        <v>133</v>
      </c>
      <c r="F364" t="s">
        <v>850</v>
      </c>
      <c r="G364" t="s">
        <v>851</v>
      </c>
      <c r="H364" t="s">
        <v>838</v>
      </c>
      <c r="I364" t="s">
        <v>839</v>
      </c>
    </row>
    <row r="365" spans="5:9" ht="15" x14ac:dyDescent="0.25">
      <c r="E365" t="s">
        <v>133</v>
      </c>
      <c r="F365" t="s">
        <v>852</v>
      </c>
      <c r="G365" t="s">
        <v>853</v>
      </c>
      <c r="H365" t="s">
        <v>838</v>
      </c>
      <c r="I365" t="s">
        <v>839</v>
      </c>
    </row>
    <row r="366" spans="5:9" ht="15" x14ac:dyDescent="0.25">
      <c r="E366" t="s">
        <v>133</v>
      </c>
      <c r="F366" t="s">
        <v>854</v>
      </c>
      <c r="G366" t="s">
        <v>855</v>
      </c>
      <c r="H366" t="s">
        <v>838</v>
      </c>
      <c r="I366" t="s">
        <v>839</v>
      </c>
    </row>
    <row r="367" spans="5:9" ht="15" x14ac:dyDescent="0.25">
      <c r="E367" t="s">
        <v>133</v>
      </c>
      <c r="F367" t="s">
        <v>856</v>
      </c>
      <c r="G367" t="s">
        <v>857</v>
      </c>
      <c r="H367" t="s">
        <v>838</v>
      </c>
      <c r="I367" t="s">
        <v>839</v>
      </c>
    </row>
    <row r="368" spans="5:9" ht="15" x14ac:dyDescent="0.25">
      <c r="E368" t="s">
        <v>133</v>
      </c>
      <c r="F368" t="s">
        <v>858</v>
      </c>
      <c r="G368" t="s">
        <v>859</v>
      </c>
      <c r="H368" t="s">
        <v>838</v>
      </c>
      <c r="I368" t="s">
        <v>839</v>
      </c>
    </row>
    <row r="369" spans="4:9" ht="15" x14ac:dyDescent="0.25">
      <c r="E369" t="s">
        <v>133</v>
      </c>
      <c r="F369" t="s">
        <v>860</v>
      </c>
      <c r="G369" t="s">
        <v>861</v>
      </c>
      <c r="H369" t="s">
        <v>838</v>
      </c>
      <c r="I369" t="s">
        <v>839</v>
      </c>
    </row>
    <row r="370" spans="4:9" ht="15" x14ac:dyDescent="0.25">
      <c r="E370" t="s">
        <v>133</v>
      </c>
      <c r="F370" t="s">
        <v>862</v>
      </c>
      <c r="G370" t="s">
        <v>863</v>
      </c>
      <c r="H370" t="s">
        <v>838</v>
      </c>
      <c r="I370" t="s">
        <v>839</v>
      </c>
    </row>
    <row r="371" spans="4:9" ht="15" x14ac:dyDescent="0.25">
      <c r="E371" t="s">
        <v>133</v>
      </c>
      <c r="F371" t="s">
        <v>864</v>
      </c>
      <c r="G371" t="s">
        <v>865</v>
      </c>
      <c r="H371" t="s">
        <v>838</v>
      </c>
      <c r="I371" t="s">
        <v>839</v>
      </c>
    </row>
    <row r="372" spans="4:9" ht="15" x14ac:dyDescent="0.25">
      <c r="E372" t="s">
        <v>133</v>
      </c>
      <c r="F372" t="s">
        <v>866</v>
      </c>
      <c r="G372" t="s">
        <v>867</v>
      </c>
      <c r="H372" t="s">
        <v>838</v>
      </c>
      <c r="I372" t="s">
        <v>839</v>
      </c>
    </row>
    <row r="373" spans="4:9" ht="15" x14ac:dyDescent="0.25">
      <c r="E373" t="s">
        <v>133</v>
      </c>
      <c r="F373" t="s">
        <v>868</v>
      </c>
      <c r="G373" t="s">
        <v>869</v>
      </c>
      <c r="H373" t="s">
        <v>838</v>
      </c>
      <c r="I373" t="s">
        <v>839</v>
      </c>
    </row>
    <row r="374" spans="4:9" ht="15" x14ac:dyDescent="0.25">
      <c r="E374" t="s">
        <v>133</v>
      </c>
      <c r="F374" t="s">
        <v>870</v>
      </c>
      <c r="G374" t="s">
        <v>871</v>
      </c>
      <c r="H374" t="s">
        <v>838</v>
      </c>
      <c r="I374" t="s">
        <v>839</v>
      </c>
    </row>
    <row r="375" spans="4:9" ht="15" x14ac:dyDescent="0.25">
      <c r="D375" t="s">
        <v>872</v>
      </c>
      <c r="E375" t="s">
        <v>133</v>
      </c>
      <c r="F375" t="s">
        <v>218</v>
      </c>
      <c r="G375" t="s">
        <v>219</v>
      </c>
      <c r="H375" t="s">
        <v>838</v>
      </c>
      <c r="I375" t="s">
        <v>839</v>
      </c>
    </row>
    <row r="376" spans="4:9" ht="15" x14ac:dyDescent="0.25">
      <c r="D376" t="s">
        <v>872</v>
      </c>
      <c r="E376" t="s">
        <v>133</v>
      </c>
      <c r="F376" t="s">
        <v>873</v>
      </c>
      <c r="G376" t="s">
        <v>675</v>
      </c>
      <c r="H376" t="s">
        <v>838</v>
      </c>
      <c r="I376" t="s">
        <v>839</v>
      </c>
    </row>
    <row r="377" spans="4:9" ht="15" x14ac:dyDescent="0.25">
      <c r="E377" t="s">
        <v>133</v>
      </c>
      <c r="F377" t="s">
        <v>874</v>
      </c>
      <c r="G377" t="s">
        <v>875</v>
      </c>
      <c r="H377" t="s">
        <v>838</v>
      </c>
      <c r="I377" t="s">
        <v>839</v>
      </c>
    </row>
    <row r="378" spans="4:9" ht="15" x14ac:dyDescent="0.25">
      <c r="E378" t="s">
        <v>133</v>
      </c>
      <c r="F378" t="s">
        <v>876</v>
      </c>
      <c r="G378" t="s">
        <v>877</v>
      </c>
      <c r="H378" t="s">
        <v>838</v>
      </c>
      <c r="I378" t="s">
        <v>839</v>
      </c>
    </row>
    <row r="379" spans="4:9" ht="15" x14ac:dyDescent="0.25">
      <c r="E379" t="s">
        <v>133</v>
      </c>
      <c r="F379" t="s">
        <v>878</v>
      </c>
      <c r="G379" t="s">
        <v>879</v>
      </c>
      <c r="H379" t="s">
        <v>838</v>
      </c>
      <c r="I379" t="s">
        <v>839</v>
      </c>
    </row>
    <row r="380" spans="4:9" ht="15" x14ac:dyDescent="0.25">
      <c r="E380" t="s">
        <v>133</v>
      </c>
      <c r="F380" t="s">
        <v>880</v>
      </c>
      <c r="G380" t="s">
        <v>881</v>
      </c>
      <c r="H380" t="s">
        <v>838</v>
      </c>
      <c r="I380" t="s">
        <v>839</v>
      </c>
    </row>
    <row r="381" spans="4:9" ht="15" x14ac:dyDescent="0.25">
      <c r="E381" t="s">
        <v>133</v>
      </c>
      <c r="F381" t="s">
        <v>882</v>
      </c>
      <c r="G381" t="s">
        <v>883</v>
      </c>
      <c r="H381" t="s">
        <v>838</v>
      </c>
      <c r="I381" t="s">
        <v>839</v>
      </c>
    </row>
    <row r="382" spans="4:9" ht="15" x14ac:dyDescent="0.25">
      <c r="E382" t="s">
        <v>133</v>
      </c>
      <c r="F382" t="s">
        <v>884</v>
      </c>
      <c r="G382" t="s">
        <v>885</v>
      </c>
      <c r="H382" t="s">
        <v>838</v>
      </c>
      <c r="I382" t="s">
        <v>839</v>
      </c>
    </row>
    <row r="383" spans="4:9" ht="15" x14ac:dyDescent="0.25">
      <c r="E383" t="s">
        <v>133</v>
      </c>
      <c r="F383" t="s">
        <v>886</v>
      </c>
      <c r="G383" t="s">
        <v>887</v>
      </c>
      <c r="H383" t="s">
        <v>838</v>
      </c>
      <c r="I383" t="s">
        <v>839</v>
      </c>
    </row>
    <row r="384" spans="4:9" ht="15" x14ac:dyDescent="0.25">
      <c r="E384" t="s">
        <v>133</v>
      </c>
      <c r="F384" t="s">
        <v>888</v>
      </c>
      <c r="G384" t="s">
        <v>889</v>
      </c>
      <c r="H384" t="s">
        <v>838</v>
      </c>
      <c r="I384" t="s">
        <v>839</v>
      </c>
    </row>
    <row r="385" spans="4:9" ht="15" x14ac:dyDescent="0.25">
      <c r="E385" t="s">
        <v>133</v>
      </c>
      <c r="F385" t="s">
        <v>890</v>
      </c>
      <c r="G385" t="s">
        <v>891</v>
      </c>
      <c r="H385" t="s">
        <v>838</v>
      </c>
      <c r="I385" t="s">
        <v>839</v>
      </c>
    </row>
    <row r="386" spans="4:9" ht="15" x14ac:dyDescent="0.25">
      <c r="D386" t="s">
        <v>872</v>
      </c>
      <c r="E386" t="s">
        <v>133</v>
      </c>
      <c r="F386" t="s">
        <v>238</v>
      </c>
      <c r="G386" t="s">
        <v>239</v>
      </c>
      <c r="H386" t="s">
        <v>838</v>
      </c>
      <c r="I386" t="s">
        <v>839</v>
      </c>
    </row>
    <row r="387" spans="4:9" ht="15" x14ac:dyDescent="0.25">
      <c r="E387" t="s">
        <v>136</v>
      </c>
      <c r="F387" t="s">
        <v>892</v>
      </c>
      <c r="G387" t="s">
        <v>893</v>
      </c>
      <c r="H387" t="s">
        <v>894</v>
      </c>
      <c r="I387" t="s">
        <v>895</v>
      </c>
    </row>
    <row r="388" spans="4:9" ht="15" x14ac:dyDescent="0.25">
      <c r="E388" t="s">
        <v>136</v>
      </c>
      <c r="F388" t="s">
        <v>896</v>
      </c>
      <c r="G388" t="s">
        <v>897</v>
      </c>
      <c r="H388" t="s">
        <v>894</v>
      </c>
      <c r="I388" t="s">
        <v>895</v>
      </c>
    </row>
    <row r="389" spans="4:9" ht="15" x14ac:dyDescent="0.25">
      <c r="E389" t="s">
        <v>139</v>
      </c>
      <c r="F389" t="s">
        <v>898</v>
      </c>
      <c r="G389" t="s">
        <v>899</v>
      </c>
      <c r="H389" t="s">
        <v>900</v>
      </c>
      <c r="I389" t="s">
        <v>901</v>
      </c>
    </row>
    <row r="390" spans="4:9" ht="15" x14ac:dyDescent="0.25">
      <c r="E390" t="s">
        <v>139</v>
      </c>
      <c r="F390" t="s">
        <v>902</v>
      </c>
      <c r="G390" t="s">
        <v>903</v>
      </c>
      <c r="H390" t="s">
        <v>900</v>
      </c>
      <c r="I390" t="s">
        <v>901</v>
      </c>
    </row>
    <row r="391" spans="4:9" ht="15" x14ac:dyDescent="0.25">
      <c r="E391" t="s">
        <v>139</v>
      </c>
      <c r="F391" t="s">
        <v>904</v>
      </c>
      <c r="G391" t="s">
        <v>905</v>
      </c>
      <c r="H391" t="s">
        <v>900</v>
      </c>
      <c r="I391" t="s">
        <v>901</v>
      </c>
    </row>
    <row r="392" spans="4:9" ht="15" x14ac:dyDescent="0.25">
      <c r="E392" t="s">
        <v>139</v>
      </c>
      <c r="F392" t="s">
        <v>906</v>
      </c>
      <c r="G392" t="s">
        <v>907</v>
      </c>
      <c r="H392" t="s">
        <v>900</v>
      </c>
      <c r="I392" t="s">
        <v>901</v>
      </c>
    </row>
    <row r="393" spans="4:9" ht="15" x14ac:dyDescent="0.25">
      <c r="E393" t="s">
        <v>139</v>
      </c>
      <c r="F393" t="s">
        <v>908</v>
      </c>
      <c r="G393" t="s">
        <v>909</v>
      </c>
      <c r="H393" t="s">
        <v>900</v>
      </c>
      <c r="I393" t="s">
        <v>901</v>
      </c>
    </row>
    <row r="394" spans="4:9" ht="15" x14ac:dyDescent="0.25">
      <c r="E394" t="s">
        <v>139</v>
      </c>
      <c r="F394" t="s">
        <v>910</v>
      </c>
      <c r="G394" t="s">
        <v>911</v>
      </c>
      <c r="H394" t="s">
        <v>900</v>
      </c>
      <c r="I394" t="s">
        <v>901</v>
      </c>
    </row>
    <row r="395" spans="4:9" ht="15" x14ac:dyDescent="0.25">
      <c r="E395" t="s">
        <v>139</v>
      </c>
      <c r="F395" t="s">
        <v>912</v>
      </c>
      <c r="G395" t="s">
        <v>913</v>
      </c>
      <c r="H395" t="s">
        <v>900</v>
      </c>
      <c r="I395" t="s">
        <v>901</v>
      </c>
    </row>
    <row r="396" spans="4:9" ht="15" x14ac:dyDescent="0.25">
      <c r="E396" t="s">
        <v>139</v>
      </c>
      <c r="F396" t="s">
        <v>914</v>
      </c>
      <c r="G396" t="s">
        <v>915</v>
      </c>
      <c r="H396" t="s">
        <v>900</v>
      </c>
      <c r="I396" t="s">
        <v>901</v>
      </c>
    </row>
    <row r="397" spans="4:9" ht="15" x14ac:dyDescent="0.25">
      <c r="E397" t="s">
        <v>139</v>
      </c>
      <c r="F397" t="s">
        <v>916</v>
      </c>
      <c r="G397" t="s">
        <v>917</v>
      </c>
      <c r="H397" t="s">
        <v>900</v>
      </c>
      <c r="I397" t="s">
        <v>901</v>
      </c>
    </row>
    <row r="398" spans="4:9" ht="15" x14ac:dyDescent="0.25">
      <c r="E398" t="s">
        <v>139</v>
      </c>
      <c r="F398" t="s">
        <v>918</v>
      </c>
      <c r="G398" t="s">
        <v>919</v>
      </c>
      <c r="H398" t="s">
        <v>900</v>
      </c>
      <c r="I398" t="s">
        <v>901</v>
      </c>
    </row>
    <row r="399" spans="4:9" ht="15" x14ac:dyDescent="0.25">
      <c r="E399" t="s">
        <v>139</v>
      </c>
      <c r="F399" t="s">
        <v>920</v>
      </c>
      <c r="G399" t="s">
        <v>921</v>
      </c>
      <c r="H399" t="s">
        <v>900</v>
      </c>
      <c r="I399" t="s">
        <v>901</v>
      </c>
    </row>
    <row r="400" spans="4:9" ht="15" x14ac:dyDescent="0.25">
      <c r="E400" t="s">
        <v>139</v>
      </c>
      <c r="F400" t="s">
        <v>922</v>
      </c>
      <c r="G400" t="s">
        <v>923</v>
      </c>
      <c r="H400" t="s">
        <v>900</v>
      </c>
      <c r="I400" t="s">
        <v>901</v>
      </c>
    </row>
    <row r="401" spans="5:9" ht="15" x14ac:dyDescent="0.25">
      <c r="E401" t="s">
        <v>139</v>
      </c>
      <c r="F401" t="s">
        <v>924</v>
      </c>
      <c r="G401" t="s">
        <v>925</v>
      </c>
      <c r="H401" t="s">
        <v>900</v>
      </c>
      <c r="I401" t="s">
        <v>901</v>
      </c>
    </row>
    <row r="402" spans="5:9" ht="15" x14ac:dyDescent="0.25">
      <c r="E402" t="s">
        <v>139</v>
      </c>
      <c r="F402" t="s">
        <v>926</v>
      </c>
      <c r="G402" t="s">
        <v>927</v>
      </c>
      <c r="H402" t="s">
        <v>900</v>
      </c>
      <c r="I402" t="s">
        <v>901</v>
      </c>
    </row>
    <row r="403" spans="5:9" ht="15" x14ac:dyDescent="0.25">
      <c r="E403" t="s">
        <v>139</v>
      </c>
      <c r="F403" t="s">
        <v>928</v>
      </c>
      <c r="G403" t="s">
        <v>929</v>
      </c>
      <c r="H403" t="s">
        <v>900</v>
      </c>
      <c r="I403" t="s">
        <v>901</v>
      </c>
    </row>
    <row r="404" spans="5:9" ht="15" x14ac:dyDescent="0.25">
      <c r="E404" t="s">
        <v>139</v>
      </c>
      <c r="F404" t="s">
        <v>930</v>
      </c>
      <c r="G404" t="s">
        <v>931</v>
      </c>
      <c r="H404" t="s">
        <v>900</v>
      </c>
      <c r="I404" t="s">
        <v>901</v>
      </c>
    </row>
    <row r="405" spans="5:9" ht="15" x14ac:dyDescent="0.25">
      <c r="E405" t="s">
        <v>139</v>
      </c>
      <c r="F405" t="s">
        <v>932</v>
      </c>
      <c r="G405" t="s">
        <v>933</v>
      </c>
      <c r="H405" t="s">
        <v>900</v>
      </c>
      <c r="I405" t="s">
        <v>901</v>
      </c>
    </row>
    <row r="406" spans="5:9" ht="15" x14ac:dyDescent="0.25">
      <c r="E406" t="s">
        <v>139</v>
      </c>
      <c r="F406" t="s">
        <v>934</v>
      </c>
      <c r="G406" t="s">
        <v>935</v>
      </c>
      <c r="H406" t="s">
        <v>900</v>
      </c>
      <c r="I406" t="s">
        <v>901</v>
      </c>
    </row>
    <row r="407" spans="5:9" ht="15" x14ac:dyDescent="0.25">
      <c r="E407" t="s">
        <v>139</v>
      </c>
      <c r="F407" t="s">
        <v>936</v>
      </c>
      <c r="G407" t="s">
        <v>937</v>
      </c>
      <c r="H407" t="s">
        <v>900</v>
      </c>
      <c r="I407" t="s">
        <v>901</v>
      </c>
    </row>
    <row r="408" spans="5:9" ht="15" x14ac:dyDescent="0.25">
      <c r="E408" t="s">
        <v>139</v>
      </c>
      <c r="F408" t="s">
        <v>938</v>
      </c>
      <c r="G408" t="s">
        <v>939</v>
      </c>
      <c r="H408" t="s">
        <v>900</v>
      </c>
      <c r="I408" t="s">
        <v>901</v>
      </c>
    </row>
    <row r="409" spans="5:9" ht="15" x14ac:dyDescent="0.25">
      <c r="E409" t="s">
        <v>139</v>
      </c>
      <c r="F409" t="s">
        <v>940</v>
      </c>
      <c r="G409" t="s">
        <v>941</v>
      </c>
      <c r="H409" t="s">
        <v>900</v>
      </c>
      <c r="I409" t="s">
        <v>901</v>
      </c>
    </row>
    <row r="410" spans="5:9" ht="15" x14ac:dyDescent="0.25">
      <c r="E410" t="s">
        <v>139</v>
      </c>
      <c r="F410" t="s">
        <v>942</v>
      </c>
      <c r="G410" t="s">
        <v>943</v>
      </c>
      <c r="H410" t="s">
        <v>900</v>
      </c>
      <c r="I410" t="s">
        <v>901</v>
      </c>
    </row>
    <row r="411" spans="5:9" ht="15" x14ac:dyDescent="0.25">
      <c r="E411" t="s">
        <v>142</v>
      </c>
      <c r="F411" t="s">
        <v>944</v>
      </c>
      <c r="G411" t="s">
        <v>945</v>
      </c>
      <c r="H411" t="s">
        <v>946</v>
      </c>
      <c r="I411" t="s">
        <v>947</v>
      </c>
    </row>
    <row r="412" spans="5:9" ht="15" x14ac:dyDescent="0.25">
      <c r="E412" t="s">
        <v>142</v>
      </c>
      <c r="F412" t="s">
        <v>948</v>
      </c>
      <c r="G412" t="s">
        <v>949</v>
      </c>
      <c r="H412" t="s">
        <v>946</v>
      </c>
      <c r="I412" t="s">
        <v>947</v>
      </c>
    </row>
    <row r="413" spans="5:9" ht="15" x14ac:dyDescent="0.25">
      <c r="E413" t="s">
        <v>142</v>
      </c>
      <c r="F413" t="s">
        <v>950</v>
      </c>
      <c r="G413" t="s">
        <v>951</v>
      </c>
      <c r="H413" t="s">
        <v>946</v>
      </c>
      <c r="I413" t="s">
        <v>947</v>
      </c>
    </row>
    <row r="414" spans="5:9" ht="15" x14ac:dyDescent="0.25">
      <c r="E414" t="s">
        <v>142</v>
      </c>
      <c r="F414" t="s">
        <v>952</v>
      </c>
      <c r="G414" t="s">
        <v>953</v>
      </c>
      <c r="H414" t="s">
        <v>946</v>
      </c>
      <c r="I414" t="s">
        <v>947</v>
      </c>
    </row>
    <row r="415" spans="5:9" ht="15" x14ac:dyDescent="0.25">
      <c r="E415" t="s">
        <v>142</v>
      </c>
      <c r="F415" t="s">
        <v>954</v>
      </c>
      <c r="G415" t="s">
        <v>955</v>
      </c>
      <c r="H415" t="s">
        <v>946</v>
      </c>
      <c r="I415" t="s">
        <v>947</v>
      </c>
    </row>
    <row r="416" spans="5:9" ht="15" x14ac:dyDescent="0.25">
      <c r="E416" t="s">
        <v>142</v>
      </c>
      <c r="F416" t="s">
        <v>956</v>
      </c>
      <c r="G416" t="s">
        <v>957</v>
      </c>
      <c r="H416" t="s">
        <v>946</v>
      </c>
      <c r="I416" t="s">
        <v>947</v>
      </c>
    </row>
    <row r="417" spans="5:9" ht="15" x14ac:dyDescent="0.25">
      <c r="E417" t="s">
        <v>142</v>
      </c>
      <c r="F417" t="s">
        <v>958</v>
      </c>
      <c r="G417" t="s">
        <v>959</v>
      </c>
      <c r="H417" t="s">
        <v>946</v>
      </c>
      <c r="I417" t="s">
        <v>947</v>
      </c>
    </row>
    <row r="418" spans="5:9" ht="15" x14ac:dyDescent="0.25">
      <c r="E418" t="s">
        <v>142</v>
      </c>
      <c r="F418" t="s">
        <v>960</v>
      </c>
      <c r="G418" t="s">
        <v>961</v>
      </c>
      <c r="H418" t="s">
        <v>946</v>
      </c>
      <c r="I418" t="s">
        <v>947</v>
      </c>
    </row>
    <row r="419" spans="5:9" ht="15" x14ac:dyDescent="0.25">
      <c r="E419" t="s">
        <v>142</v>
      </c>
      <c r="F419" t="s">
        <v>962</v>
      </c>
      <c r="G419" t="s">
        <v>963</v>
      </c>
      <c r="H419" t="s">
        <v>946</v>
      </c>
      <c r="I419" t="s">
        <v>947</v>
      </c>
    </row>
    <row r="420" spans="5:9" ht="15" x14ac:dyDescent="0.25">
      <c r="E420" t="s">
        <v>142</v>
      </c>
      <c r="F420" t="s">
        <v>964</v>
      </c>
      <c r="G420" t="s">
        <v>965</v>
      </c>
      <c r="H420" t="s">
        <v>946</v>
      </c>
      <c r="I420" t="s">
        <v>947</v>
      </c>
    </row>
    <row r="421" spans="5:9" ht="15" x14ac:dyDescent="0.25">
      <c r="E421" t="s">
        <v>142</v>
      </c>
      <c r="F421" t="s">
        <v>966</v>
      </c>
      <c r="G421" t="s">
        <v>967</v>
      </c>
      <c r="H421" t="s">
        <v>946</v>
      </c>
      <c r="I421" t="s">
        <v>947</v>
      </c>
    </row>
    <row r="422" spans="5:9" ht="15" x14ac:dyDescent="0.25">
      <c r="E422" t="s">
        <v>142</v>
      </c>
      <c r="F422" t="s">
        <v>968</v>
      </c>
      <c r="G422" t="s">
        <v>969</v>
      </c>
      <c r="H422" t="s">
        <v>946</v>
      </c>
      <c r="I422" t="s">
        <v>947</v>
      </c>
    </row>
    <row r="423" spans="5:9" ht="15" x14ac:dyDescent="0.25">
      <c r="E423" t="s">
        <v>142</v>
      </c>
      <c r="F423" t="s">
        <v>970</v>
      </c>
      <c r="G423" t="s">
        <v>971</v>
      </c>
      <c r="H423" t="s">
        <v>946</v>
      </c>
      <c r="I423" t="s">
        <v>947</v>
      </c>
    </row>
    <row r="424" spans="5:9" ht="15" x14ac:dyDescent="0.25">
      <c r="E424" t="s">
        <v>142</v>
      </c>
      <c r="F424" t="s">
        <v>972</v>
      </c>
      <c r="G424" t="s">
        <v>973</v>
      </c>
      <c r="H424" t="s">
        <v>946</v>
      </c>
      <c r="I424" t="s">
        <v>947</v>
      </c>
    </row>
    <row r="425" spans="5:9" ht="15" x14ac:dyDescent="0.25">
      <c r="E425" t="s">
        <v>142</v>
      </c>
      <c r="F425" t="s">
        <v>974</v>
      </c>
      <c r="G425" t="s">
        <v>975</v>
      </c>
      <c r="H425" t="s">
        <v>946</v>
      </c>
      <c r="I425" t="s">
        <v>947</v>
      </c>
    </row>
    <row r="426" spans="5:9" ht="15" x14ac:dyDescent="0.25">
      <c r="E426" t="s">
        <v>142</v>
      </c>
      <c r="F426" t="s">
        <v>976</v>
      </c>
      <c r="G426" t="s">
        <v>977</v>
      </c>
      <c r="H426" t="s">
        <v>946</v>
      </c>
      <c r="I426" t="s">
        <v>947</v>
      </c>
    </row>
    <row r="427" spans="5:9" ht="15" x14ac:dyDescent="0.25">
      <c r="E427" t="s">
        <v>142</v>
      </c>
      <c r="F427" t="s">
        <v>978</v>
      </c>
      <c r="G427" t="s">
        <v>979</v>
      </c>
      <c r="H427" t="s">
        <v>946</v>
      </c>
      <c r="I427" t="s">
        <v>947</v>
      </c>
    </row>
    <row r="428" spans="5:9" ht="15" x14ac:dyDescent="0.25">
      <c r="E428" t="s">
        <v>142</v>
      </c>
      <c r="F428" t="s">
        <v>980</v>
      </c>
      <c r="G428" t="s">
        <v>51</v>
      </c>
      <c r="H428" t="s">
        <v>946</v>
      </c>
      <c r="I428" t="s">
        <v>947</v>
      </c>
    </row>
    <row r="429" spans="5:9" ht="15" x14ac:dyDescent="0.25">
      <c r="E429" t="s">
        <v>142</v>
      </c>
      <c r="F429" t="s">
        <v>981</v>
      </c>
      <c r="G429" t="s">
        <v>982</v>
      </c>
      <c r="H429" t="s">
        <v>946</v>
      </c>
      <c r="I429" t="s">
        <v>947</v>
      </c>
    </row>
    <row r="430" spans="5:9" ht="15" x14ac:dyDescent="0.25">
      <c r="E430" t="s">
        <v>142</v>
      </c>
      <c r="F430" t="s">
        <v>983</v>
      </c>
      <c r="G430" t="s">
        <v>984</v>
      </c>
      <c r="H430" t="s">
        <v>946</v>
      </c>
      <c r="I430" t="s">
        <v>947</v>
      </c>
    </row>
    <row r="431" spans="5:9" ht="15" x14ac:dyDescent="0.25">
      <c r="E431" t="s">
        <v>145</v>
      </c>
      <c r="F431" t="s">
        <v>985</v>
      </c>
      <c r="G431" t="s">
        <v>986</v>
      </c>
      <c r="H431" t="s">
        <v>987</v>
      </c>
      <c r="I431" t="s">
        <v>988</v>
      </c>
    </row>
    <row r="432" spans="5:9" ht="15" x14ac:dyDescent="0.25">
      <c r="E432" t="s">
        <v>145</v>
      </c>
      <c r="F432" t="s">
        <v>989</v>
      </c>
      <c r="G432" t="s">
        <v>990</v>
      </c>
      <c r="H432" t="s">
        <v>987</v>
      </c>
      <c r="I432" t="s">
        <v>988</v>
      </c>
    </row>
    <row r="433" spans="5:9" ht="15" x14ac:dyDescent="0.25">
      <c r="E433" t="s">
        <v>145</v>
      </c>
      <c r="F433" t="s">
        <v>991</v>
      </c>
      <c r="G433" t="s">
        <v>992</v>
      </c>
      <c r="H433" t="s">
        <v>987</v>
      </c>
      <c r="I433" t="s">
        <v>988</v>
      </c>
    </row>
    <row r="434" spans="5:9" ht="15" x14ac:dyDescent="0.25">
      <c r="E434" t="s">
        <v>145</v>
      </c>
      <c r="F434" t="s">
        <v>993</v>
      </c>
      <c r="G434" t="s">
        <v>994</v>
      </c>
      <c r="H434" t="s">
        <v>987</v>
      </c>
      <c r="I434" t="s">
        <v>988</v>
      </c>
    </row>
    <row r="435" spans="5:9" ht="15" x14ac:dyDescent="0.25">
      <c r="E435" t="s">
        <v>145</v>
      </c>
      <c r="F435" t="s">
        <v>995</v>
      </c>
      <c r="G435" t="s">
        <v>996</v>
      </c>
      <c r="H435" t="s">
        <v>987</v>
      </c>
      <c r="I435" t="s">
        <v>988</v>
      </c>
    </row>
    <row r="436" spans="5:9" ht="15" x14ac:dyDescent="0.25">
      <c r="E436" t="s">
        <v>145</v>
      </c>
      <c r="F436" t="s">
        <v>997</v>
      </c>
      <c r="G436" t="s">
        <v>998</v>
      </c>
      <c r="H436" t="s">
        <v>987</v>
      </c>
      <c r="I436" t="s">
        <v>988</v>
      </c>
    </row>
    <row r="437" spans="5:9" ht="15" x14ac:dyDescent="0.25">
      <c r="E437" t="s">
        <v>145</v>
      </c>
      <c r="F437" t="s">
        <v>999</v>
      </c>
      <c r="G437" t="s">
        <v>1000</v>
      </c>
      <c r="H437" t="s">
        <v>987</v>
      </c>
      <c r="I437" t="s">
        <v>988</v>
      </c>
    </row>
    <row r="438" spans="5:9" ht="15" x14ac:dyDescent="0.25">
      <c r="E438" t="s">
        <v>145</v>
      </c>
      <c r="F438" t="s">
        <v>1001</v>
      </c>
      <c r="G438" t="s">
        <v>1002</v>
      </c>
      <c r="H438" t="s">
        <v>987</v>
      </c>
      <c r="I438" t="s">
        <v>988</v>
      </c>
    </row>
    <row r="439" spans="5:9" ht="15" x14ac:dyDescent="0.25">
      <c r="E439" t="s">
        <v>145</v>
      </c>
      <c r="F439" t="s">
        <v>1003</v>
      </c>
      <c r="G439" t="s">
        <v>1004</v>
      </c>
      <c r="H439" t="s">
        <v>987</v>
      </c>
      <c r="I439" t="s">
        <v>988</v>
      </c>
    </row>
    <row r="440" spans="5:9" ht="15" x14ac:dyDescent="0.25">
      <c r="E440" t="s">
        <v>145</v>
      </c>
      <c r="F440" t="s">
        <v>1005</v>
      </c>
      <c r="G440" t="s">
        <v>1006</v>
      </c>
      <c r="H440" t="s">
        <v>987</v>
      </c>
      <c r="I440" t="s">
        <v>988</v>
      </c>
    </row>
    <row r="441" spans="5:9" ht="15" x14ac:dyDescent="0.25">
      <c r="E441" t="s">
        <v>145</v>
      </c>
      <c r="F441" t="s">
        <v>1007</v>
      </c>
      <c r="G441" t="s">
        <v>1008</v>
      </c>
      <c r="H441" t="s">
        <v>987</v>
      </c>
      <c r="I441" t="s">
        <v>988</v>
      </c>
    </row>
    <row r="442" spans="5:9" ht="15" x14ac:dyDescent="0.25">
      <c r="E442" t="s">
        <v>148</v>
      </c>
      <c r="F442" t="s">
        <v>1009</v>
      </c>
      <c r="G442" t="s">
        <v>1010</v>
      </c>
      <c r="H442" t="s">
        <v>1011</v>
      </c>
      <c r="I442" t="s">
        <v>1012</v>
      </c>
    </row>
    <row r="443" spans="5:9" ht="15" x14ac:dyDescent="0.25">
      <c r="E443" t="s">
        <v>148</v>
      </c>
      <c r="F443" t="s">
        <v>1013</v>
      </c>
      <c r="G443" t="s">
        <v>1014</v>
      </c>
      <c r="H443" t="s">
        <v>1011</v>
      </c>
      <c r="I443" t="s">
        <v>1012</v>
      </c>
    </row>
    <row r="444" spans="5:9" ht="15" x14ac:dyDescent="0.25">
      <c r="E444" t="s">
        <v>148</v>
      </c>
      <c r="F444" t="s">
        <v>1015</v>
      </c>
      <c r="G444" t="s">
        <v>1016</v>
      </c>
      <c r="H444" t="s">
        <v>1011</v>
      </c>
      <c r="I444" t="s">
        <v>1012</v>
      </c>
    </row>
    <row r="445" spans="5:9" ht="15" x14ac:dyDescent="0.25">
      <c r="E445" t="s">
        <v>148</v>
      </c>
      <c r="F445" t="s">
        <v>1017</v>
      </c>
      <c r="G445" t="s">
        <v>1018</v>
      </c>
      <c r="H445" t="s">
        <v>1011</v>
      </c>
      <c r="I445" t="s">
        <v>1012</v>
      </c>
    </row>
    <row r="446" spans="5:9" ht="15" x14ac:dyDescent="0.25">
      <c r="E446" t="s">
        <v>148</v>
      </c>
      <c r="F446" t="s">
        <v>1019</v>
      </c>
      <c r="G446" t="s">
        <v>1020</v>
      </c>
      <c r="H446" t="s">
        <v>1011</v>
      </c>
      <c r="I446" t="s">
        <v>1012</v>
      </c>
    </row>
    <row r="447" spans="5:9" ht="15" x14ac:dyDescent="0.25">
      <c r="E447" t="s">
        <v>148</v>
      </c>
      <c r="F447" t="s">
        <v>1021</v>
      </c>
      <c r="G447" t="s">
        <v>1022</v>
      </c>
      <c r="H447" t="s">
        <v>1011</v>
      </c>
      <c r="I447" t="s">
        <v>1012</v>
      </c>
    </row>
    <row r="448" spans="5:9" ht="15" x14ac:dyDescent="0.25">
      <c r="E448" t="s">
        <v>148</v>
      </c>
      <c r="F448" t="s">
        <v>1023</v>
      </c>
      <c r="G448" t="s">
        <v>1024</v>
      </c>
      <c r="H448" t="s">
        <v>1011</v>
      </c>
      <c r="I448" t="s">
        <v>1012</v>
      </c>
    </row>
    <row r="449" spans="5:9" ht="15" x14ac:dyDescent="0.25">
      <c r="E449" t="s">
        <v>148</v>
      </c>
      <c r="F449" t="s">
        <v>1025</v>
      </c>
      <c r="G449" t="s">
        <v>1026</v>
      </c>
      <c r="H449" t="s">
        <v>1011</v>
      </c>
      <c r="I449" t="s">
        <v>1012</v>
      </c>
    </row>
    <row r="450" spans="5:9" ht="15" x14ac:dyDescent="0.25">
      <c r="E450" t="s">
        <v>148</v>
      </c>
      <c r="F450" t="s">
        <v>1027</v>
      </c>
      <c r="G450" t="s">
        <v>1028</v>
      </c>
      <c r="H450" t="s">
        <v>1011</v>
      </c>
      <c r="I450" t="s">
        <v>1012</v>
      </c>
    </row>
    <row r="451" spans="5:9" ht="15" x14ac:dyDescent="0.25">
      <c r="E451" t="s">
        <v>148</v>
      </c>
      <c r="F451" t="s">
        <v>1029</v>
      </c>
      <c r="G451" t="s">
        <v>1030</v>
      </c>
      <c r="H451" t="s">
        <v>1011</v>
      </c>
      <c r="I451" t="s">
        <v>1012</v>
      </c>
    </row>
    <row r="452" spans="5:9" ht="15" x14ac:dyDescent="0.25">
      <c r="E452" t="s">
        <v>148</v>
      </c>
      <c r="F452" t="s">
        <v>1031</v>
      </c>
      <c r="G452" t="s">
        <v>1032</v>
      </c>
      <c r="H452" t="s">
        <v>1011</v>
      </c>
      <c r="I452" t="s">
        <v>1012</v>
      </c>
    </row>
    <row r="453" spans="5:9" ht="15" x14ac:dyDescent="0.25">
      <c r="E453" t="s">
        <v>148</v>
      </c>
      <c r="F453" t="s">
        <v>1033</v>
      </c>
      <c r="G453" t="s">
        <v>1034</v>
      </c>
      <c r="H453" t="s">
        <v>1011</v>
      </c>
      <c r="I453" t="s">
        <v>1012</v>
      </c>
    </row>
    <row r="454" spans="5:9" ht="15" x14ac:dyDescent="0.25">
      <c r="E454" t="s">
        <v>148</v>
      </c>
      <c r="F454" t="s">
        <v>1035</v>
      </c>
      <c r="G454" t="s">
        <v>1036</v>
      </c>
      <c r="H454" t="s">
        <v>1011</v>
      </c>
      <c r="I454" t="s">
        <v>1012</v>
      </c>
    </row>
    <row r="455" spans="5:9" ht="15" x14ac:dyDescent="0.25">
      <c r="E455" t="s">
        <v>148</v>
      </c>
      <c r="F455" t="s">
        <v>1037</v>
      </c>
      <c r="G455" t="s">
        <v>1038</v>
      </c>
      <c r="H455" t="s">
        <v>1011</v>
      </c>
      <c r="I455" t="s">
        <v>1012</v>
      </c>
    </row>
    <row r="456" spans="5:9" ht="15" x14ac:dyDescent="0.25">
      <c r="E456" t="s">
        <v>148</v>
      </c>
      <c r="F456" t="s">
        <v>1039</v>
      </c>
      <c r="G456" t="s">
        <v>1040</v>
      </c>
      <c r="H456" t="s">
        <v>1011</v>
      </c>
      <c r="I456" t="s">
        <v>1012</v>
      </c>
    </row>
    <row r="457" spans="5:9" ht="15" x14ac:dyDescent="0.25">
      <c r="E457" t="s">
        <v>148</v>
      </c>
      <c r="F457" t="s">
        <v>1041</v>
      </c>
      <c r="G457" t="s">
        <v>1042</v>
      </c>
      <c r="H457" t="s">
        <v>1011</v>
      </c>
      <c r="I457" t="s">
        <v>1012</v>
      </c>
    </row>
    <row r="458" spans="5:9" ht="15" x14ac:dyDescent="0.25">
      <c r="E458" t="s">
        <v>148</v>
      </c>
      <c r="F458" t="s">
        <v>1043</v>
      </c>
      <c r="G458" t="s">
        <v>1044</v>
      </c>
      <c r="H458" t="s">
        <v>1011</v>
      </c>
      <c r="I458" t="s">
        <v>1012</v>
      </c>
    </row>
    <row r="459" spans="5:9" ht="15" x14ac:dyDescent="0.25">
      <c r="E459" t="s">
        <v>148</v>
      </c>
      <c r="F459" t="s">
        <v>1045</v>
      </c>
      <c r="G459" t="s">
        <v>1046</v>
      </c>
      <c r="H459" t="s">
        <v>1011</v>
      </c>
      <c r="I459" t="s">
        <v>1012</v>
      </c>
    </row>
    <row r="460" spans="5:9" ht="15" x14ac:dyDescent="0.25">
      <c r="E460" t="s">
        <v>148</v>
      </c>
      <c r="F460" t="s">
        <v>1047</v>
      </c>
      <c r="G460" t="s">
        <v>1048</v>
      </c>
      <c r="H460" t="s">
        <v>1011</v>
      </c>
      <c r="I460" t="s">
        <v>1012</v>
      </c>
    </row>
    <row r="461" spans="5:9" ht="15" x14ac:dyDescent="0.25">
      <c r="E461" t="s">
        <v>148</v>
      </c>
      <c r="F461" t="s">
        <v>1049</v>
      </c>
      <c r="G461" t="s">
        <v>1050</v>
      </c>
      <c r="H461" t="s">
        <v>1011</v>
      </c>
      <c r="I461" t="s">
        <v>1012</v>
      </c>
    </row>
    <row r="462" spans="5:9" ht="15" x14ac:dyDescent="0.25">
      <c r="E462" t="s">
        <v>148</v>
      </c>
      <c r="F462" t="s">
        <v>1051</v>
      </c>
      <c r="G462" t="s">
        <v>1052</v>
      </c>
      <c r="H462" t="s">
        <v>1011</v>
      </c>
      <c r="I462" t="s">
        <v>1012</v>
      </c>
    </row>
    <row r="463" spans="5:9" ht="15" x14ac:dyDescent="0.25">
      <c r="E463" t="s">
        <v>148</v>
      </c>
      <c r="F463" t="s">
        <v>1053</v>
      </c>
      <c r="G463" t="s">
        <v>1054</v>
      </c>
      <c r="H463" t="s">
        <v>1011</v>
      </c>
      <c r="I463" t="s">
        <v>1012</v>
      </c>
    </row>
    <row r="464" spans="5:9" ht="15" x14ac:dyDescent="0.25">
      <c r="E464" t="s">
        <v>148</v>
      </c>
      <c r="F464" t="s">
        <v>1055</v>
      </c>
      <c r="G464" t="s">
        <v>1056</v>
      </c>
      <c r="H464" t="s">
        <v>1011</v>
      </c>
      <c r="I464" t="s">
        <v>1012</v>
      </c>
    </row>
  </sheetData>
  <conditionalFormatting sqref="F167">
    <cfRule type="duplicateValues" dxfId="45" priority="4"/>
  </conditionalFormatting>
  <conditionalFormatting sqref="F170">
    <cfRule type="duplicateValues" dxfId="44" priority="2"/>
  </conditionalFormatting>
  <conditionalFormatting sqref="F284">
    <cfRule type="duplicateValues" dxfId="43" priority="3"/>
  </conditionalFormatting>
  <conditionalFormatting sqref="F285:F1048576 F168:F169 F171:F283 F1:F166">
    <cfRule type="duplicateValues" dxfId="42" priority="5"/>
  </conditionalFormatting>
  <conditionalFormatting sqref="F1:G1048576">
    <cfRule type="duplicateValues" dxfId="41" priority="6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1:N106"/>
  <sheetViews>
    <sheetView topLeftCell="L1" zoomScaleNormal="100" workbookViewId="0">
      <selection activeCell="H2" sqref="H2:N5"/>
    </sheetView>
  </sheetViews>
  <sheetFormatPr defaultColWidth="8.42578125" defaultRowHeight="15" x14ac:dyDescent="0.25"/>
  <cols>
    <col min="1" max="1" width="36.28515625" customWidth="1"/>
    <col min="3" max="3" width="34.7109375" bestFit="1" customWidth="1"/>
    <col min="4" max="4" width="9.140625" customWidth="1"/>
    <col min="5" max="5" width="5.7109375" bestFit="1" customWidth="1"/>
    <col min="7" max="7" width="32.140625" bestFit="1" customWidth="1"/>
    <col min="8" max="8" width="30" bestFit="1" customWidth="1"/>
    <col min="9" max="9" width="68.28515625" bestFit="1" customWidth="1"/>
    <col min="10" max="10" width="22.140625" bestFit="1" customWidth="1"/>
    <col min="11" max="11" width="53.42578125" bestFit="1" customWidth="1"/>
    <col min="12" max="12" width="17.28515625" bestFit="1" customWidth="1"/>
    <col min="13" max="13" width="125.7109375" bestFit="1" customWidth="1"/>
    <col min="14" max="14" width="11" bestFit="1" customWidth="1"/>
  </cols>
  <sheetData>
    <row r="1" spans="1:14" x14ac:dyDescent="0.25">
      <c r="C1">
        <f>Основний!E11</f>
        <v>0</v>
      </c>
    </row>
    <row r="2" spans="1:14" ht="45" x14ac:dyDescent="0.25">
      <c r="A2" t="s">
        <v>1138</v>
      </c>
      <c r="C2" t="e">
        <f>Основний!#REF!</f>
        <v>#REF!</v>
      </c>
      <c r="E2" t="e">
        <f t="shared" ref="E2:E33" si="0">C2=G2</f>
        <v>#REF!</v>
      </c>
      <c r="F2" s="2"/>
      <c r="G2" s="3" t="s">
        <v>1145</v>
      </c>
      <c r="H2" s="3" t="s">
        <v>1146</v>
      </c>
      <c r="I2" s="3" t="s">
        <v>1147</v>
      </c>
      <c r="J2" s="34" t="s">
        <v>52</v>
      </c>
      <c r="K2" s="3" t="s">
        <v>1148</v>
      </c>
      <c r="L2" s="3" t="s">
        <v>1149</v>
      </c>
      <c r="M2" s="3" t="s">
        <v>1150</v>
      </c>
      <c r="N2" s="4">
        <v>935193455</v>
      </c>
    </row>
    <row r="3" spans="1:14" x14ac:dyDescent="0.25">
      <c r="A3" t="s">
        <v>1137</v>
      </c>
      <c r="C3" t="e">
        <f>Основний!#REF!</f>
        <v>#REF!</v>
      </c>
      <c r="E3" t="e">
        <f t="shared" si="0"/>
        <v>#REF!</v>
      </c>
      <c r="G3" t="s">
        <v>1138</v>
      </c>
    </row>
    <row r="4" spans="1:14" ht="60" x14ac:dyDescent="0.25">
      <c r="A4" t="s">
        <v>1139</v>
      </c>
      <c r="C4" t="e">
        <f>Основний!#REF!</f>
        <v>#REF!</v>
      </c>
      <c r="E4" t="e">
        <f t="shared" si="0"/>
        <v>#REF!</v>
      </c>
      <c r="G4" t="s">
        <v>1139</v>
      </c>
      <c r="H4" t="s">
        <v>1140</v>
      </c>
      <c r="I4" t="s">
        <v>1141</v>
      </c>
      <c r="J4" s="1" t="s">
        <v>48</v>
      </c>
      <c r="K4" s="1" t="s">
        <v>1142</v>
      </c>
      <c r="L4" s="1" t="s">
        <v>1143</v>
      </c>
      <c r="M4" s="1" t="s">
        <v>1144</v>
      </c>
      <c r="N4">
        <v>986767190</v>
      </c>
    </row>
    <row r="5" spans="1:14" x14ac:dyDescent="0.25">
      <c r="A5" t="s">
        <v>1145</v>
      </c>
      <c r="C5" t="e">
        <f>Основний!#REF!</f>
        <v>#REF!</v>
      </c>
      <c r="E5" t="e">
        <f t="shared" si="0"/>
        <v>#REF!</v>
      </c>
      <c r="G5" t="s">
        <v>1137</v>
      </c>
      <c r="J5" s="1"/>
      <c r="M5" s="1"/>
    </row>
    <row r="6" spans="1:14" ht="15.75" x14ac:dyDescent="0.25">
      <c r="A6" s="33"/>
      <c r="C6" t="e">
        <f>Основний!#REF!</f>
        <v>#REF!</v>
      </c>
      <c r="E6" t="e">
        <f t="shared" si="0"/>
        <v>#REF!</v>
      </c>
    </row>
    <row r="7" spans="1:14" x14ac:dyDescent="0.25">
      <c r="C7" t="e">
        <f>Основний!#REF!</f>
        <v>#REF!</v>
      </c>
      <c r="E7" t="e">
        <f t="shared" si="0"/>
        <v>#REF!</v>
      </c>
    </row>
    <row r="8" spans="1:14" x14ac:dyDescent="0.25">
      <c r="C8" t="e">
        <f>Основний!#REF!</f>
        <v>#REF!</v>
      </c>
      <c r="E8" t="e">
        <f t="shared" si="0"/>
        <v>#REF!</v>
      </c>
    </row>
    <row r="9" spans="1:14" x14ac:dyDescent="0.25">
      <c r="C9" t="e">
        <f>Основний!#REF!</f>
        <v>#REF!</v>
      </c>
      <c r="E9" t="e">
        <f t="shared" si="0"/>
        <v>#REF!</v>
      </c>
    </row>
    <row r="10" spans="1:14" x14ac:dyDescent="0.25">
      <c r="C10" t="e">
        <f>Основний!#REF!</f>
        <v>#REF!</v>
      </c>
      <c r="E10" t="e">
        <f t="shared" si="0"/>
        <v>#REF!</v>
      </c>
    </row>
    <row r="11" spans="1:14" x14ac:dyDescent="0.25">
      <c r="C11" t="e">
        <f>Основний!#REF!</f>
        <v>#REF!</v>
      </c>
      <c r="E11" t="e">
        <f t="shared" si="0"/>
        <v>#REF!</v>
      </c>
    </row>
    <row r="12" spans="1:14" x14ac:dyDescent="0.25">
      <c r="C12" t="e">
        <f>Основний!#REF!</f>
        <v>#REF!</v>
      </c>
      <c r="E12" t="e">
        <f t="shared" si="0"/>
        <v>#REF!</v>
      </c>
    </row>
    <row r="13" spans="1:14" x14ac:dyDescent="0.25">
      <c r="C13" t="e">
        <f>Основний!#REF!</f>
        <v>#REF!</v>
      </c>
      <c r="E13" t="e">
        <f t="shared" si="0"/>
        <v>#REF!</v>
      </c>
    </row>
    <row r="14" spans="1:14" x14ac:dyDescent="0.25">
      <c r="C14" t="e">
        <f>Основний!#REF!</f>
        <v>#REF!</v>
      </c>
      <c r="E14" t="e">
        <f t="shared" si="0"/>
        <v>#REF!</v>
      </c>
    </row>
    <row r="15" spans="1:14" x14ac:dyDescent="0.25">
      <c r="C15" t="e">
        <f>Основний!#REF!</f>
        <v>#REF!</v>
      </c>
      <c r="E15" t="e">
        <f t="shared" si="0"/>
        <v>#REF!</v>
      </c>
    </row>
    <row r="16" spans="1:14" x14ac:dyDescent="0.25">
      <c r="C16" t="e">
        <f>Основний!#REF!</f>
        <v>#REF!</v>
      </c>
      <c r="E16" t="e">
        <f t="shared" si="0"/>
        <v>#REF!</v>
      </c>
      <c r="H16" s="1"/>
      <c r="I16" s="1"/>
      <c r="J16" s="1"/>
      <c r="K16" s="1"/>
      <c r="L16" s="1"/>
      <c r="M16" s="1"/>
    </row>
    <row r="17" spans="3:13" x14ac:dyDescent="0.25">
      <c r="C17" t="e">
        <f>Основний!#REF!</f>
        <v>#REF!</v>
      </c>
      <c r="E17" t="e">
        <f t="shared" si="0"/>
        <v>#REF!</v>
      </c>
    </row>
    <row r="18" spans="3:13" x14ac:dyDescent="0.25">
      <c r="C18" t="e">
        <f>Основний!#REF!</f>
        <v>#REF!</v>
      </c>
      <c r="E18" t="e">
        <f t="shared" si="0"/>
        <v>#REF!</v>
      </c>
    </row>
    <row r="19" spans="3:13" x14ac:dyDescent="0.25">
      <c r="C19" t="e">
        <f>Основний!#REF!</f>
        <v>#REF!</v>
      </c>
      <c r="E19" t="e">
        <f t="shared" si="0"/>
        <v>#REF!</v>
      </c>
    </row>
    <row r="20" spans="3:13" x14ac:dyDescent="0.25">
      <c r="C20" t="e">
        <f>Основний!#REF!</f>
        <v>#REF!</v>
      </c>
      <c r="E20" t="e">
        <f t="shared" si="0"/>
        <v>#REF!</v>
      </c>
    </row>
    <row r="21" spans="3:13" x14ac:dyDescent="0.25">
      <c r="C21" t="e">
        <f>Основний!#REF!</f>
        <v>#REF!</v>
      </c>
      <c r="E21" t="e">
        <f t="shared" si="0"/>
        <v>#REF!</v>
      </c>
    </row>
    <row r="22" spans="3:13" x14ac:dyDescent="0.25">
      <c r="C22" t="e">
        <f>Основний!#REF!</f>
        <v>#REF!</v>
      </c>
      <c r="E22" t="e">
        <f t="shared" si="0"/>
        <v>#REF!</v>
      </c>
    </row>
    <row r="23" spans="3:13" x14ac:dyDescent="0.25">
      <c r="C23" t="e">
        <f>Основний!#REF!</f>
        <v>#REF!</v>
      </c>
      <c r="E23" t="e">
        <f t="shared" si="0"/>
        <v>#REF!</v>
      </c>
    </row>
    <row r="24" spans="3:13" x14ac:dyDescent="0.25">
      <c r="C24" t="e">
        <f>Основний!#REF!</f>
        <v>#REF!</v>
      </c>
      <c r="E24" t="e">
        <f t="shared" si="0"/>
        <v>#REF!</v>
      </c>
      <c r="H24" s="1"/>
      <c r="I24" s="1"/>
      <c r="J24" s="1"/>
      <c r="K24" s="1"/>
      <c r="L24" s="1"/>
      <c r="M24" s="1"/>
    </row>
    <row r="25" spans="3:13" x14ac:dyDescent="0.25">
      <c r="C25" t="e">
        <f>Основний!#REF!</f>
        <v>#REF!</v>
      </c>
      <c r="E25" t="e">
        <f t="shared" si="0"/>
        <v>#REF!</v>
      </c>
    </row>
    <row r="26" spans="3:13" x14ac:dyDescent="0.25">
      <c r="C26" t="e">
        <f>Основний!#REF!</f>
        <v>#REF!</v>
      </c>
      <c r="E26" t="e">
        <f t="shared" si="0"/>
        <v>#REF!</v>
      </c>
    </row>
    <row r="27" spans="3:13" x14ac:dyDescent="0.25">
      <c r="C27" t="e">
        <f>Основний!#REF!</f>
        <v>#REF!</v>
      </c>
      <c r="E27" t="e">
        <f t="shared" si="0"/>
        <v>#REF!</v>
      </c>
    </row>
    <row r="28" spans="3:13" x14ac:dyDescent="0.25">
      <c r="C28" t="e">
        <f>Основний!#REF!</f>
        <v>#REF!</v>
      </c>
      <c r="E28" t="e">
        <f t="shared" si="0"/>
        <v>#REF!</v>
      </c>
    </row>
    <row r="29" spans="3:13" x14ac:dyDescent="0.25">
      <c r="C29" t="e">
        <f>Основний!#REF!</f>
        <v>#REF!</v>
      </c>
      <c r="E29" t="e">
        <f t="shared" si="0"/>
        <v>#REF!</v>
      </c>
    </row>
    <row r="30" spans="3:13" x14ac:dyDescent="0.25">
      <c r="C30" t="e">
        <f>Основний!#REF!</f>
        <v>#REF!</v>
      </c>
      <c r="E30" t="e">
        <f t="shared" si="0"/>
        <v>#REF!</v>
      </c>
    </row>
    <row r="31" spans="3:13" x14ac:dyDescent="0.25">
      <c r="C31" t="e">
        <f>Основний!#REF!</f>
        <v>#REF!</v>
      </c>
      <c r="E31" t="e">
        <f t="shared" si="0"/>
        <v>#REF!</v>
      </c>
    </row>
    <row r="32" spans="3:13" x14ac:dyDescent="0.25">
      <c r="C32" t="e">
        <f>Основний!#REF!</f>
        <v>#REF!</v>
      </c>
      <c r="E32" t="e">
        <f t="shared" si="0"/>
        <v>#REF!</v>
      </c>
    </row>
    <row r="33" spans="3:5" x14ac:dyDescent="0.25">
      <c r="C33" t="e">
        <f>Основний!#REF!</f>
        <v>#REF!</v>
      </c>
      <c r="E33" t="e">
        <f t="shared" si="0"/>
        <v>#REF!</v>
      </c>
    </row>
    <row r="34" spans="3:5" x14ac:dyDescent="0.25">
      <c r="C34" t="e">
        <f>Основний!#REF!</f>
        <v>#REF!</v>
      </c>
      <c r="E34" t="e">
        <f t="shared" ref="E34:E65" si="1">C34=G34</f>
        <v>#REF!</v>
      </c>
    </row>
    <row r="35" spans="3:5" x14ac:dyDescent="0.25">
      <c r="C35" t="e">
        <f>Основний!#REF!</f>
        <v>#REF!</v>
      </c>
      <c r="E35" t="e">
        <f t="shared" si="1"/>
        <v>#REF!</v>
      </c>
    </row>
    <row r="36" spans="3:5" x14ac:dyDescent="0.25">
      <c r="C36" t="e">
        <f>Основний!#REF!</f>
        <v>#REF!</v>
      </c>
      <c r="E36" t="e">
        <f t="shared" si="1"/>
        <v>#REF!</v>
      </c>
    </row>
    <row r="37" spans="3:5" x14ac:dyDescent="0.25">
      <c r="C37" t="e">
        <f>Основний!#REF!</f>
        <v>#REF!</v>
      </c>
      <c r="E37" t="e">
        <f t="shared" si="1"/>
        <v>#REF!</v>
      </c>
    </row>
    <row r="38" spans="3:5" x14ac:dyDescent="0.25">
      <c r="C38" t="e">
        <f>Основний!#REF!</f>
        <v>#REF!</v>
      </c>
      <c r="E38" t="e">
        <f t="shared" si="1"/>
        <v>#REF!</v>
      </c>
    </row>
    <row r="39" spans="3:5" x14ac:dyDescent="0.25">
      <c r="C39" t="e">
        <f>Основний!#REF!</f>
        <v>#REF!</v>
      </c>
      <c r="E39" t="e">
        <f t="shared" si="1"/>
        <v>#REF!</v>
      </c>
    </row>
    <row r="40" spans="3:5" x14ac:dyDescent="0.25">
      <c r="C40" t="e">
        <f>Основний!#REF!</f>
        <v>#REF!</v>
      </c>
      <c r="E40" t="e">
        <f t="shared" si="1"/>
        <v>#REF!</v>
      </c>
    </row>
    <row r="41" spans="3:5" x14ac:dyDescent="0.25">
      <c r="C41" t="e">
        <f>Основний!#REF!</f>
        <v>#REF!</v>
      </c>
      <c r="E41" t="e">
        <f t="shared" si="1"/>
        <v>#REF!</v>
      </c>
    </row>
    <row r="42" spans="3:5" x14ac:dyDescent="0.25">
      <c r="C42" t="e">
        <f>Основний!#REF!</f>
        <v>#REF!</v>
      </c>
      <c r="E42" t="e">
        <f t="shared" si="1"/>
        <v>#REF!</v>
      </c>
    </row>
    <row r="43" spans="3:5" x14ac:dyDescent="0.25">
      <c r="C43" t="e">
        <f>Основний!#REF!</f>
        <v>#REF!</v>
      </c>
      <c r="E43" t="e">
        <f t="shared" si="1"/>
        <v>#REF!</v>
      </c>
    </row>
    <row r="44" spans="3:5" x14ac:dyDescent="0.25">
      <c r="C44" t="e">
        <f>Основний!#REF!</f>
        <v>#REF!</v>
      </c>
      <c r="E44" t="e">
        <f t="shared" si="1"/>
        <v>#REF!</v>
      </c>
    </row>
    <row r="45" spans="3:5" x14ac:dyDescent="0.25">
      <c r="C45" t="e">
        <f>Основний!#REF!</f>
        <v>#REF!</v>
      </c>
      <c r="E45" t="e">
        <f t="shared" si="1"/>
        <v>#REF!</v>
      </c>
    </row>
    <row r="46" spans="3:5" x14ac:dyDescent="0.25">
      <c r="C46" t="e">
        <f>Основний!#REF!</f>
        <v>#REF!</v>
      </c>
      <c r="E46" t="e">
        <f t="shared" si="1"/>
        <v>#REF!</v>
      </c>
    </row>
    <row r="47" spans="3:5" x14ac:dyDescent="0.25">
      <c r="C47" t="e">
        <f>Основний!#REF!</f>
        <v>#REF!</v>
      </c>
      <c r="E47" t="e">
        <f t="shared" si="1"/>
        <v>#REF!</v>
      </c>
    </row>
    <row r="48" spans="3:5" x14ac:dyDescent="0.25">
      <c r="C48" t="e">
        <f>Основний!#REF!</f>
        <v>#REF!</v>
      </c>
      <c r="E48" t="e">
        <f t="shared" si="1"/>
        <v>#REF!</v>
      </c>
    </row>
    <row r="49" spans="3:5" x14ac:dyDescent="0.25">
      <c r="C49" t="e">
        <f>Основний!#REF!</f>
        <v>#REF!</v>
      </c>
      <c r="E49" t="e">
        <f t="shared" si="1"/>
        <v>#REF!</v>
      </c>
    </row>
    <row r="50" spans="3:5" x14ac:dyDescent="0.25">
      <c r="C50" t="e">
        <f>Основний!#REF!</f>
        <v>#REF!</v>
      </c>
      <c r="E50" t="e">
        <f t="shared" si="1"/>
        <v>#REF!</v>
      </c>
    </row>
    <row r="51" spans="3:5" x14ac:dyDescent="0.25">
      <c r="C51" t="e">
        <f>Основний!#REF!</f>
        <v>#REF!</v>
      </c>
      <c r="E51" t="e">
        <f t="shared" si="1"/>
        <v>#REF!</v>
      </c>
    </row>
    <row r="52" spans="3:5" x14ac:dyDescent="0.25">
      <c r="C52" t="e">
        <f>Основний!#REF!</f>
        <v>#REF!</v>
      </c>
      <c r="E52" t="e">
        <f t="shared" si="1"/>
        <v>#REF!</v>
      </c>
    </row>
    <row r="53" spans="3:5" x14ac:dyDescent="0.25">
      <c r="C53" t="e">
        <f>Основний!#REF!</f>
        <v>#REF!</v>
      </c>
      <c r="E53" t="e">
        <f t="shared" si="1"/>
        <v>#REF!</v>
      </c>
    </row>
    <row r="54" spans="3:5" x14ac:dyDescent="0.25">
      <c r="C54" t="e">
        <f>Основний!#REF!</f>
        <v>#REF!</v>
      </c>
      <c r="E54" t="e">
        <f t="shared" si="1"/>
        <v>#REF!</v>
      </c>
    </row>
    <row r="55" spans="3:5" x14ac:dyDescent="0.25">
      <c r="C55" t="e">
        <f>Основний!#REF!</f>
        <v>#REF!</v>
      </c>
      <c r="E55" t="e">
        <f t="shared" si="1"/>
        <v>#REF!</v>
      </c>
    </row>
    <row r="56" spans="3:5" x14ac:dyDescent="0.25">
      <c r="C56" t="e">
        <f>Основний!#REF!</f>
        <v>#REF!</v>
      </c>
      <c r="E56" t="e">
        <f t="shared" si="1"/>
        <v>#REF!</v>
      </c>
    </row>
    <row r="57" spans="3:5" x14ac:dyDescent="0.25">
      <c r="C57" t="e">
        <f>Основний!#REF!</f>
        <v>#REF!</v>
      </c>
      <c r="E57" t="e">
        <f t="shared" si="1"/>
        <v>#REF!</v>
      </c>
    </row>
    <row r="58" spans="3:5" x14ac:dyDescent="0.25">
      <c r="C58" t="e">
        <f>Основний!#REF!</f>
        <v>#REF!</v>
      </c>
      <c r="E58" t="e">
        <f t="shared" si="1"/>
        <v>#REF!</v>
      </c>
    </row>
    <row r="59" spans="3:5" x14ac:dyDescent="0.25">
      <c r="C59" t="e">
        <f>Основний!#REF!</f>
        <v>#REF!</v>
      </c>
      <c r="E59" t="e">
        <f t="shared" si="1"/>
        <v>#REF!</v>
      </c>
    </row>
    <row r="60" spans="3:5" x14ac:dyDescent="0.25">
      <c r="C60" t="e">
        <f>Основний!#REF!</f>
        <v>#REF!</v>
      </c>
      <c r="E60" t="e">
        <f t="shared" si="1"/>
        <v>#REF!</v>
      </c>
    </row>
    <row r="61" spans="3:5" x14ac:dyDescent="0.25">
      <c r="C61" t="e">
        <f>Основний!#REF!</f>
        <v>#REF!</v>
      </c>
      <c r="E61" t="e">
        <f t="shared" si="1"/>
        <v>#REF!</v>
      </c>
    </row>
    <row r="62" spans="3:5" x14ac:dyDescent="0.25">
      <c r="C62" t="e">
        <f>Основний!#REF!</f>
        <v>#REF!</v>
      </c>
      <c r="E62" t="e">
        <f t="shared" si="1"/>
        <v>#REF!</v>
      </c>
    </row>
    <row r="63" spans="3:5" x14ac:dyDescent="0.25">
      <c r="C63" t="e">
        <f>Основний!#REF!</f>
        <v>#REF!</v>
      </c>
      <c r="E63" t="e">
        <f t="shared" si="1"/>
        <v>#REF!</v>
      </c>
    </row>
    <row r="64" spans="3:5" x14ac:dyDescent="0.25">
      <c r="C64" t="e">
        <f>Основний!#REF!</f>
        <v>#REF!</v>
      </c>
      <c r="E64" t="e">
        <f t="shared" si="1"/>
        <v>#REF!</v>
      </c>
    </row>
    <row r="65" spans="3:5" x14ac:dyDescent="0.25">
      <c r="C65" t="e">
        <f>Основний!#REF!</f>
        <v>#REF!</v>
      </c>
      <c r="E65" t="e">
        <f t="shared" si="1"/>
        <v>#REF!</v>
      </c>
    </row>
    <row r="66" spans="3:5" x14ac:dyDescent="0.25">
      <c r="C66" t="e">
        <f>Основний!#REF!</f>
        <v>#REF!</v>
      </c>
      <c r="E66" t="e">
        <f t="shared" ref="E66:E93" si="2">C66=G66</f>
        <v>#REF!</v>
      </c>
    </row>
    <row r="67" spans="3:5" x14ac:dyDescent="0.25">
      <c r="C67" t="e">
        <f>Основний!#REF!</f>
        <v>#REF!</v>
      </c>
      <c r="E67" t="e">
        <f t="shared" si="2"/>
        <v>#REF!</v>
      </c>
    </row>
    <row r="68" spans="3:5" x14ac:dyDescent="0.25">
      <c r="C68" t="e">
        <f>Основний!#REF!</f>
        <v>#REF!</v>
      </c>
      <c r="E68" t="e">
        <f t="shared" si="2"/>
        <v>#REF!</v>
      </c>
    </row>
    <row r="69" spans="3:5" x14ac:dyDescent="0.25">
      <c r="C69" t="e">
        <f>Основний!#REF!</f>
        <v>#REF!</v>
      </c>
      <c r="E69" t="e">
        <f t="shared" si="2"/>
        <v>#REF!</v>
      </c>
    </row>
    <row r="70" spans="3:5" x14ac:dyDescent="0.25">
      <c r="C70" t="e">
        <f>Основний!#REF!</f>
        <v>#REF!</v>
      </c>
      <c r="E70" t="e">
        <f t="shared" si="2"/>
        <v>#REF!</v>
      </c>
    </row>
    <row r="71" spans="3:5" x14ac:dyDescent="0.25">
      <c r="C71" t="e">
        <f>Основний!#REF!</f>
        <v>#REF!</v>
      </c>
      <c r="E71" t="e">
        <f t="shared" si="2"/>
        <v>#REF!</v>
      </c>
    </row>
    <row r="72" spans="3:5" x14ac:dyDescent="0.25">
      <c r="C72" t="e">
        <f>Основний!#REF!</f>
        <v>#REF!</v>
      </c>
      <c r="E72" t="e">
        <f t="shared" si="2"/>
        <v>#REF!</v>
      </c>
    </row>
    <row r="73" spans="3:5" x14ac:dyDescent="0.25">
      <c r="C73" t="e">
        <f>Основний!#REF!</f>
        <v>#REF!</v>
      </c>
      <c r="E73" t="e">
        <f t="shared" si="2"/>
        <v>#REF!</v>
      </c>
    </row>
    <row r="74" spans="3:5" x14ac:dyDescent="0.25">
      <c r="C74" t="e">
        <f>Основний!#REF!</f>
        <v>#REF!</v>
      </c>
      <c r="E74" t="e">
        <f t="shared" si="2"/>
        <v>#REF!</v>
      </c>
    </row>
    <row r="75" spans="3:5" x14ac:dyDescent="0.25">
      <c r="C75" t="e">
        <f>Основний!#REF!</f>
        <v>#REF!</v>
      </c>
      <c r="E75" t="e">
        <f t="shared" si="2"/>
        <v>#REF!</v>
      </c>
    </row>
    <row r="76" spans="3:5" x14ac:dyDescent="0.25">
      <c r="C76" t="e">
        <f>Основний!#REF!</f>
        <v>#REF!</v>
      </c>
      <c r="E76" t="e">
        <f t="shared" si="2"/>
        <v>#REF!</v>
      </c>
    </row>
    <row r="77" spans="3:5" x14ac:dyDescent="0.25">
      <c r="C77" t="e">
        <f>Основний!#REF!</f>
        <v>#REF!</v>
      </c>
      <c r="E77" t="e">
        <f t="shared" si="2"/>
        <v>#REF!</v>
      </c>
    </row>
    <row r="78" spans="3:5" x14ac:dyDescent="0.25">
      <c r="C78" t="e">
        <f>Основний!#REF!</f>
        <v>#REF!</v>
      </c>
      <c r="E78" t="e">
        <f t="shared" si="2"/>
        <v>#REF!</v>
      </c>
    </row>
    <row r="79" spans="3:5" x14ac:dyDescent="0.25">
      <c r="C79" t="e">
        <f>Основний!#REF!</f>
        <v>#REF!</v>
      </c>
      <c r="E79" t="e">
        <f t="shared" si="2"/>
        <v>#REF!</v>
      </c>
    </row>
    <row r="80" spans="3:5" x14ac:dyDescent="0.25">
      <c r="C80" t="e">
        <f>Основний!#REF!</f>
        <v>#REF!</v>
      </c>
      <c r="E80" t="e">
        <f t="shared" si="2"/>
        <v>#REF!</v>
      </c>
    </row>
    <row r="81" spans="3:7" x14ac:dyDescent="0.25">
      <c r="C81" t="e">
        <f>Основний!#REF!</f>
        <v>#REF!</v>
      </c>
      <c r="E81" t="e">
        <f t="shared" si="2"/>
        <v>#REF!</v>
      </c>
    </row>
    <row r="82" spans="3:7" x14ac:dyDescent="0.25">
      <c r="C82" t="e">
        <f>Основний!#REF!</f>
        <v>#REF!</v>
      </c>
      <c r="E82" t="e">
        <f t="shared" si="2"/>
        <v>#REF!</v>
      </c>
    </row>
    <row r="83" spans="3:7" x14ac:dyDescent="0.25">
      <c r="C83" t="e">
        <f>Основний!#REF!</f>
        <v>#REF!</v>
      </c>
      <c r="E83" t="e">
        <f t="shared" si="2"/>
        <v>#REF!</v>
      </c>
    </row>
    <row r="84" spans="3:7" x14ac:dyDescent="0.25">
      <c r="C84" t="e">
        <f>Основний!#REF!</f>
        <v>#REF!</v>
      </c>
      <c r="E84" t="e">
        <f t="shared" si="2"/>
        <v>#REF!</v>
      </c>
    </row>
    <row r="85" spans="3:7" x14ac:dyDescent="0.25">
      <c r="C85" t="e">
        <f>Основний!#REF!</f>
        <v>#REF!</v>
      </c>
      <c r="E85" t="e">
        <f t="shared" si="2"/>
        <v>#REF!</v>
      </c>
    </row>
    <row r="86" spans="3:7" x14ac:dyDescent="0.25">
      <c r="C86" t="e">
        <f>Основний!#REF!</f>
        <v>#REF!</v>
      </c>
      <c r="E86" t="e">
        <f t="shared" si="2"/>
        <v>#REF!</v>
      </c>
      <c r="G86" s="1"/>
    </row>
    <row r="87" spans="3:7" x14ac:dyDescent="0.25">
      <c r="C87" t="e">
        <f>Основний!#REF!</f>
        <v>#REF!</v>
      </c>
      <c r="E87" t="e">
        <f t="shared" si="2"/>
        <v>#REF!</v>
      </c>
    </row>
    <row r="88" spans="3:7" x14ac:dyDescent="0.25">
      <c r="C88" t="e">
        <f>Основний!#REF!</f>
        <v>#REF!</v>
      </c>
      <c r="E88" t="e">
        <f t="shared" si="2"/>
        <v>#REF!</v>
      </c>
    </row>
    <row r="89" spans="3:7" x14ac:dyDescent="0.25">
      <c r="C89" t="e">
        <f>Основний!#REF!</f>
        <v>#REF!</v>
      </c>
      <c r="E89" t="e">
        <f t="shared" si="2"/>
        <v>#REF!</v>
      </c>
    </row>
    <row r="90" spans="3:7" x14ac:dyDescent="0.25">
      <c r="C90" t="e">
        <f>Основний!#REF!</f>
        <v>#REF!</v>
      </c>
      <c r="E90" t="e">
        <f t="shared" si="2"/>
        <v>#REF!</v>
      </c>
    </row>
    <row r="91" spans="3:7" x14ac:dyDescent="0.25">
      <c r="C91" t="e">
        <f>Основний!#REF!</f>
        <v>#REF!</v>
      </c>
      <c r="E91" t="e">
        <f t="shared" si="2"/>
        <v>#REF!</v>
      </c>
    </row>
    <row r="92" spans="3:7" x14ac:dyDescent="0.25">
      <c r="C92" t="e">
        <f>Основний!#REF!</f>
        <v>#REF!</v>
      </c>
      <c r="E92" t="e">
        <f t="shared" si="2"/>
        <v>#REF!</v>
      </c>
    </row>
    <row r="93" spans="3:7" x14ac:dyDescent="0.25">
      <c r="C93" t="e">
        <f>Основний!#REF!</f>
        <v>#REF!</v>
      </c>
      <c r="E93" t="e">
        <f t="shared" si="2"/>
        <v>#REF!</v>
      </c>
    </row>
    <row r="94" spans="3:7" x14ac:dyDescent="0.25">
      <c r="C94" t="e">
        <f>Основний!#REF!</f>
        <v>#REF!</v>
      </c>
    </row>
    <row r="95" spans="3:7" x14ac:dyDescent="0.25">
      <c r="C95" t="e">
        <f>Основний!#REF!</f>
        <v>#REF!</v>
      </c>
    </row>
    <row r="96" spans="3:7" x14ac:dyDescent="0.25">
      <c r="C96" t="e">
        <f>Основний!#REF!</f>
        <v>#REF!</v>
      </c>
    </row>
    <row r="97" spans="3:3" x14ac:dyDescent="0.25">
      <c r="C97" t="e">
        <f>Основний!#REF!</f>
        <v>#REF!</v>
      </c>
    </row>
    <row r="98" spans="3:3" x14ac:dyDescent="0.25">
      <c r="C98" t="str">
        <f>Основний!E12</f>
        <v>Абрамян Артур Маратович</v>
      </c>
    </row>
    <row r="99" spans="3:3" x14ac:dyDescent="0.25">
      <c r="C99" t="e">
        <f>Основний!#REF!</f>
        <v>#REF!</v>
      </c>
    </row>
    <row r="100" spans="3:3" x14ac:dyDescent="0.25">
      <c r="C100" t="str">
        <f>Основний!E13</f>
        <v>Авраменко Андрій Миколайович</v>
      </c>
    </row>
    <row r="101" spans="3:3" x14ac:dyDescent="0.25">
      <c r="C101" t="e">
        <f>Основний!#REF!</f>
        <v>#REF!</v>
      </c>
    </row>
    <row r="102" spans="3:3" x14ac:dyDescent="0.25">
      <c r="C102" t="e">
        <f>Основний!#REF!</f>
        <v>#REF!</v>
      </c>
    </row>
    <row r="103" spans="3:3" x14ac:dyDescent="0.25">
      <c r="C103" t="e">
        <f>Основний!#REF!</f>
        <v>#REF!</v>
      </c>
    </row>
    <row r="104" spans="3:3" x14ac:dyDescent="0.25">
      <c r="C104" t="e">
        <f>Основний!#REF!</f>
        <v>#REF!</v>
      </c>
    </row>
    <row r="105" spans="3:3" x14ac:dyDescent="0.25">
      <c r="C105" t="e">
        <f>Основний!#REF!</f>
        <v>#REF!</v>
      </c>
    </row>
    <row r="106" spans="3:3" x14ac:dyDescent="0.25">
      <c r="C106" t="e">
        <f>Основний!#REF!</f>
        <v>#REF!</v>
      </c>
    </row>
  </sheetData>
  <sortState xmlns:xlrd2="http://schemas.microsoft.com/office/spreadsheetml/2017/richdata2" ref="G2:N5">
    <sortCondition ref="G2:G5"/>
  </sortState>
  <conditionalFormatting sqref="A1:A1048576 C1:C1048576">
    <cfRule type="duplicateValues" dxfId="40" priority="1"/>
    <cfRule type="duplicateValues" dxfId="39" priority="3"/>
    <cfRule type="duplicateValues" dxfId="38" priority="4"/>
  </conditionalFormatting>
  <conditionalFormatting sqref="A7">
    <cfRule type="duplicateValues" dxfId="37" priority="8"/>
  </conditionalFormatting>
  <conditionalFormatting sqref="A14:A1048576 A1:A10 C1:C1048576">
    <cfRule type="duplicateValues" dxfId="36" priority="10"/>
  </conditionalFormatting>
  <conditionalFormatting sqref="G1 G57:G1048576 G27:G55 G5:G12 C1:C1048576">
    <cfRule type="duplicateValues" dxfId="35" priority="11"/>
  </conditionalFormatting>
  <conditionalFormatting sqref="G3">
    <cfRule type="duplicateValues" dxfId="34" priority="7"/>
  </conditionalFormatting>
  <conditionalFormatting sqref="G4">
    <cfRule type="duplicateValues" dxfId="33" priority="5"/>
    <cfRule type="duplicateValues" dxfId="32" priority="6"/>
  </conditionalFormatting>
  <conditionalFormatting sqref="G7:G12">
    <cfRule type="duplicateValues" dxfId="31" priority="9"/>
  </conditionalFormatting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4"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defaultColWidth="8.42578125" defaultRowHeight="14.25" customHeight="1" x14ac:dyDescent="0.25"/>
  <cols>
    <col min="1" max="1" width="7.140625" customWidth="1"/>
    <col min="2" max="2" width="38.42578125" customWidth="1"/>
    <col min="3" max="3" width="13.42578125" customWidth="1"/>
    <col min="4" max="4" width="16.42578125" style="1" customWidth="1"/>
    <col min="5" max="5" width="7.42578125" style="1" customWidth="1"/>
    <col min="6" max="6" width="14.42578125" customWidth="1"/>
    <col min="7" max="7" width="6.140625" style="1" customWidth="1"/>
    <col min="8" max="8" width="14.85546875" customWidth="1"/>
    <col min="9" max="9" width="6.7109375" style="1" customWidth="1"/>
    <col min="10" max="10" width="49.42578125" customWidth="1"/>
    <col min="11" max="11" width="11.42578125" style="5" customWidth="1"/>
    <col min="12" max="12" width="42.140625" customWidth="1"/>
    <col min="13" max="14" width="11.42578125" style="5" customWidth="1"/>
    <col min="16" max="16" width="10.85546875" customWidth="1"/>
  </cols>
  <sheetData>
    <row r="1" spans="1:16" s="6" customFormat="1" ht="32.25" customHeight="1" x14ac:dyDescent="0.25">
      <c r="A1" s="6" t="str">
        <f t="array" ref="A1:A172">Основний!C10:C36</f>
        <v>№ з/п</v>
      </c>
      <c r="B1" s="6" t="str">
        <f t="array" ref="B1:B172">CONCATENATE("", Основний!E10:E36)</f>
        <v>141</v>
      </c>
      <c r="C1" s="6" t="str">
        <f t="array" ref="C1:C172">CONCATENATE("", TEXT(Основний!I10:I36,"dd.mm.yyyy"))</f>
        <v>Дата народження</v>
      </c>
      <c r="D1" s="7" t="str">
        <f t="array" ref="D1:D172">CONCATENATE("", Основний!J10:J36)</f>
        <v>ідентифікаційний код</v>
      </c>
      <c r="E1" s="7" t="s">
        <v>1057</v>
      </c>
      <c r="F1" s="7" t="str">
        <f t="array" ref="F1:F172">CONCATENATE("", Основний!K10:K36)</f>
        <v>військовий квиток</v>
      </c>
      <c r="G1" s="7" t="s">
        <v>1057</v>
      </c>
      <c r="H1" s="7" t="str">
        <f t="array" ref="H1:H172">CONCATENATE("", Основний!L10:L36)</f>
        <v>Паспорт,
ким і коли виданий</v>
      </c>
      <c r="I1" s="7" t="s">
        <v>1057</v>
      </c>
      <c r="J1" s="8" t="s">
        <v>1058</v>
      </c>
      <c r="K1" s="7" t="s">
        <v>1059</v>
      </c>
      <c r="L1" s="8" t="s">
        <v>1060</v>
      </c>
      <c r="M1" s="7" t="s">
        <v>1061</v>
      </c>
      <c r="N1" s="7" t="s">
        <v>1062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10" t="s">
        <v>1063</v>
      </c>
      <c r="K2" s="11" t="s">
        <v>1063</v>
      </c>
      <c r="L2" s="10" t="s">
        <v>1063</v>
      </c>
      <c r="M2" s="11" t="s">
        <v>1063</v>
      </c>
      <c r="N2" s="11" t="s">
        <v>1063</v>
      </c>
      <c r="O2" t="e">
        <f>DATEVALUE(C2) &lt;&gt; INT(LEFT(D2,5)) +1</f>
        <v>#VALUE!</v>
      </c>
    </row>
    <row r="3" spans="1:16" ht="15" x14ac:dyDescent="0.25">
      <c r="A3">
        <v>1</v>
      </c>
      <c r="B3" t="str">
        <v>Абрамян Артур Маратович</v>
      </c>
      <c r="C3" s="12" t="str">
        <v>21.10.1998</v>
      </c>
      <c r="D3" s="1" t="str">
        <v>3608804152</v>
      </c>
      <c r="E3" s="1">
        <f t="shared" ref="E3:E34" si="0">IF(D3="", "", LEN(D3))</f>
        <v>10</v>
      </c>
      <c r="F3" t="str">
        <v>040520251458450705269/1</v>
      </c>
      <c r="G3" s="1">
        <f t="shared" ref="G3:G34" si="1">IF(F3="", "", LEN(F3))</f>
        <v>23</v>
      </c>
      <c r="H3" t="str">
        <v>ВТ 101396
Приморським РС у м. Маріуполі ГУ ДМС України в Донецькій області
12.06.2015</v>
      </c>
      <c r="I3" s="1">
        <f t="shared" ref="I3:I34" si="2">IF(H3="", "", LEN(H3))</f>
        <v>85</v>
      </c>
      <c r="J3" t="s">
        <v>1064</v>
      </c>
      <c r="K3" s="13" t="b">
        <f t="shared" ref="K3:K66" si="3">IF(J3="", "", B3=J3)</f>
        <v>0</v>
      </c>
      <c r="M3" s="13" t="str">
        <f t="shared" ref="M3:M34" si="4">IF(L3="", "", B3=L3)</f>
        <v/>
      </c>
      <c r="N3" s="13" t="str">
        <f t="shared" ref="N3:N34" si="5">IF(L3="", "", J3=L3)</f>
        <v/>
      </c>
      <c r="O3" t="b">
        <f>DATEVALUE(C3) &lt;&gt; INT(LEFT(D3,5)) +1</f>
        <v>0</v>
      </c>
      <c r="P3">
        <f>DATEVALUE(C3)</f>
        <v>36089</v>
      </c>
    </row>
    <row r="4" spans="1:16" ht="15" x14ac:dyDescent="0.25">
      <c r="A4">
        <v>2</v>
      </c>
      <c r="B4" t="str">
        <v>Авраменко Андрій Миколайович</v>
      </c>
      <c r="C4" s="9" t="str">
        <v>18.06.1984</v>
      </c>
      <c r="D4" s="1" t="str">
        <v>3085003094</v>
      </c>
      <c r="E4" s="1">
        <f t="shared" si="0"/>
        <v>10</v>
      </c>
      <c r="F4" t="str">
        <v/>
      </c>
      <c r="G4" s="1" t="str">
        <f t="shared" si="1"/>
        <v/>
      </c>
      <c r="H4" t="str">
        <v/>
      </c>
      <c r="I4" s="1" t="str">
        <f t="shared" si="2"/>
        <v/>
      </c>
      <c r="J4" t="s">
        <v>1065</v>
      </c>
      <c r="K4" s="5" t="b">
        <f t="shared" si="3"/>
        <v>0</v>
      </c>
      <c r="M4" s="5" t="str">
        <f t="shared" si="4"/>
        <v/>
      </c>
      <c r="N4" s="5" t="str">
        <f t="shared" si="5"/>
        <v/>
      </c>
      <c r="O4" t="b">
        <f>DATEVALUE(C4) &lt;&gt; INT(LEFT(D4,5)) +1</f>
        <v>0</v>
      </c>
    </row>
    <row r="5" spans="1:16" ht="15" x14ac:dyDescent="0.25">
      <c r="A5">
        <v>2</v>
      </c>
      <c r="B5" t="str">
        <v>Алексенко Іван Миколайович</v>
      </c>
      <c r="C5" s="9" t="str">
        <v>23.06.1997</v>
      </c>
      <c r="D5" s="1" t="str">
        <v>3560301717</v>
      </c>
      <c r="E5" s="1">
        <f t="shared" si="0"/>
        <v>10</v>
      </c>
      <c r="F5" t="str">
        <v/>
      </c>
      <c r="G5" s="1" t="str">
        <f t="shared" si="1"/>
        <v/>
      </c>
      <c r="H5" t="str">
        <v/>
      </c>
      <c r="I5" s="1" t="str">
        <f t="shared" si="2"/>
        <v/>
      </c>
      <c r="J5" t="s">
        <v>1066</v>
      </c>
      <c r="K5" s="5" t="b">
        <f t="shared" si="3"/>
        <v>0</v>
      </c>
      <c r="M5" s="5" t="str">
        <f t="shared" si="4"/>
        <v/>
      </c>
      <c r="N5" s="5" t="str">
        <f t="shared" si="5"/>
        <v/>
      </c>
      <c r="O5" t="b">
        <f>DATEVALUE(C5) &lt;&gt; INT(LEFT(D5,5)) +1</f>
        <v>0</v>
      </c>
    </row>
    <row r="6" spans="1:16" ht="15" x14ac:dyDescent="0.25">
      <c r="A6">
        <v>3</v>
      </c>
      <c r="B6" t="str">
        <v>Алієв Парвіз Натікбєкович</v>
      </c>
      <c r="C6" s="9" t="str">
        <v>07.05.1983</v>
      </c>
      <c r="D6" s="1" t="str">
        <v>3044204097</v>
      </c>
      <c r="E6" s="1">
        <f t="shared" si="0"/>
        <v>10</v>
      </c>
      <c r="F6" t="str">
        <v>АГ 629818</v>
      </c>
      <c r="G6" s="1">
        <f t="shared" si="1"/>
        <v>9</v>
      </c>
      <c r="H6" t="str">
        <v>КС 160333
Київським РВ ДМУ УДМС УКР в Донецькій обл
09.08.2002</v>
      </c>
      <c r="I6" s="1">
        <f t="shared" si="2"/>
        <v>62</v>
      </c>
      <c r="J6" t="s">
        <v>1067</v>
      </c>
      <c r="K6" s="5" t="b">
        <f t="shared" si="3"/>
        <v>0</v>
      </c>
      <c r="M6" s="5" t="str">
        <f t="shared" si="4"/>
        <v/>
      </c>
      <c r="N6" s="5" t="str">
        <f t="shared" si="5"/>
        <v/>
      </c>
    </row>
    <row r="7" spans="1:16" ht="15" x14ac:dyDescent="0.25">
      <c r="A7">
        <v>1</v>
      </c>
      <c r="B7" t="str">
        <v>Андрушко Вадим Валентинович</v>
      </c>
      <c r="C7" s="9" t="str">
        <v>02.11.1991</v>
      </c>
      <c r="D7" s="1" t="str">
        <v>3354308835</v>
      </c>
      <c r="E7" s="1">
        <f t="shared" si="0"/>
        <v>10</v>
      </c>
      <c r="F7" t="str">
        <v>АГ 603287</v>
      </c>
      <c r="G7" s="1">
        <f t="shared" si="1"/>
        <v>9</v>
      </c>
      <c r="H7" t="str">
        <v>ВН 424127
Вололдарсько-Волинським РВ УМВС в Житомирській області
20.05.2008</v>
      </c>
      <c r="I7" s="1">
        <f t="shared" si="2"/>
        <v>75</v>
      </c>
      <c r="J7" t="s">
        <v>1068</v>
      </c>
      <c r="K7" s="5" t="b">
        <f t="shared" si="3"/>
        <v>0</v>
      </c>
      <c r="M7" s="5" t="str">
        <f t="shared" si="4"/>
        <v/>
      </c>
      <c r="N7" s="5" t="str">
        <f t="shared" si="5"/>
        <v/>
      </c>
    </row>
    <row r="8" spans="1:16" ht="15" x14ac:dyDescent="0.25">
      <c r="A8">
        <v>5</v>
      </c>
      <c r="B8" t="str">
        <v>Анісімов Сергій Леонідович</v>
      </c>
      <c r="C8" s="9" t="str">
        <v>18.10.1989</v>
      </c>
      <c r="D8" s="1" t="str">
        <v>3279802570</v>
      </c>
      <c r="E8" s="1">
        <f t="shared" si="0"/>
        <v>10</v>
      </c>
      <c r="F8" t="str">
        <v>АГ 633795</v>
      </c>
      <c r="G8" s="1">
        <f t="shared" si="1"/>
        <v>9</v>
      </c>
      <c r="H8" t="str">
        <v>АМ 247948</v>
      </c>
      <c r="I8" s="1">
        <f t="shared" si="2"/>
        <v>9</v>
      </c>
      <c r="J8" t="s">
        <v>1069</v>
      </c>
      <c r="K8" s="5" t="b">
        <f t="shared" si="3"/>
        <v>0</v>
      </c>
      <c r="M8" s="5" t="str">
        <f t="shared" si="4"/>
        <v/>
      </c>
      <c r="N8" s="5" t="str">
        <f t="shared" si="5"/>
        <v/>
      </c>
    </row>
    <row r="9" spans="1:16" ht="15" x14ac:dyDescent="0.25">
      <c r="A9">
        <v>1</v>
      </c>
      <c r="B9" t="str">
        <v>Антонюк Дмитро Русланович</v>
      </c>
      <c r="C9" s="9" t="str">
        <v>23.03.1999</v>
      </c>
      <c r="D9" s="1" t="str">
        <v>3624109257</v>
      </c>
      <c r="E9" s="1">
        <f t="shared" si="0"/>
        <v>10</v>
      </c>
      <c r="F9" t="str">
        <v>АГ 574988</v>
      </c>
      <c r="G9" s="1">
        <f t="shared" si="1"/>
        <v>9</v>
      </c>
      <c r="H9" t="str">
        <v>АТ 121678</v>
      </c>
      <c r="I9" s="1">
        <f t="shared" si="2"/>
        <v>9</v>
      </c>
      <c r="J9" t="s">
        <v>1070</v>
      </c>
      <c r="K9" s="5" t="b">
        <f t="shared" si="3"/>
        <v>0</v>
      </c>
      <c r="M9" s="5" t="str">
        <f t="shared" si="4"/>
        <v/>
      </c>
      <c r="N9" s="5" t="str">
        <f t="shared" si="5"/>
        <v/>
      </c>
    </row>
    <row r="10" spans="1:16" ht="15" x14ac:dyDescent="0.25">
      <c r="A10">
        <v>1</v>
      </c>
      <c r="B10" t="str">
        <v>Антонюк Олександр Леонідович</v>
      </c>
      <c r="C10" s="9" t="str">
        <v>27.09.1979</v>
      </c>
      <c r="D10" s="1" t="str">
        <v>2912410393</v>
      </c>
      <c r="E10" s="1">
        <f t="shared" si="0"/>
        <v>10</v>
      </c>
      <c r="F10" t="str">
        <v>АГ 603239</v>
      </c>
      <c r="G10" s="1">
        <f t="shared" si="1"/>
        <v>9</v>
      </c>
      <c r="H10" t="str">
        <v>ТТ 193066
Дарнівським РО ГУ ДМС УКР в м. Києві
16.08.2013</v>
      </c>
      <c r="I10" s="1">
        <f t="shared" si="2"/>
        <v>57</v>
      </c>
      <c r="J10" t="s">
        <v>1071</v>
      </c>
      <c r="K10" s="5" t="b">
        <f t="shared" si="3"/>
        <v>0</v>
      </c>
      <c r="M10" s="5" t="str">
        <f t="shared" si="4"/>
        <v/>
      </c>
      <c r="N10" s="5" t="str">
        <f t="shared" si="5"/>
        <v/>
      </c>
    </row>
    <row r="11" spans="1:16" ht="15" x14ac:dyDescent="0.25">
      <c r="A11">
        <v>2</v>
      </c>
      <c r="B11" t="str">
        <v>Бабич Андрій Васильович</v>
      </c>
      <c r="C11" s="9" t="str">
        <v>18.04.1984</v>
      </c>
      <c r="D11" s="1" t="str">
        <v>3078922215</v>
      </c>
      <c r="E11" s="1">
        <f t="shared" si="0"/>
        <v>10</v>
      </c>
      <c r="F11" t="str">
        <v>АГ 603272</v>
      </c>
      <c r="G11" s="1">
        <f t="shared" si="1"/>
        <v>9</v>
      </c>
      <c r="H11" t="str">
        <v>СТ 531446
Чернігівським РС УДМС УКР  в Чернігівській обл
24.02.2017</v>
      </c>
      <c r="I11" s="1">
        <f t="shared" si="2"/>
        <v>67</v>
      </c>
      <c r="J11" t="s">
        <v>1072</v>
      </c>
      <c r="K11" s="5" t="b">
        <f t="shared" si="3"/>
        <v>0</v>
      </c>
      <c r="M11" s="5" t="str">
        <f t="shared" si="4"/>
        <v/>
      </c>
      <c r="N11" s="5" t="str">
        <f t="shared" si="5"/>
        <v/>
      </c>
    </row>
    <row r="12" spans="1:16" ht="15" x14ac:dyDescent="0.25">
      <c r="A12">
        <v>3</v>
      </c>
      <c r="B12" t="str">
        <v>Баскаков Павло Анатолійович</v>
      </c>
      <c r="C12" s="9" t="str">
        <v>02.03.1984</v>
      </c>
      <c r="D12" s="1" t="str">
        <v>3074200978</v>
      </c>
      <c r="E12" s="1">
        <f t="shared" si="0"/>
        <v>10</v>
      </c>
      <c r="F12" t="str">
        <v>140220221425037600020/1</v>
      </c>
      <c r="G12" s="1">
        <f t="shared" si="1"/>
        <v>23</v>
      </c>
      <c r="H12" t="str">
        <v>АМ 064073
Заводським РВ Дніпродзержинського МУ УМВС України в Дніпропетровській області
03.10.2000</v>
      </c>
      <c r="I12" s="1">
        <f t="shared" si="2"/>
        <v>98</v>
      </c>
      <c r="J12" t="s">
        <v>1073</v>
      </c>
      <c r="K12" s="5" t="b">
        <f t="shared" si="3"/>
        <v>0</v>
      </c>
      <c r="M12" s="5" t="str">
        <f t="shared" si="4"/>
        <v/>
      </c>
      <c r="N12" s="5" t="str">
        <f t="shared" si="5"/>
        <v/>
      </c>
    </row>
    <row r="13" spans="1:16" ht="15" x14ac:dyDescent="0.25">
      <c r="A13">
        <v>2</v>
      </c>
      <c r="B13" t="str">
        <v>Бершадський Олександр Миколайович</v>
      </c>
      <c r="C13" s="9" t="str">
        <v>15.03.1992</v>
      </c>
      <c r="D13" s="1" t="str">
        <v>3367700733</v>
      </c>
      <c r="E13" s="1">
        <f t="shared" si="0"/>
        <v>10</v>
      </c>
      <c r="F13" t="str">
        <v>довідка</v>
      </c>
      <c r="G13" s="1">
        <f t="shared" si="1"/>
        <v>7</v>
      </c>
      <c r="H13" t="str">
        <v>003047716
8034
04.03.2019</v>
      </c>
      <c r="I13" s="1">
        <f t="shared" si="2"/>
        <v>25</v>
      </c>
      <c r="J13" t="s">
        <v>1074</v>
      </c>
      <c r="K13" s="5" t="b">
        <f t="shared" si="3"/>
        <v>0</v>
      </c>
      <c r="M13" s="5" t="str">
        <f t="shared" si="4"/>
        <v/>
      </c>
      <c r="N13" s="5" t="str">
        <f t="shared" si="5"/>
        <v/>
      </c>
    </row>
    <row r="14" spans="1:16" ht="15" x14ac:dyDescent="0.25">
      <c r="A14">
        <v>3</v>
      </c>
      <c r="B14" t="str">
        <v>Білоусов Сергій Вікторович</v>
      </c>
      <c r="C14" s="9" t="str">
        <v>04.09.1982</v>
      </c>
      <c r="D14" s="1" t="str">
        <v>ВМ 632875</v>
      </c>
      <c r="E14" s="1">
        <f t="shared" si="0"/>
        <v>9</v>
      </c>
      <c r="F14" t="str">
        <v>АГ 186080</v>
      </c>
      <c r="G14" s="1">
        <f t="shared" si="1"/>
        <v>9</v>
      </c>
      <c r="H14" t="str">
        <v>009302826
1836
23.06.2023</v>
      </c>
      <c r="I14" s="1">
        <f t="shared" si="2"/>
        <v>25</v>
      </c>
      <c r="J14" t="s">
        <v>1075</v>
      </c>
      <c r="K14" s="5" t="b">
        <f t="shared" si="3"/>
        <v>0</v>
      </c>
      <c r="M14" s="5" t="str">
        <f t="shared" si="4"/>
        <v/>
      </c>
      <c r="N14" s="5" t="str">
        <f t="shared" si="5"/>
        <v/>
      </c>
    </row>
    <row r="15" spans="1:16" ht="15" x14ac:dyDescent="0.25">
      <c r="A15">
        <v>18</v>
      </c>
      <c r="B15" t="str">
        <v>Бойко Геннадій Володимирович</v>
      </c>
      <c r="C15" s="9" t="str">
        <v>19.11.1981</v>
      </c>
      <c r="D15" s="1" t="str">
        <v>2990807554</v>
      </c>
      <c r="E15" s="1">
        <f t="shared" si="0"/>
        <v>10</v>
      </c>
      <c r="F15" t="str">
        <v>№250220261352624000001/2
Від 25.02.2026</v>
      </c>
      <c r="G15" s="1">
        <f t="shared" si="1"/>
        <v>39</v>
      </c>
      <c r="H15" t="str">
        <v>МА 583941
Охтирським МРВУМВС України в Сумській обл.,
04.01.1999</v>
      </c>
      <c r="I15" s="1">
        <f t="shared" si="2"/>
        <v>64</v>
      </c>
      <c r="J15" t="s">
        <v>1076</v>
      </c>
      <c r="K15" s="5" t="b">
        <f t="shared" si="3"/>
        <v>0</v>
      </c>
      <c r="M15" s="5" t="str">
        <f t="shared" si="4"/>
        <v/>
      </c>
      <c r="N15" s="5" t="str">
        <f t="shared" si="5"/>
        <v/>
      </c>
    </row>
    <row r="16" spans="1:16" ht="15" x14ac:dyDescent="0.25">
      <c r="A16">
        <v>4</v>
      </c>
      <c r="B16" t="str">
        <v>Большаков Костянтин Євгенович</v>
      </c>
      <c r="C16" s="9" t="str">
        <v>02.07.1992</v>
      </c>
      <c r="D16" s="1" t="str">
        <v>3378604531</v>
      </c>
      <c r="E16" s="1">
        <f t="shared" si="0"/>
        <v>10</v>
      </c>
      <c r="F16" t="str">
        <v>довідка</v>
      </c>
      <c r="G16" s="1">
        <f t="shared" si="1"/>
        <v>7</v>
      </c>
      <c r="H16" t="str">
        <v>ЕН 904717
Краснолуцьким МВ УДМС УКР в Луганській обл
15.11.2012</v>
      </c>
      <c r="I16" s="1">
        <f t="shared" si="2"/>
        <v>63</v>
      </c>
      <c r="K16" s="5" t="str">
        <f t="shared" si="3"/>
        <v/>
      </c>
      <c r="M16" s="5" t="str">
        <f t="shared" si="4"/>
        <v/>
      </c>
      <c r="N16" s="5" t="str">
        <f t="shared" si="5"/>
        <v/>
      </c>
    </row>
    <row r="17" spans="1:14" ht="15" x14ac:dyDescent="0.25">
      <c r="A17">
        <v>4</v>
      </c>
      <c r="B17" t="str">
        <v>Бондар Андрій Васильович</v>
      </c>
      <c r="C17" s="9" t="str">
        <v>29.07.1988</v>
      </c>
      <c r="D17" s="1" t="str">
        <v>3235207996</v>
      </c>
      <c r="E17" s="1">
        <f t="shared" si="0"/>
        <v>10</v>
      </c>
      <c r="F17" t="str">
        <v>АГ 574967</v>
      </c>
      <c r="G17" s="1">
        <f t="shared" si="1"/>
        <v>9</v>
      </c>
      <c r="H17" t="str">
        <v>011098716</v>
      </c>
      <c r="I17" s="1">
        <f t="shared" si="2"/>
        <v>9</v>
      </c>
      <c r="K17" s="5" t="str">
        <f t="shared" si="3"/>
        <v/>
      </c>
      <c r="M17" s="5" t="str">
        <f t="shared" si="4"/>
        <v/>
      </c>
      <c r="N17" s="5" t="str">
        <f t="shared" si="5"/>
        <v/>
      </c>
    </row>
    <row r="18" spans="1:14" ht="15" x14ac:dyDescent="0.25">
      <c r="A18">
        <v>10</v>
      </c>
      <c r="B18" t="str">
        <v>Борисов Дмитро Сергійович</v>
      </c>
      <c r="C18" s="9" t="str">
        <v>16.05.1984</v>
      </c>
      <c r="D18" s="1" t="str">
        <v>3081727094</v>
      </c>
      <c r="E18" s="1">
        <f t="shared" si="0"/>
        <v>10</v>
      </c>
      <c r="F18" t="str">
        <v>СО 871538</v>
      </c>
      <c r="G18" s="1">
        <f t="shared" si="1"/>
        <v>9</v>
      </c>
      <c r="H18" t="str">
        <v/>
      </c>
      <c r="I18" s="1" t="str">
        <f t="shared" si="2"/>
        <v/>
      </c>
      <c r="K18" s="5" t="str">
        <f t="shared" si="3"/>
        <v/>
      </c>
      <c r="M18" s="5" t="str">
        <f t="shared" si="4"/>
        <v/>
      </c>
      <c r="N18" s="5" t="str">
        <f t="shared" si="5"/>
        <v/>
      </c>
    </row>
    <row r="19" spans="1:14" ht="15" x14ac:dyDescent="0.25">
      <c r="A19">
        <v>1</v>
      </c>
      <c r="B19" t="str">
        <v>Бородавко Віталій Михайлович</v>
      </c>
      <c r="C19" s="9" t="str">
        <v>10.10.1989</v>
      </c>
      <c r="D19" s="1" t="str">
        <v>3279006554</v>
      </c>
      <c r="E19" s="1">
        <f t="shared" si="0"/>
        <v>10</v>
      </c>
      <c r="F19" t="str">
        <v>АГ 633793</v>
      </c>
      <c r="G19" s="1">
        <f t="shared" si="1"/>
        <v>9</v>
      </c>
      <c r="H19" t="str">
        <v>НМ 247947
Ніжинським МВР УМВС УКР в Чернігівській обл
24.03.2006</v>
      </c>
      <c r="I19" s="1">
        <f t="shared" si="2"/>
        <v>64</v>
      </c>
      <c r="K19" s="5" t="str">
        <f t="shared" si="3"/>
        <v/>
      </c>
      <c r="M19" s="5" t="str">
        <f t="shared" si="4"/>
        <v/>
      </c>
      <c r="N19" s="5" t="str">
        <f t="shared" si="5"/>
        <v/>
      </c>
    </row>
    <row r="20" spans="1:14" ht="15" x14ac:dyDescent="0.25">
      <c r="A20">
        <v>3</v>
      </c>
      <c r="B20" t="str">
        <v>Брискін Денис Сергійович</v>
      </c>
      <c r="C20" s="9" t="str">
        <v>03.09.1982</v>
      </c>
      <c r="D20" s="1" t="str">
        <v>3019609990</v>
      </c>
      <c r="E20" s="1">
        <f t="shared" si="0"/>
        <v>10</v>
      </c>
      <c r="F20" t="str">
        <v/>
      </c>
      <c r="G20" s="1" t="str">
        <f t="shared" si="1"/>
        <v/>
      </c>
      <c r="H20" t="str">
        <v/>
      </c>
      <c r="I20" s="1" t="str">
        <f t="shared" si="2"/>
        <v/>
      </c>
      <c r="K20" s="5" t="str">
        <f t="shared" si="3"/>
        <v/>
      </c>
      <c r="M20" s="5" t="str">
        <f t="shared" si="4"/>
        <v/>
      </c>
      <c r="N20" s="5" t="str">
        <f t="shared" si="5"/>
        <v/>
      </c>
    </row>
    <row r="21" spans="1:14" ht="15" x14ac:dyDescent="0.25">
      <c r="A21">
        <v>2</v>
      </c>
      <c r="B21" t="str">
        <v>Бродовський Вадим Феліксович</v>
      </c>
      <c r="C21" s="9" t="str">
        <v>09.11.1977</v>
      </c>
      <c r="D21" s="1" t="str">
        <v>2843714031</v>
      </c>
      <c r="E21" s="1">
        <f t="shared" si="0"/>
        <v>10</v>
      </c>
      <c r="F21" t="str">
        <v>АГ 603250</v>
      </c>
      <c r="G21" s="1">
        <f t="shared" si="1"/>
        <v>9</v>
      </c>
      <c r="H21" t="str">
        <v>ВМ 028712</v>
      </c>
      <c r="I21" s="1">
        <f t="shared" si="2"/>
        <v>9</v>
      </c>
      <c r="K21" s="5" t="str">
        <f t="shared" si="3"/>
        <v/>
      </c>
      <c r="M21" s="5" t="str">
        <f t="shared" si="4"/>
        <v/>
      </c>
      <c r="N21" s="5" t="str">
        <f t="shared" si="5"/>
        <v/>
      </c>
    </row>
    <row r="22" spans="1:14" ht="15" x14ac:dyDescent="0.25">
      <c r="A22">
        <v>23</v>
      </c>
      <c r="B22" t="str">
        <v>Бруяка Максим Юрійович</v>
      </c>
      <c r="C22" s="9" t="str">
        <v>28.10.1996</v>
      </c>
      <c r="D22" s="1" t="str">
        <v>3536512192</v>
      </c>
      <c r="E22" s="1">
        <f t="shared" si="0"/>
        <v>10</v>
      </c>
      <c r="F22" t="str">
        <v>АВ 960514</v>
      </c>
      <c r="G22" s="1">
        <f t="shared" si="1"/>
        <v>9</v>
      </c>
      <c r="H22" t="str">
        <v>МВ 516155
Ковпаківським РВ м.Суми УДМС України в Сумській обл.
18.12.2012</v>
      </c>
      <c r="I22" s="1">
        <f t="shared" si="2"/>
        <v>73</v>
      </c>
      <c r="K22" s="5" t="str">
        <f t="shared" si="3"/>
        <v/>
      </c>
      <c r="M22" s="5" t="str">
        <f t="shared" si="4"/>
        <v/>
      </c>
      <c r="N22" s="5" t="str">
        <f t="shared" si="5"/>
        <v/>
      </c>
    </row>
    <row r="23" spans="1:14" ht="15" x14ac:dyDescent="0.25">
      <c r="A23">
        <v>38</v>
      </c>
      <c r="B23" t="str">
        <v>Бурковцов Андрій Юрійович</v>
      </c>
      <c r="C23" s="9" t="str">
        <v>09.09.1988</v>
      </c>
      <c r="D23" s="1" t="str">
        <v>3239413855</v>
      </c>
      <c r="E23" s="1">
        <f t="shared" si="0"/>
        <v>10</v>
      </c>
      <c r="F23" t="str">
        <v>АВ 949437</v>
      </c>
      <c r="G23" s="1">
        <f t="shared" si="1"/>
        <v>9</v>
      </c>
      <c r="H23" t="str">
        <v>закордоний паспорт
ЕН991201
виданий 7401
08.06.2011</v>
      </c>
      <c r="I23" s="1">
        <f t="shared" si="2"/>
        <v>51</v>
      </c>
      <c r="K23" s="5" t="str">
        <f t="shared" si="3"/>
        <v/>
      </c>
      <c r="M23" s="5" t="str">
        <f t="shared" si="4"/>
        <v/>
      </c>
      <c r="N23" s="5" t="str">
        <f t="shared" si="5"/>
        <v/>
      </c>
    </row>
    <row r="24" spans="1:14" ht="15" x14ac:dyDescent="0.25">
      <c r="A24">
        <v>5</v>
      </c>
      <c r="B24" t="str">
        <v>Бутко Руслан Павлович</v>
      </c>
      <c r="C24" s="9" t="str">
        <v>29.07.1998</v>
      </c>
      <c r="D24" s="1" t="str">
        <v>3600408276</v>
      </c>
      <c r="E24" s="1">
        <f t="shared" si="0"/>
        <v>10</v>
      </c>
      <c r="F24" t="str">
        <v>250620235816010600001/1</v>
      </c>
      <c r="G24" s="1">
        <f t="shared" si="1"/>
        <v>23</v>
      </c>
      <c r="H24" t="str">
        <v>009601452
3214
29.08.2023</v>
      </c>
      <c r="I24" s="1">
        <f t="shared" si="2"/>
        <v>25</v>
      </c>
      <c r="K24" s="5" t="str">
        <f t="shared" si="3"/>
        <v/>
      </c>
      <c r="M24" s="5" t="str">
        <f t="shared" si="4"/>
        <v/>
      </c>
      <c r="N24" s="5" t="str">
        <f t="shared" si="5"/>
        <v/>
      </c>
    </row>
    <row r="25" spans="1:14" ht="15" x14ac:dyDescent="0.25">
      <c r="A25">
        <v>5</v>
      </c>
      <c r="B25" t="str">
        <v>Васильченко Сергій Анатолійович</v>
      </c>
      <c r="C25" s="9" t="str">
        <v>17.11.1993</v>
      </c>
      <c r="D25" s="1" t="str">
        <v>3428909730</v>
      </c>
      <c r="E25" s="1">
        <f t="shared" si="0"/>
        <v>10</v>
      </c>
      <c r="F25" t="str">
        <v>АВ 949433</v>
      </c>
      <c r="G25" s="1">
        <f t="shared" si="1"/>
        <v>9</v>
      </c>
      <c r="H25" t="str">
        <v>002997059
виданий 5924
20.02.2019</v>
      </c>
      <c r="I25" s="1">
        <f t="shared" si="2"/>
        <v>33</v>
      </c>
      <c r="K25" s="5" t="str">
        <f t="shared" si="3"/>
        <v/>
      </c>
      <c r="M25" s="5" t="str">
        <f t="shared" si="4"/>
        <v/>
      </c>
      <c r="N25" s="5" t="str">
        <f t="shared" si="5"/>
        <v/>
      </c>
    </row>
    <row r="26" spans="1:14" ht="15" x14ac:dyDescent="0.25">
      <c r="A26">
        <v>4</v>
      </c>
      <c r="B26" t="str">
        <v>Верба Володимир Олександрович</v>
      </c>
      <c r="C26" s="9" t="str">
        <v>28.08.1995</v>
      </c>
      <c r="D26" s="1" t="str">
        <v>3493804851</v>
      </c>
      <c r="E26" s="1">
        <f t="shared" si="0"/>
        <v>10</v>
      </c>
      <c r="F26" t="str">
        <v>АВ 552749</v>
      </c>
      <c r="G26" s="1">
        <f t="shared" si="1"/>
        <v>9</v>
      </c>
      <c r="H26" t="str">
        <v/>
      </c>
      <c r="I26" s="1" t="str">
        <f t="shared" si="2"/>
        <v/>
      </c>
      <c r="K26" s="5" t="str">
        <f t="shared" si="3"/>
        <v/>
      </c>
      <c r="M26" s="5" t="str">
        <f t="shared" si="4"/>
        <v/>
      </c>
      <c r="N26" s="5" t="str">
        <f t="shared" si="5"/>
        <v/>
      </c>
    </row>
    <row r="27" spans="1:14" ht="15" x14ac:dyDescent="0.25">
      <c r="A27">
        <v>43</v>
      </c>
      <c r="B27" t="str">
        <v>Верстюк Євген Дмитрович</v>
      </c>
      <c r="C27" s="9" t="str">
        <v>05.04.1977</v>
      </c>
      <c r="D27" s="1" t="str">
        <v>2821912276</v>
      </c>
      <c r="E27" s="1">
        <f t="shared" si="0"/>
        <v>10</v>
      </c>
      <c r="F27" t="str">
        <v>АВ909239</v>
      </c>
      <c r="G27" s="1">
        <f t="shared" si="1"/>
        <v>8</v>
      </c>
      <c r="H27" t="str">
        <v xml:space="preserve">МК 414303
Лозівським МРВУМВС України в Харківській обл.
15.01.1997  </v>
      </c>
      <c r="I27" s="1">
        <f t="shared" si="2"/>
        <v>68</v>
      </c>
      <c r="K27" s="5" t="str">
        <f t="shared" si="3"/>
        <v/>
      </c>
      <c r="M27" s="5" t="str">
        <f t="shared" si="4"/>
        <v/>
      </c>
      <c r="N27" s="5" t="str">
        <f t="shared" si="5"/>
        <v/>
      </c>
    </row>
    <row r="28" spans="1:14" ht="15" x14ac:dyDescent="0.25">
      <c r="A28" t="e">
        <v>#N/A</v>
      </c>
      <c r="B28" t="e">
        <v>#N/A</v>
      </c>
      <c r="C28" s="9" t="e">
        <v>#N/A</v>
      </c>
      <c r="D28" s="1" t="e">
        <v>#N/A</v>
      </c>
      <c r="E28" s="1" t="e">
        <f t="shared" si="0"/>
        <v>#N/A</v>
      </c>
      <c r="F28" t="e">
        <v>#N/A</v>
      </c>
      <c r="G28" s="1" t="e">
        <f t="shared" si="1"/>
        <v>#N/A</v>
      </c>
      <c r="H28" t="e">
        <v>#N/A</v>
      </c>
      <c r="I28" s="1" t="e">
        <f t="shared" si="2"/>
        <v>#N/A</v>
      </c>
      <c r="K28" s="5" t="str">
        <f t="shared" si="3"/>
        <v/>
      </c>
      <c r="M28" s="5" t="str">
        <f t="shared" si="4"/>
        <v/>
      </c>
      <c r="N28" s="5" t="str">
        <f t="shared" si="5"/>
        <v/>
      </c>
    </row>
    <row r="29" spans="1:14" ht="15" x14ac:dyDescent="0.25">
      <c r="A29" t="e">
        <v>#N/A</v>
      </c>
      <c r="B29" t="e">
        <v>#N/A</v>
      </c>
      <c r="C29" s="9" t="e">
        <v>#N/A</v>
      </c>
      <c r="D29" s="1" t="e">
        <v>#N/A</v>
      </c>
      <c r="E29" s="1" t="e">
        <f t="shared" si="0"/>
        <v>#N/A</v>
      </c>
      <c r="F29" t="e">
        <v>#N/A</v>
      </c>
      <c r="G29" s="1" t="e">
        <f t="shared" si="1"/>
        <v>#N/A</v>
      </c>
      <c r="H29" t="e">
        <v>#N/A</v>
      </c>
      <c r="I29" s="1" t="e">
        <f t="shared" si="2"/>
        <v>#N/A</v>
      </c>
      <c r="K29" s="5" t="str">
        <f t="shared" si="3"/>
        <v/>
      </c>
      <c r="M29" s="5" t="str">
        <f t="shared" si="4"/>
        <v/>
      </c>
      <c r="N29" s="5" t="str">
        <f t="shared" si="5"/>
        <v/>
      </c>
    </row>
    <row r="30" spans="1:14" ht="15" x14ac:dyDescent="0.25">
      <c r="A30" t="e">
        <v>#N/A</v>
      </c>
      <c r="B30" t="e">
        <v>#N/A</v>
      </c>
      <c r="C30" s="9" t="e">
        <v>#N/A</v>
      </c>
      <c r="D30" s="1" t="e">
        <v>#N/A</v>
      </c>
      <c r="E30" s="1" t="e">
        <f t="shared" si="0"/>
        <v>#N/A</v>
      </c>
      <c r="F30" t="e">
        <v>#N/A</v>
      </c>
      <c r="G30" s="1" t="e">
        <f t="shared" si="1"/>
        <v>#N/A</v>
      </c>
      <c r="H30" t="e">
        <v>#N/A</v>
      </c>
      <c r="I30" s="1" t="e">
        <f t="shared" si="2"/>
        <v>#N/A</v>
      </c>
      <c r="K30" s="5" t="str">
        <f t="shared" si="3"/>
        <v/>
      </c>
      <c r="M30" s="5" t="str">
        <f t="shared" si="4"/>
        <v/>
      </c>
      <c r="N30" s="5" t="str">
        <f t="shared" si="5"/>
        <v/>
      </c>
    </row>
    <row r="31" spans="1:14" ht="15" x14ac:dyDescent="0.25">
      <c r="A31" t="e">
        <v>#N/A</v>
      </c>
      <c r="B31" t="e">
        <v>#N/A</v>
      </c>
      <c r="C31" s="9" t="e">
        <v>#N/A</v>
      </c>
      <c r="D31" s="1" t="e">
        <v>#N/A</v>
      </c>
      <c r="E31" s="1" t="e">
        <f t="shared" si="0"/>
        <v>#N/A</v>
      </c>
      <c r="F31" t="e">
        <v>#N/A</v>
      </c>
      <c r="G31" s="1" t="e">
        <f t="shared" si="1"/>
        <v>#N/A</v>
      </c>
      <c r="H31" t="e">
        <v>#N/A</v>
      </c>
      <c r="I31" s="1" t="e">
        <f t="shared" si="2"/>
        <v>#N/A</v>
      </c>
      <c r="K31" s="5" t="str">
        <f t="shared" si="3"/>
        <v/>
      </c>
      <c r="M31" s="5" t="str">
        <f t="shared" si="4"/>
        <v/>
      </c>
      <c r="N31" s="5" t="str">
        <f t="shared" si="5"/>
        <v/>
      </c>
    </row>
    <row r="32" spans="1:14" ht="15" x14ac:dyDescent="0.25">
      <c r="A32" t="e">
        <v>#N/A</v>
      </c>
      <c r="B32" t="e">
        <v>#N/A</v>
      </c>
      <c r="C32" s="9" t="e">
        <v>#N/A</v>
      </c>
      <c r="D32" s="1" t="e">
        <v>#N/A</v>
      </c>
      <c r="E32" s="1" t="e">
        <f t="shared" si="0"/>
        <v>#N/A</v>
      </c>
      <c r="F32" t="e">
        <v>#N/A</v>
      </c>
      <c r="G32" s="1" t="e">
        <f t="shared" si="1"/>
        <v>#N/A</v>
      </c>
      <c r="H32" t="e">
        <v>#N/A</v>
      </c>
      <c r="I32" s="1" t="e">
        <f t="shared" si="2"/>
        <v>#N/A</v>
      </c>
      <c r="K32" s="5" t="str">
        <f t="shared" si="3"/>
        <v/>
      </c>
      <c r="M32" s="5" t="str">
        <f t="shared" si="4"/>
        <v/>
      </c>
      <c r="N32" s="5" t="str">
        <f t="shared" si="5"/>
        <v/>
      </c>
    </row>
    <row r="33" spans="1:14" ht="15" x14ac:dyDescent="0.25">
      <c r="A33" t="e">
        <v>#N/A</v>
      </c>
      <c r="B33" t="e">
        <v>#N/A</v>
      </c>
      <c r="C33" s="9" t="e">
        <v>#N/A</v>
      </c>
      <c r="D33" s="1" t="e">
        <v>#N/A</v>
      </c>
      <c r="E33" s="1" t="e">
        <f t="shared" si="0"/>
        <v>#N/A</v>
      </c>
      <c r="F33" t="e">
        <v>#N/A</v>
      </c>
      <c r="G33" s="1" t="e">
        <f t="shared" si="1"/>
        <v>#N/A</v>
      </c>
      <c r="H33" t="e">
        <v>#N/A</v>
      </c>
      <c r="I33" s="1" t="e">
        <f t="shared" si="2"/>
        <v>#N/A</v>
      </c>
      <c r="K33" s="5" t="str">
        <f t="shared" si="3"/>
        <v/>
      </c>
      <c r="M33" s="5" t="str">
        <f t="shared" si="4"/>
        <v/>
      </c>
      <c r="N33" s="5" t="str">
        <f t="shared" si="5"/>
        <v/>
      </c>
    </row>
    <row r="34" spans="1:14" ht="15" x14ac:dyDescent="0.25">
      <c r="A34" t="e">
        <v>#N/A</v>
      </c>
      <c r="B34" t="e">
        <v>#N/A</v>
      </c>
      <c r="C34" s="9" t="e">
        <v>#N/A</v>
      </c>
      <c r="D34" s="1" t="e">
        <v>#N/A</v>
      </c>
      <c r="E34" s="1" t="e">
        <f t="shared" si="0"/>
        <v>#N/A</v>
      </c>
      <c r="F34" t="e">
        <v>#N/A</v>
      </c>
      <c r="G34" s="1" t="e">
        <f t="shared" si="1"/>
        <v>#N/A</v>
      </c>
      <c r="H34" t="e">
        <v>#N/A</v>
      </c>
      <c r="I34" s="1" t="e">
        <f t="shared" si="2"/>
        <v>#N/A</v>
      </c>
      <c r="K34" s="5" t="str">
        <f t="shared" si="3"/>
        <v/>
      </c>
      <c r="M34" s="5" t="str">
        <f t="shared" si="4"/>
        <v/>
      </c>
      <c r="N34" s="5" t="str">
        <f t="shared" si="5"/>
        <v/>
      </c>
    </row>
    <row r="35" spans="1:14" ht="15" x14ac:dyDescent="0.25">
      <c r="A35" t="e">
        <v>#N/A</v>
      </c>
      <c r="B35" t="e">
        <v>#N/A</v>
      </c>
      <c r="C35" s="9" t="e">
        <v>#N/A</v>
      </c>
      <c r="D35" s="1" t="e">
        <v>#N/A</v>
      </c>
      <c r="E35" s="1" t="e">
        <f t="shared" ref="E35:E66" si="6">IF(D35="", "", LEN(D35))</f>
        <v>#N/A</v>
      </c>
      <c r="F35" t="e">
        <v>#N/A</v>
      </c>
      <c r="G35" s="1" t="e">
        <f t="shared" ref="G35:G66" si="7">IF(F35="", "", LEN(F35))</f>
        <v>#N/A</v>
      </c>
      <c r="H35" t="e">
        <v>#N/A</v>
      </c>
      <c r="I35" s="1" t="e">
        <f t="shared" ref="I35:I66" si="8">IF(H35="", "", LEN(H35))</f>
        <v>#N/A</v>
      </c>
      <c r="K35" s="5" t="str">
        <f t="shared" si="3"/>
        <v/>
      </c>
      <c r="M35" s="5" t="str">
        <f t="shared" ref="M35:M66" si="9">IF(L35="", "", B35=L35)</f>
        <v/>
      </c>
      <c r="N35" s="5" t="str">
        <f t="shared" ref="N35:N66" si="10">IF(L35="", "", J35=L35)</f>
        <v/>
      </c>
    </row>
    <row r="36" spans="1:14" ht="15" x14ac:dyDescent="0.25">
      <c r="A36" t="e">
        <v>#N/A</v>
      </c>
      <c r="B36" t="e">
        <v>#N/A</v>
      </c>
      <c r="C36" s="9" t="e">
        <v>#N/A</v>
      </c>
      <c r="D36" s="1" t="e">
        <v>#N/A</v>
      </c>
      <c r="E36" s="1" t="e">
        <f t="shared" si="6"/>
        <v>#N/A</v>
      </c>
      <c r="F36" t="e">
        <v>#N/A</v>
      </c>
      <c r="G36" s="1" t="e">
        <f t="shared" si="7"/>
        <v>#N/A</v>
      </c>
      <c r="H36" t="e">
        <v>#N/A</v>
      </c>
      <c r="I36" s="1" t="e">
        <f t="shared" si="8"/>
        <v>#N/A</v>
      </c>
      <c r="K36" s="5" t="str">
        <f t="shared" si="3"/>
        <v/>
      </c>
      <c r="M36" s="5" t="str">
        <f t="shared" si="9"/>
        <v/>
      </c>
      <c r="N36" s="5" t="str">
        <f t="shared" si="10"/>
        <v/>
      </c>
    </row>
    <row r="37" spans="1:14" ht="15" x14ac:dyDescent="0.25">
      <c r="A37" t="e">
        <v>#N/A</v>
      </c>
      <c r="B37" t="e">
        <v>#N/A</v>
      </c>
      <c r="C37" s="9" t="e">
        <v>#N/A</v>
      </c>
      <c r="D37" s="1" t="e">
        <v>#N/A</v>
      </c>
      <c r="E37" s="1" t="e">
        <f t="shared" si="6"/>
        <v>#N/A</v>
      </c>
      <c r="F37" t="e">
        <v>#N/A</v>
      </c>
      <c r="G37" s="1" t="e">
        <f t="shared" si="7"/>
        <v>#N/A</v>
      </c>
      <c r="H37" t="e">
        <v>#N/A</v>
      </c>
      <c r="I37" s="1" t="e">
        <f t="shared" si="8"/>
        <v>#N/A</v>
      </c>
      <c r="K37" s="5" t="str">
        <f t="shared" si="3"/>
        <v/>
      </c>
      <c r="M37" s="5" t="str">
        <f t="shared" si="9"/>
        <v/>
      </c>
      <c r="N37" s="5" t="str">
        <f t="shared" si="10"/>
        <v/>
      </c>
    </row>
    <row r="38" spans="1:14" ht="15" x14ac:dyDescent="0.25">
      <c r="A38" t="e">
        <v>#N/A</v>
      </c>
      <c r="B38" t="e">
        <v>#N/A</v>
      </c>
      <c r="C38" s="9" t="e">
        <v>#N/A</v>
      </c>
      <c r="D38" s="1" t="e">
        <v>#N/A</v>
      </c>
      <c r="E38" s="1" t="e">
        <f t="shared" si="6"/>
        <v>#N/A</v>
      </c>
      <c r="F38" t="e">
        <v>#N/A</v>
      </c>
      <c r="G38" s="1" t="e">
        <f t="shared" si="7"/>
        <v>#N/A</v>
      </c>
      <c r="H38" t="e">
        <v>#N/A</v>
      </c>
      <c r="I38" s="1" t="e">
        <f t="shared" si="8"/>
        <v>#N/A</v>
      </c>
      <c r="K38" s="5" t="str">
        <f t="shared" si="3"/>
        <v/>
      </c>
      <c r="M38" s="5" t="str">
        <f t="shared" si="9"/>
        <v/>
      </c>
      <c r="N38" s="5" t="str">
        <f t="shared" si="10"/>
        <v/>
      </c>
    </row>
    <row r="39" spans="1:14" ht="15" x14ac:dyDescent="0.25">
      <c r="A39" t="e">
        <v>#N/A</v>
      </c>
      <c r="B39" t="e">
        <v>#N/A</v>
      </c>
      <c r="C39" s="9" t="e">
        <v>#N/A</v>
      </c>
      <c r="D39" s="1" t="e">
        <v>#N/A</v>
      </c>
      <c r="E39" s="1" t="e">
        <f t="shared" si="6"/>
        <v>#N/A</v>
      </c>
      <c r="F39" t="e">
        <v>#N/A</v>
      </c>
      <c r="G39" s="1" t="e">
        <f t="shared" si="7"/>
        <v>#N/A</v>
      </c>
      <c r="H39" t="e">
        <v>#N/A</v>
      </c>
      <c r="I39" s="1" t="e">
        <f t="shared" si="8"/>
        <v>#N/A</v>
      </c>
      <c r="K39" s="5" t="str">
        <f t="shared" si="3"/>
        <v/>
      </c>
      <c r="M39" s="5" t="str">
        <f t="shared" si="9"/>
        <v/>
      </c>
      <c r="N39" s="5" t="str">
        <f t="shared" si="10"/>
        <v/>
      </c>
    </row>
    <row r="40" spans="1:14" ht="15" x14ac:dyDescent="0.25">
      <c r="A40" t="e">
        <v>#N/A</v>
      </c>
      <c r="B40" t="e">
        <v>#N/A</v>
      </c>
      <c r="C40" s="9" t="e">
        <v>#N/A</v>
      </c>
      <c r="D40" s="1" t="e">
        <v>#N/A</v>
      </c>
      <c r="E40" s="1" t="e">
        <f t="shared" si="6"/>
        <v>#N/A</v>
      </c>
      <c r="F40" t="e">
        <v>#N/A</v>
      </c>
      <c r="G40" s="1" t="e">
        <f t="shared" si="7"/>
        <v>#N/A</v>
      </c>
      <c r="H40" t="e">
        <v>#N/A</v>
      </c>
      <c r="I40" s="1" t="e">
        <f t="shared" si="8"/>
        <v>#N/A</v>
      </c>
      <c r="K40" s="5" t="str">
        <f t="shared" si="3"/>
        <v/>
      </c>
      <c r="M40" s="5" t="str">
        <f t="shared" si="9"/>
        <v/>
      </c>
      <c r="N40" s="5" t="str">
        <f t="shared" si="10"/>
        <v/>
      </c>
    </row>
    <row r="41" spans="1:14" ht="15" x14ac:dyDescent="0.25">
      <c r="A41" t="e">
        <v>#N/A</v>
      </c>
      <c r="B41" t="e">
        <v>#N/A</v>
      </c>
      <c r="C41" s="9" t="e">
        <v>#N/A</v>
      </c>
      <c r="D41" s="1" t="e">
        <v>#N/A</v>
      </c>
      <c r="E41" s="1" t="e">
        <f t="shared" si="6"/>
        <v>#N/A</v>
      </c>
      <c r="F41" t="e">
        <v>#N/A</v>
      </c>
      <c r="G41" s="1" t="e">
        <f t="shared" si="7"/>
        <v>#N/A</v>
      </c>
      <c r="H41" t="e">
        <v>#N/A</v>
      </c>
      <c r="I41" s="1" t="e">
        <f t="shared" si="8"/>
        <v>#N/A</v>
      </c>
      <c r="K41" s="5" t="str">
        <f t="shared" si="3"/>
        <v/>
      </c>
      <c r="M41" s="5" t="str">
        <f t="shared" si="9"/>
        <v/>
      </c>
      <c r="N41" s="5" t="str">
        <f t="shared" si="10"/>
        <v/>
      </c>
    </row>
    <row r="42" spans="1:14" ht="15" x14ac:dyDescent="0.25">
      <c r="A42" t="e">
        <v>#N/A</v>
      </c>
      <c r="B42" t="e">
        <v>#N/A</v>
      </c>
      <c r="C42" s="9" t="e">
        <v>#N/A</v>
      </c>
      <c r="D42" s="1" t="e">
        <v>#N/A</v>
      </c>
      <c r="E42" s="1" t="e">
        <f t="shared" si="6"/>
        <v>#N/A</v>
      </c>
      <c r="F42" t="e">
        <v>#N/A</v>
      </c>
      <c r="G42" s="1" t="e">
        <f t="shared" si="7"/>
        <v>#N/A</v>
      </c>
      <c r="H42" t="e">
        <v>#N/A</v>
      </c>
      <c r="I42" s="1" t="e">
        <f t="shared" si="8"/>
        <v>#N/A</v>
      </c>
      <c r="K42" s="5" t="str">
        <f t="shared" si="3"/>
        <v/>
      </c>
      <c r="M42" s="5" t="str">
        <f t="shared" si="9"/>
        <v/>
      </c>
      <c r="N42" s="5" t="str">
        <f t="shared" si="10"/>
        <v/>
      </c>
    </row>
    <row r="43" spans="1:14" ht="15" x14ac:dyDescent="0.25">
      <c r="A43" t="e">
        <v>#N/A</v>
      </c>
      <c r="B43" t="e">
        <v>#N/A</v>
      </c>
      <c r="C43" s="9" t="e">
        <v>#N/A</v>
      </c>
      <c r="D43" s="1" t="e">
        <v>#N/A</v>
      </c>
      <c r="E43" s="1" t="e">
        <f t="shared" si="6"/>
        <v>#N/A</v>
      </c>
      <c r="F43" t="e">
        <v>#N/A</v>
      </c>
      <c r="G43" s="1" t="e">
        <f t="shared" si="7"/>
        <v>#N/A</v>
      </c>
      <c r="H43" t="e">
        <v>#N/A</v>
      </c>
      <c r="I43" s="1" t="e">
        <f t="shared" si="8"/>
        <v>#N/A</v>
      </c>
      <c r="K43" s="5" t="str">
        <f t="shared" si="3"/>
        <v/>
      </c>
      <c r="M43" s="5" t="str">
        <f t="shared" si="9"/>
        <v/>
      </c>
      <c r="N43" s="5" t="str">
        <f t="shared" si="10"/>
        <v/>
      </c>
    </row>
    <row r="44" spans="1:14" ht="15" x14ac:dyDescent="0.25">
      <c r="A44" t="e">
        <v>#N/A</v>
      </c>
      <c r="B44" t="e">
        <v>#N/A</v>
      </c>
      <c r="C44" s="9" t="e">
        <v>#N/A</v>
      </c>
      <c r="D44" s="1" t="e">
        <v>#N/A</v>
      </c>
      <c r="E44" s="1" t="e">
        <f t="shared" si="6"/>
        <v>#N/A</v>
      </c>
      <c r="F44" t="e">
        <v>#N/A</v>
      </c>
      <c r="G44" s="1" t="e">
        <f t="shared" si="7"/>
        <v>#N/A</v>
      </c>
      <c r="H44" t="e">
        <v>#N/A</v>
      </c>
      <c r="I44" s="1" t="e">
        <f t="shared" si="8"/>
        <v>#N/A</v>
      </c>
      <c r="K44" s="5" t="str">
        <f t="shared" si="3"/>
        <v/>
      </c>
      <c r="M44" s="5" t="str">
        <f t="shared" si="9"/>
        <v/>
      </c>
      <c r="N44" s="5" t="str">
        <f t="shared" si="10"/>
        <v/>
      </c>
    </row>
    <row r="45" spans="1:14" ht="15" x14ac:dyDescent="0.25">
      <c r="A45" t="e">
        <v>#N/A</v>
      </c>
      <c r="B45" t="e">
        <v>#N/A</v>
      </c>
      <c r="C45" s="9" t="e">
        <v>#N/A</v>
      </c>
      <c r="D45" s="1" t="e">
        <v>#N/A</v>
      </c>
      <c r="E45" s="1" t="e">
        <f t="shared" si="6"/>
        <v>#N/A</v>
      </c>
      <c r="F45" t="e">
        <v>#N/A</v>
      </c>
      <c r="G45" s="1" t="e">
        <f t="shared" si="7"/>
        <v>#N/A</v>
      </c>
      <c r="H45" t="e">
        <v>#N/A</v>
      </c>
      <c r="I45" s="1" t="e">
        <f t="shared" si="8"/>
        <v>#N/A</v>
      </c>
      <c r="K45" s="5" t="str">
        <f t="shared" si="3"/>
        <v/>
      </c>
      <c r="M45" s="5" t="str">
        <f t="shared" si="9"/>
        <v/>
      </c>
      <c r="N45" s="5" t="str">
        <f t="shared" si="10"/>
        <v/>
      </c>
    </row>
    <row r="46" spans="1:14" ht="15" x14ac:dyDescent="0.25">
      <c r="A46" t="e">
        <v>#N/A</v>
      </c>
      <c r="B46" t="e">
        <v>#N/A</v>
      </c>
      <c r="C46" s="9" t="e">
        <v>#N/A</v>
      </c>
      <c r="D46" s="1" t="e">
        <v>#N/A</v>
      </c>
      <c r="E46" s="1" t="e">
        <f t="shared" si="6"/>
        <v>#N/A</v>
      </c>
      <c r="F46" t="e">
        <v>#N/A</v>
      </c>
      <c r="G46" s="1" t="e">
        <f t="shared" si="7"/>
        <v>#N/A</v>
      </c>
      <c r="H46" t="e">
        <v>#N/A</v>
      </c>
      <c r="I46" s="1" t="e">
        <f t="shared" si="8"/>
        <v>#N/A</v>
      </c>
      <c r="K46" s="5" t="str">
        <f t="shared" si="3"/>
        <v/>
      </c>
      <c r="M46" s="5" t="str">
        <f t="shared" si="9"/>
        <v/>
      </c>
      <c r="N46" s="5" t="str">
        <f t="shared" si="10"/>
        <v/>
      </c>
    </row>
    <row r="47" spans="1:14" ht="15" x14ac:dyDescent="0.25">
      <c r="A47" t="e">
        <v>#N/A</v>
      </c>
      <c r="B47" t="e">
        <v>#N/A</v>
      </c>
      <c r="C47" s="9" t="e">
        <v>#N/A</v>
      </c>
      <c r="D47" s="1" t="e">
        <v>#N/A</v>
      </c>
      <c r="E47" s="1" t="e">
        <f t="shared" si="6"/>
        <v>#N/A</v>
      </c>
      <c r="F47" t="e">
        <v>#N/A</v>
      </c>
      <c r="G47" s="1" t="e">
        <f t="shared" si="7"/>
        <v>#N/A</v>
      </c>
      <c r="H47" t="e">
        <v>#N/A</v>
      </c>
      <c r="I47" s="1" t="e">
        <f t="shared" si="8"/>
        <v>#N/A</v>
      </c>
      <c r="K47" s="5" t="str">
        <f t="shared" si="3"/>
        <v/>
      </c>
      <c r="M47" s="5" t="str">
        <f t="shared" si="9"/>
        <v/>
      </c>
      <c r="N47" s="5" t="str">
        <f t="shared" si="10"/>
        <v/>
      </c>
    </row>
    <row r="48" spans="1:14" ht="15" x14ac:dyDescent="0.25">
      <c r="A48" t="e">
        <v>#N/A</v>
      </c>
      <c r="B48" t="e">
        <v>#N/A</v>
      </c>
      <c r="C48" s="9" t="e">
        <v>#N/A</v>
      </c>
      <c r="D48" s="1" t="e">
        <v>#N/A</v>
      </c>
      <c r="E48" s="1" t="e">
        <f t="shared" si="6"/>
        <v>#N/A</v>
      </c>
      <c r="F48" t="e">
        <v>#N/A</v>
      </c>
      <c r="G48" s="1" t="e">
        <f t="shared" si="7"/>
        <v>#N/A</v>
      </c>
      <c r="H48" t="e">
        <v>#N/A</v>
      </c>
      <c r="I48" s="1" t="e">
        <f t="shared" si="8"/>
        <v>#N/A</v>
      </c>
      <c r="K48" s="5" t="str">
        <f t="shared" si="3"/>
        <v/>
      </c>
      <c r="M48" s="5" t="str">
        <f t="shared" si="9"/>
        <v/>
      </c>
      <c r="N48" s="5" t="str">
        <f t="shared" si="10"/>
        <v/>
      </c>
    </row>
    <row r="49" spans="1:14" ht="15" x14ac:dyDescent="0.25">
      <c r="A49" t="e">
        <v>#N/A</v>
      </c>
      <c r="B49" t="e">
        <v>#N/A</v>
      </c>
      <c r="C49" s="9" t="e">
        <v>#N/A</v>
      </c>
      <c r="D49" s="1" t="e">
        <v>#N/A</v>
      </c>
      <c r="E49" s="1" t="e">
        <f t="shared" si="6"/>
        <v>#N/A</v>
      </c>
      <c r="F49" t="e">
        <v>#N/A</v>
      </c>
      <c r="G49" s="1" t="e">
        <f t="shared" si="7"/>
        <v>#N/A</v>
      </c>
      <c r="H49" t="e">
        <v>#N/A</v>
      </c>
      <c r="I49" s="1" t="e">
        <f t="shared" si="8"/>
        <v>#N/A</v>
      </c>
      <c r="K49" s="5" t="str">
        <f t="shared" si="3"/>
        <v/>
      </c>
      <c r="M49" s="5" t="str">
        <f t="shared" si="9"/>
        <v/>
      </c>
      <c r="N49" s="5" t="str">
        <f t="shared" si="10"/>
        <v/>
      </c>
    </row>
    <row r="50" spans="1:14" ht="15" x14ac:dyDescent="0.25">
      <c r="A50" t="e">
        <v>#N/A</v>
      </c>
      <c r="B50" t="e">
        <v>#N/A</v>
      </c>
      <c r="C50" s="9" t="e">
        <v>#N/A</v>
      </c>
      <c r="D50" s="1" t="e">
        <v>#N/A</v>
      </c>
      <c r="E50" s="1" t="e">
        <f t="shared" si="6"/>
        <v>#N/A</v>
      </c>
      <c r="F50" t="e">
        <v>#N/A</v>
      </c>
      <c r="G50" s="1" t="e">
        <f t="shared" si="7"/>
        <v>#N/A</v>
      </c>
      <c r="H50" t="e">
        <v>#N/A</v>
      </c>
      <c r="I50" s="1" t="e">
        <f t="shared" si="8"/>
        <v>#N/A</v>
      </c>
      <c r="K50" s="5" t="str">
        <f t="shared" si="3"/>
        <v/>
      </c>
      <c r="M50" s="5" t="str">
        <f t="shared" si="9"/>
        <v/>
      </c>
      <c r="N50" s="5" t="str">
        <f t="shared" si="10"/>
        <v/>
      </c>
    </row>
    <row r="51" spans="1:14" ht="15" x14ac:dyDescent="0.25">
      <c r="A51" t="e">
        <v>#N/A</v>
      </c>
      <c r="B51" t="e">
        <v>#N/A</v>
      </c>
      <c r="C51" s="9" t="e">
        <v>#N/A</v>
      </c>
      <c r="D51" s="1" t="e">
        <v>#N/A</v>
      </c>
      <c r="E51" s="1" t="e">
        <f t="shared" si="6"/>
        <v>#N/A</v>
      </c>
      <c r="F51" t="e">
        <v>#N/A</v>
      </c>
      <c r="G51" s="1" t="e">
        <f t="shared" si="7"/>
        <v>#N/A</v>
      </c>
      <c r="H51" t="e">
        <v>#N/A</v>
      </c>
      <c r="I51" s="1" t="e">
        <f t="shared" si="8"/>
        <v>#N/A</v>
      </c>
      <c r="K51" s="5" t="str">
        <f t="shared" si="3"/>
        <v/>
      </c>
      <c r="M51" s="5" t="str">
        <f t="shared" si="9"/>
        <v/>
      </c>
      <c r="N51" s="5" t="str">
        <f t="shared" si="10"/>
        <v/>
      </c>
    </row>
    <row r="52" spans="1:14" ht="15" x14ac:dyDescent="0.25">
      <c r="A52" t="e">
        <v>#N/A</v>
      </c>
      <c r="B52" t="e">
        <v>#N/A</v>
      </c>
      <c r="C52" s="9" t="e">
        <v>#N/A</v>
      </c>
      <c r="D52" s="1" t="e">
        <v>#N/A</v>
      </c>
      <c r="E52" s="1" t="e">
        <f t="shared" si="6"/>
        <v>#N/A</v>
      </c>
      <c r="F52" t="e">
        <v>#N/A</v>
      </c>
      <c r="G52" s="1" t="e">
        <f t="shared" si="7"/>
        <v>#N/A</v>
      </c>
      <c r="H52" t="e">
        <v>#N/A</v>
      </c>
      <c r="I52" s="1" t="e">
        <f t="shared" si="8"/>
        <v>#N/A</v>
      </c>
      <c r="K52" s="5" t="str">
        <f t="shared" si="3"/>
        <v/>
      </c>
      <c r="M52" s="5" t="str">
        <f t="shared" si="9"/>
        <v/>
      </c>
      <c r="N52" s="5" t="str">
        <f t="shared" si="10"/>
        <v/>
      </c>
    </row>
    <row r="53" spans="1:14" ht="15" x14ac:dyDescent="0.25">
      <c r="A53" t="e">
        <v>#N/A</v>
      </c>
      <c r="B53" t="e">
        <v>#N/A</v>
      </c>
      <c r="C53" s="9" t="e">
        <v>#N/A</v>
      </c>
      <c r="D53" s="1" t="e">
        <v>#N/A</v>
      </c>
      <c r="E53" s="1" t="e">
        <f t="shared" si="6"/>
        <v>#N/A</v>
      </c>
      <c r="F53" t="e">
        <v>#N/A</v>
      </c>
      <c r="G53" s="1" t="e">
        <f t="shared" si="7"/>
        <v>#N/A</v>
      </c>
      <c r="H53" t="e">
        <v>#N/A</v>
      </c>
      <c r="I53" s="1" t="e">
        <f t="shared" si="8"/>
        <v>#N/A</v>
      </c>
      <c r="K53" s="5" t="str">
        <f t="shared" si="3"/>
        <v/>
      </c>
      <c r="M53" s="5" t="str">
        <f t="shared" si="9"/>
        <v/>
      </c>
      <c r="N53" s="5" t="str">
        <f t="shared" si="10"/>
        <v/>
      </c>
    </row>
    <row r="54" spans="1:14" ht="15" x14ac:dyDescent="0.25">
      <c r="A54" t="e">
        <v>#N/A</v>
      </c>
      <c r="B54" t="e">
        <v>#N/A</v>
      </c>
      <c r="C54" s="9" t="e">
        <v>#N/A</v>
      </c>
      <c r="D54" s="1" t="e">
        <v>#N/A</v>
      </c>
      <c r="E54" s="1" t="e">
        <f t="shared" si="6"/>
        <v>#N/A</v>
      </c>
      <c r="F54" t="e">
        <v>#N/A</v>
      </c>
      <c r="G54" s="1" t="e">
        <f t="shared" si="7"/>
        <v>#N/A</v>
      </c>
      <c r="H54" t="e">
        <v>#N/A</v>
      </c>
      <c r="I54" s="1" t="e">
        <f t="shared" si="8"/>
        <v>#N/A</v>
      </c>
      <c r="K54" s="5" t="str">
        <f t="shared" si="3"/>
        <v/>
      </c>
      <c r="M54" s="5" t="str">
        <f t="shared" si="9"/>
        <v/>
      </c>
      <c r="N54" s="5" t="str">
        <f t="shared" si="10"/>
        <v/>
      </c>
    </row>
    <row r="55" spans="1:14" ht="15" x14ac:dyDescent="0.25">
      <c r="A55" t="e">
        <v>#N/A</v>
      </c>
      <c r="B55" t="e">
        <v>#N/A</v>
      </c>
      <c r="C55" s="9" t="e">
        <v>#N/A</v>
      </c>
      <c r="D55" s="1" t="e">
        <v>#N/A</v>
      </c>
      <c r="E55" s="1" t="e">
        <f t="shared" si="6"/>
        <v>#N/A</v>
      </c>
      <c r="F55" t="e">
        <v>#N/A</v>
      </c>
      <c r="G55" s="1" t="e">
        <f t="shared" si="7"/>
        <v>#N/A</v>
      </c>
      <c r="H55" t="e">
        <v>#N/A</v>
      </c>
      <c r="I55" s="1" t="e">
        <f t="shared" si="8"/>
        <v>#N/A</v>
      </c>
      <c r="K55" s="5" t="str">
        <f t="shared" si="3"/>
        <v/>
      </c>
      <c r="M55" s="5" t="str">
        <f t="shared" si="9"/>
        <v/>
      </c>
      <c r="N55" s="5" t="str">
        <f t="shared" si="10"/>
        <v/>
      </c>
    </row>
    <row r="56" spans="1:14" ht="15" x14ac:dyDescent="0.25">
      <c r="A56" t="e">
        <v>#N/A</v>
      </c>
      <c r="B56" t="e">
        <v>#N/A</v>
      </c>
      <c r="C56" s="9" t="e">
        <v>#N/A</v>
      </c>
      <c r="D56" s="1" t="e">
        <v>#N/A</v>
      </c>
      <c r="E56" s="1" t="e">
        <f t="shared" si="6"/>
        <v>#N/A</v>
      </c>
      <c r="F56" t="e">
        <v>#N/A</v>
      </c>
      <c r="G56" s="1" t="e">
        <f t="shared" si="7"/>
        <v>#N/A</v>
      </c>
      <c r="H56" t="e">
        <v>#N/A</v>
      </c>
      <c r="I56" s="1" t="e">
        <f t="shared" si="8"/>
        <v>#N/A</v>
      </c>
      <c r="K56" s="5" t="str">
        <f t="shared" si="3"/>
        <v/>
      </c>
      <c r="M56" s="5" t="str">
        <f t="shared" si="9"/>
        <v/>
      </c>
      <c r="N56" s="5" t="str">
        <f t="shared" si="10"/>
        <v/>
      </c>
    </row>
    <row r="57" spans="1:14" ht="15" x14ac:dyDescent="0.25">
      <c r="A57" t="e">
        <v>#N/A</v>
      </c>
      <c r="B57" t="e">
        <v>#N/A</v>
      </c>
      <c r="C57" s="9" t="e">
        <v>#N/A</v>
      </c>
      <c r="D57" s="1" t="e">
        <v>#N/A</v>
      </c>
      <c r="E57" s="1" t="e">
        <f t="shared" si="6"/>
        <v>#N/A</v>
      </c>
      <c r="F57" t="e">
        <v>#N/A</v>
      </c>
      <c r="G57" s="1" t="e">
        <f t="shared" si="7"/>
        <v>#N/A</v>
      </c>
      <c r="H57" t="e">
        <v>#N/A</v>
      </c>
      <c r="I57" s="1" t="e">
        <f t="shared" si="8"/>
        <v>#N/A</v>
      </c>
      <c r="K57" s="5" t="str">
        <f t="shared" si="3"/>
        <v/>
      </c>
      <c r="M57" s="5" t="str">
        <f t="shared" si="9"/>
        <v/>
      </c>
      <c r="N57" s="5" t="str">
        <f t="shared" si="10"/>
        <v/>
      </c>
    </row>
    <row r="58" spans="1:14" ht="15" x14ac:dyDescent="0.25">
      <c r="A58" t="e">
        <v>#N/A</v>
      </c>
      <c r="B58" t="e">
        <v>#N/A</v>
      </c>
      <c r="C58" s="9" t="e">
        <v>#N/A</v>
      </c>
      <c r="D58" s="1" t="e">
        <v>#N/A</v>
      </c>
      <c r="E58" s="1" t="e">
        <f t="shared" si="6"/>
        <v>#N/A</v>
      </c>
      <c r="F58" t="e">
        <v>#N/A</v>
      </c>
      <c r="G58" s="1" t="e">
        <f t="shared" si="7"/>
        <v>#N/A</v>
      </c>
      <c r="H58" t="e">
        <v>#N/A</v>
      </c>
      <c r="I58" s="1" t="e">
        <f t="shared" si="8"/>
        <v>#N/A</v>
      </c>
      <c r="K58" s="5" t="str">
        <f t="shared" si="3"/>
        <v/>
      </c>
      <c r="M58" s="5" t="str">
        <f t="shared" si="9"/>
        <v/>
      </c>
      <c r="N58" s="5" t="str">
        <f t="shared" si="10"/>
        <v/>
      </c>
    </row>
    <row r="59" spans="1:14" ht="15" x14ac:dyDescent="0.25">
      <c r="A59" t="e">
        <v>#N/A</v>
      </c>
      <c r="B59" t="e">
        <v>#N/A</v>
      </c>
      <c r="C59" s="9" t="e">
        <v>#N/A</v>
      </c>
      <c r="D59" s="1" t="e">
        <v>#N/A</v>
      </c>
      <c r="E59" s="1" t="e">
        <f t="shared" si="6"/>
        <v>#N/A</v>
      </c>
      <c r="F59" t="e">
        <v>#N/A</v>
      </c>
      <c r="G59" s="1" t="e">
        <f t="shared" si="7"/>
        <v>#N/A</v>
      </c>
      <c r="H59" t="e">
        <v>#N/A</v>
      </c>
      <c r="I59" s="1" t="e">
        <f t="shared" si="8"/>
        <v>#N/A</v>
      </c>
      <c r="K59" s="5" t="str">
        <f t="shared" si="3"/>
        <v/>
      </c>
      <c r="M59" s="5" t="str">
        <f t="shared" si="9"/>
        <v/>
      </c>
      <c r="N59" s="5" t="str">
        <f t="shared" si="10"/>
        <v/>
      </c>
    </row>
    <row r="60" spans="1:14" ht="15" x14ac:dyDescent="0.25">
      <c r="A60" t="e">
        <v>#N/A</v>
      </c>
      <c r="B60" t="e">
        <v>#N/A</v>
      </c>
      <c r="C60" s="9" t="e">
        <v>#N/A</v>
      </c>
      <c r="D60" s="1" t="e">
        <v>#N/A</v>
      </c>
      <c r="E60" s="1" t="e">
        <f t="shared" si="6"/>
        <v>#N/A</v>
      </c>
      <c r="F60" t="e">
        <v>#N/A</v>
      </c>
      <c r="G60" s="1" t="e">
        <f t="shared" si="7"/>
        <v>#N/A</v>
      </c>
      <c r="H60" t="e">
        <v>#N/A</v>
      </c>
      <c r="I60" s="1" t="e">
        <f t="shared" si="8"/>
        <v>#N/A</v>
      </c>
      <c r="K60" s="5" t="str">
        <f t="shared" si="3"/>
        <v/>
      </c>
      <c r="M60" s="5" t="str">
        <f t="shared" si="9"/>
        <v/>
      </c>
      <c r="N60" s="5" t="str">
        <f t="shared" si="10"/>
        <v/>
      </c>
    </row>
    <row r="61" spans="1:14" ht="15" x14ac:dyDescent="0.25">
      <c r="A61" t="e">
        <v>#N/A</v>
      </c>
      <c r="B61" t="e">
        <v>#N/A</v>
      </c>
      <c r="C61" s="9" t="e">
        <v>#N/A</v>
      </c>
      <c r="D61" s="1" t="e">
        <v>#N/A</v>
      </c>
      <c r="E61" s="1" t="e">
        <f t="shared" si="6"/>
        <v>#N/A</v>
      </c>
      <c r="F61" t="e">
        <v>#N/A</v>
      </c>
      <c r="G61" s="1" t="e">
        <f t="shared" si="7"/>
        <v>#N/A</v>
      </c>
      <c r="H61" t="e">
        <v>#N/A</v>
      </c>
      <c r="I61" s="1" t="e">
        <f t="shared" si="8"/>
        <v>#N/A</v>
      </c>
      <c r="K61" s="5" t="str">
        <f t="shared" si="3"/>
        <v/>
      </c>
      <c r="M61" s="5" t="str">
        <f t="shared" si="9"/>
        <v/>
      </c>
      <c r="N61" s="5" t="str">
        <f t="shared" si="10"/>
        <v/>
      </c>
    </row>
    <row r="62" spans="1:14" ht="15" x14ac:dyDescent="0.25">
      <c r="A62" t="e">
        <v>#N/A</v>
      </c>
      <c r="B62" t="e">
        <v>#N/A</v>
      </c>
      <c r="C62" s="9" t="e">
        <v>#N/A</v>
      </c>
      <c r="D62" s="1" t="e">
        <v>#N/A</v>
      </c>
      <c r="E62" s="1" t="e">
        <f t="shared" si="6"/>
        <v>#N/A</v>
      </c>
      <c r="F62" t="e">
        <v>#N/A</v>
      </c>
      <c r="G62" s="1" t="e">
        <f t="shared" si="7"/>
        <v>#N/A</v>
      </c>
      <c r="H62" t="e">
        <v>#N/A</v>
      </c>
      <c r="I62" s="1" t="e">
        <f t="shared" si="8"/>
        <v>#N/A</v>
      </c>
      <c r="K62" s="5" t="str">
        <f t="shared" si="3"/>
        <v/>
      </c>
      <c r="M62" s="5" t="str">
        <f t="shared" si="9"/>
        <v/>
      </c>
      <c r="N62" s="5" t="str">
        <f t="shared" si="10"/>
        <v/>
      </c>
    </row>
    <row r="63" spans="1:14" ht="15" x14ac:dyDescent="0.25">
      <c r="A63" t="e">
        <v>#N/A</v>
      </c>
      <c r="B63" t="e">
        <v>#N/A</v>
      </c>
      <c r="C63" s="9" t="e">
        <v>#N/A</v>
      </c>
      <c r="D63" s="1" t="e">
        <v>#N/A</v>
      </c>
      <c r="E63" s="1" t="e">
        <f t="shared" si="6"/>
        <v>#N/A</v>
      </c>
      <c r="F63" t="e">
        <v>#N/A</v>
      </c>
      <c r="G63" s="1" t="e">
        <f t="shared" si="7"/>
        <v>#N/A</v>
      </c>
      <c r="H63" t="e">
        <v>#N/A</v>
      </c>
      <c r="I63" s="1" t="e">
        <f t="shared" si="8"/>
        <v>#N/A</v>
      </c>
      <c r="K63" s="5" t="str">
        <f t="shared" si="3"/>
        <v/>
      </c>
      <c r="M63" s="5" t="str">
        <f t="shared" si="9"/>
        <v/>
      </c>
      <c r="N63" s="5" t="str">
        <f t="shared" si="10"/>
        <v/>
      </c>
    </row>
    <row r="64" spans="1:14" ht="15" x14ac:dyDescent="0.25">
      <c r="A64" t="e">
        <v>#N/A</v>
      </c>
      <c r="B64" t="e">
        <v>#N/A</v>
      </c>
      <c r="C64" s="9" t="e">
        <v>#N/A</v>
      </c>
      <c r="D64" s="1" t="e">
        <v>#N/A</v>
      </c>
      <c r="E64" s="1" t="e">
        <f t="shared" si="6"/>
        <v>#N/A</v>
      </c>
      <c r="F64" t="e">
        <v>#N/A</v>
      </c>
      <c r="G64" s="1" t="e">
        <f t="shared" si="7"/>
        <v>#N/A</v>
      </c>
      <c r="H64" t="e">
        <v>#N/A</v>
      </c>
      <c r="I64" s="1" t="e">
        <f t="shared" si="8"/>
        <v>#N/A</v>
      </c>
      <c r="K64" s="5" t="str">
        <f t="shared" si="3"/>
        <v/>
      </c>
      <c r="M64" s="5" t="str">
        <f t="shared" si="9"/>
        <v/>
      </c>
      <c r="N64" s="5" t="str">
        <f t="shared" si="10"/>
        <v/>
      </c>
    </row>
    <row r="65" spans="1:14" ht="15" x14ac:dyDescent="0.25">
      <c r="A65" t="e">
        <v>#N/A</v>
      </c>
      <c r="B65" t="e">
        <v>#N/A</v>
      </c>
      <c r="C65" s="9" t="e">
        <v>#N/A</v>
      </c>
      <c r="D65" s="1" t="e">
        <v>#N/A</v>
      </c>
      <c r="E65" s="1" t="e">
        <f t="shared" si="6"/>
        <v>#N/A</v>
      </c>
      <c r="F65" t="e">
        <v>#N/A</v>
      </c>
      <c r="G65" s="1" t="e">
        <f t="shared" si="7"/>
        <v>#N/A</v>
      </c>
      <c r="H65" t="e">
        <v>#N/A</v>
      </c>
      <c r="I65" s="1" t="e">
        <f t="shared" si="8"/>
        <v>#N/A</v>
      </c>
      <c r="K65" s="5" t="str">
        <f t="shared" si="3"/>
        <v/>
      </c>
      <c r="M65" s="5" t="str">
        <f t="shared" si="9"/>
        <v/>
      </c>
      <c r="N65" s="5" t="str">
        <f t="shared" si="10"/>
        <v/>
      </c>
    </row>
    <row r="66" spans="1:14" ht="15" x14ac:dyDescent="0.25">
      <c r="A66" t="e">
        <v>#N/A</v>
      </c>
      <c r="B66" t="e">
        <v>#N/A</v>
      </c>
      <c r="C66" s="9" t="e">
        <v>#N/A</v>
      </c>
      <c r="D66" s="1" t="e">
        <v>#N/A</v>
      </c>
      <c r="E66" s="1" t="e">
        <f t="shared" si="6"/>
        <v>#N/A</v>
      </c>
      <c r="F66" t="e">
        <v>#N/A</v>
      </c>
      <c r="G66" s="1" t="e">
        <f t="shared" si="7"/>
        <v>#N/A</v>
      </c>
      <c r="H66" t="e">
        <v>#N/A</v>
      </c>
      <c r="I66" s="1" t="e">
        <f t="shared" si="8"/>
        <v>#N/A</v>
      </c>
      <c r="K66" s="5" t="str">
        <f t="shared" si="3"/>
        <v/>
      </c>
      <c r="M66" s="5" t="str">
        <f t="shared" si="9"/>
        <v/>
      </c>
      <c r="N66" s="5" t="str">
        <f t="shared" si="10"/>
        <v/>
      </c>
    </row>
    <row r="67" spans="1:14" ht="15" x14ac:dyDescent="0.25">
      <c r="A67" t="e">
        <v>#N/A</v>
      </c>
      <c r="B67" t="e">
        <v>#N/A</v>
      </c>
      <c r="C67" s="9" t="e">
        <v>#N/A</v>
      </c>
      <c r="D67" s="1" t="e">
        <v>#N/A</v>
      </c>
      <c r="E67" s="1" t="e">
        <f t="shared" ref="E67:E98" si="11">IF(D67="", "", LEN(D67))</f>
        <v>#N/A</v>
      </c>
      <c r="F67" t="e">
        <v>#N/A</v>
      </c>
      <c r="G67" s="1" t="e">
        <f t="shared" ref="G67:G98" si="12">IF(F67="", "", LEN(F67))</f>
        <v>#N/A</v>
      </c>
      <c r="H67" t="e">
        <v>#N/A</v>
      </c>
      <c r="I67" s="1" t="e">
        <f t="shared" ref="I67:I98" si="13">IF(H67="", "", LEN(H67))</f>
        <v>#N/A</v>
      </c>
      <c r="K67" s="5" t="str">
        <f t="shared" ref="K67:K130" si="14">IF(J67="", "", B67=J67)</f>
        <v/>
      </c>
      <c r="M67" s="5" t="str">
        <f t="shared" ref="M67:M98" si="15">IF(L67="", "", B67=L67)</f>
        <v/>
      </c>
      <c r="N67" s="5" t="str">
        <f t="shared" ref="N67:N98" si="16">IF(L67="", "", J67=L67)</f>
        <v/>
      </c>
    </row>
    <row r="68" spans="1:14" ht="15" x14ac:dyDescent="0.25">
      <c r="A68" t="e">
        <v>#N/A</v>
      </c>
      <c r="B68" t="e">
        <v>#N/A</v>
      </c>
      <c r="C68" s="9" t="e">
        <v>#N/A</v>
      </c>
      <c r="D68" s="1" t="e">
        <v>#N/A</v>
      </c>
      <c r="E68" s="1" t="e">
        <f t="shared" si="11"/>
        <v>#N/A</v>
      </c>
      <c r="F68" t="e">
        <v>#N/A</v>
      </c>
      <c r="G68" s="1" t="e">
        <f t="shared" si="12"/>
        <v>#N/A</v>
      </c>
      <c r="H68" t="e">
        <v>#N/A</v>
      </c>
      <c r="I68" s="1" t="e">
        <f t="shared" si="13"/>
        <v>#N/A</v>
      </c>
      <c r="K68" s="5" t="str">
        <f t="shared" si="14"/>
        <v/>
      </c>
      <c r="M68" s="5" t="str">
        <f t="shared" si="15"/>
        <v/>
      </c>
      <c r="N68" s="5" t="str">
        <f t="shared" si="16"/>
        <v/>
      </c>
    </row>
    <row r="69" spans="1:14" ht="15" x14ac:dyDescent="0.25">
      <c r="A69" t="e">
        <v>#N/A</v>
      </c>
      <c r="B69" t="e">
        <v>#N/A</v>
      </c>
      <c r="C69" s="9" t="e">
        <v>#N/A</v>
      </c>
      <c r="D69" s="1" t="e">
        <v>#N/A</v>
      </c>
      <c r="E69" s="1" t="e">
        <f t="shared" si="11"/>
        <v>#N/A</v>
      </c>
      <c r="F69" t="e">
        <v>#N/A</v>
      </c>
      <c r="G69" s="1" t="e">
        <f t="shared" si="12"/>
        <v>#N/A</v>
      </c>
      <c r="H69" t="e">
        <v>#N/A</v>
      </c>
      <c r="I69" s="1" t="e">
        <f t="shared" si="13"/>
        <v>#N/A</v>
      </c>
      <c r="K69" s="5" t="str">
        <f t="shared" si="14"/>
        <v/>
      </c>
      <c r="M69" s="5" t="str">
        <f t="shared" si="15"/>
        <v/>
      </c>
      <c r="N69" s="5" t="str">
        <f t="shared" si="16"/>
        <v/>
      </c>
    </row>
    <row r="70" spans="1:14" ht="15" x14ac:dyDescent="0.25">
      <c r="A70" t="e">
        <v>#N/A</v>
      </c>
      <c r="B70" t="e">
        <v>#N/A</v>
      </c>
      <c r="C70" s="9" t="e">
        <v>#N/A</v>
      </c>
      <c r="D70" s="1" t="e">
        <v>#N/A</v>
      </c>
      <c r="E70" s="1" t="e">
        <f t="shared" si="11"/>
        <v>#N/A</v>
      </c>
      <c r="F70" t="e">
        <v>#N/A</v>
      </c>
      <c r="G70" s="1" t="e">
        <f t="shared" si="12"/>
        <v>#N/A</v>
      </c>
      <c r="H70" t="e">
        <v>#N/A</v>
      </c>
      <c r="I70" s="1" t="e">
        <f t="shared" si="13"/>
        <v>#N/A</v>
      </c>
      <c r="K70" s="5" t="str">
        <f t="shared" si="14"/>
        <v/>
      </c>
      <c r="M70" s="5" t="str">
        <f t="shared" si="15"/>
        <v/>
      </c>
      <c r="N70" s="5" t="str">
        <f t="shared" si="16"/>
        <v/>
      </c>
    </row>
    <row r="71" spans="1:14" ht="15" x14ac:dyDescent="0.25">
      <c r="A71" t="e">
        <v>#N/A</v>
      </c>
      <c r="B71" t="e">
        <v>#N/A</v>
      </c>
      <c r="C71" s="9" t="e">
        <v>#N/A</v>
      </c>
      <c r="D71" s="1" t="e">
        <v>#N/A</v>
      </c>
      <c r="E71" s="1" t="e">
        <f t="shared" si="11"/>
        <v>#N/A</v>
      </c>
      <c r="F71" t="e">
        <v>#N/A</v>
      </c>
      <c r="G71" s="1" t="e">
        <f t="shared" si="12"/>
        <v>#N/A</v>
      </c>
      <c r="H71" t="e">
        <v>#N/A</v>
      </c>
      <c r="I71" s="1" t="e">
        <f t="shared" si="13"/>
        <v>#N/A</v>
      </c>
      <c r="K71" s="5" t="str">
        <f t="shared" si="14"/>
        <v/>
      </c>
      <c r="M71" s="5" t="str">
        <f t="shared" si="15"/>
        <v/>
      </c>
      <c r="N71" s="5" t="str">
        <f t="shared" si="16"/>
        <v/>
      </c>
    </row>
    <row r="72" spans="1:14" ht="15" x14ac:dyDescent="0.25">
      <c r="A72" t="e">
        <v>#N/A</v>
      </c>
      <c r="B72" t="e">
        <v>#N/A</v>
      </c>
      <c r="C72" s="9" t="e">
        <v>#N/A</v>
      </c>
      <c r="D72" s="1" t="e">
        <v>#N/A</v>
      </c>
      <c r="E72" s="1" t="e">
        <f t="shared" si="11"/>
        <v>#N/A</v>
      </c>
      <c r="F72" t="e">
        <v>#N/A</v>
      </c>
      <c r="G72" s="1" t="e">
        <f t="shared" si="12"/>
        <v>#N/A</v>
      </c>
      <c r="H72" t="e">
        <v>#N/A</v>
      </c>
      <c r="I72" s="1" t="e">
        <f t="shared" si="13"/>
        <v>#N/A</v>
      </c>
      <c r="K72" s="5" t="str">
        <f t="shared" si="14"/>
        <v/>
      </c>
      <c r="M72" s="5" t="str">
        <f t="shared" si="15"/>
        <v/>
      </c>
      <c r="N72" s="5" t="str">
        <f t="shared" si="16"/>
        <v/>
      </c>
    </row>
    <row r="73" spans="1:14" ht="15" x14ac:dyDescent="0.25">
      <c r="A73" t="e">
        <v>#N/A</v>
      </c>
      <c r="B73" t="e">
        <v>#N/A</v>
      </c>
      <c r="C73" s="9" t="e">
        <v>#N/A</v>
      </c>
      <c r="D73" s="1" t="e">
        <v>#N/A</v>
      </c>
      <c r="E73" s="1" t="e">
        <f t="shared" si="11"/>
        <v>#N/A</v>
      </c>
      <c r="F73" t="e">
        <v>#N/A</v>
      </c>
      <c r="G73" s="1" t="e">
        <f t="shared" si="12"/>
        <v>#N/A</v>
      </c>
      <c r="H73" t="e">
        <v>#N/A</v>
      </c>
      <c r="I73" s="1" t="e">
        <f t="shared" si="13"/>
        <v>#N/A</v>
      </c>
      <c r="K73" s="5" t="str">
        <f t="shared" si="14"/>
        <v/>
      </c>
      <c r="M73" s="5" t="str">
        <f t="shared" si="15"/>
        <v/>
      </c>
      <c r="N73" s="5" t="str">
        <f t="shared" si="16"/>
        <v/>
      </c>
    </row>
    <row r="74" spans="1:14" ht="15" x14ac:dyDescent="0.25">
      <c r="A74" t="e">
        <v>#N/A</v>
      </c>
      <c r="B74" t="e">
        <v>#N/A</v>
      </c>
      <c r="C74" s="9" t="e">
        <v>#N/A</v>
      </c>
      <c r="D74" s="1" t="e">
        <v>#N/A</v>
      </c>
      <c r="E74" s="1" t="e">
        <f t="shared" si="11"/>
        <v>#N/A</v>
      </c>
      <c r="F74" t="e">
        <v>#N/A</v>
      </c>
      <c r="G74" s="1" t="e">
        <f t="shared" si="12"/>
        <v>#N/A</v>
      </c>
      <c r="H74" t="e">
        <v>#N/A</v>
      </c>
      <c r="I74" s="1" t="e">
        <f t="shared" si="13"/>
        <v>#N/A</v>
      </c>
      <c r="K74" s="5" t="str">
        <f t="shared" si="14"/>
        <v/>
      </c>
      <c r="M74" s="5" t="str">
        <f t="shared" si="15"/>
        <v/>
      </c>
      <c r="N74" s="5" t="str">
        <f t="shared" si="16"/>
        <v/>
      </c>
    </row>
    <row r="75" spans="1:14" ht="15" x14ac:dyDescent="0.25">
      <c r="A75" t="e">
        <v>#N/A</v>
      </c>
      <c r="B75" t="e">
        <v>#N/A</v>
      </c>
      <c r="C75" s="9" t="e">
        <v>#N/A</v>
      </c>
      <c r="D75" s="1" t="e">
        <v>#N/A</v>
      </c>
      <c r="E75" s="1" t="e">
        <f t="shared" si="11"/>
        <v>#N/A</v>
      </c>
      <c r="F75" t="e">
        <v>#N/A</v>
      </c>
      <c r="G75" s="1" t="e">
        <f t="shared" si="12"/>
        <v>#N/A</v>
      </c>
      <c r="H75" t="e">
        <v>#N/A</v>
      </c>
      <c r="I75" s="1" t="e">
        <f t="shared" si="13"/>
        <v>#N/A</v>
      </c>
      <c r="K75" s="5" t="str">
        <f t="shared" si="14"/>
        <v/>
      </c>
      <c r="M75" s="5" t="str">
        <f t="shared" si="15"/>
        <v/>
      </c>
      <c r="N75" s="5" t="str">
        <f t="shared" si="16"/>
        <v/>
      </c>
    </row>
    <row r="76" spans="1:14" ht="15" x14ac:dyDescent="0.25">
      <c r="A76" t="e">
        <v>#N/A</v>
      </c>
      <c r="B76" t="e">
        <v>#N/A</v>
      </c>
      <c r="C76" s="9" t="e">
        <v>#N/A</v>
      </c>
      <c r="D76" s="1" t="e">
        <v>#N/A</v>
      </c>
      <c r="E76" s="1" t="e">
        <f t="shared" si="11"/>
        <v>#N/A</v>
      </c>
      <c r="F76" t="e">
        <v>#N/A</v>
      </c>
      <c r="G76" s="1" t="e">
        <f t="shared" si="12"/>
        <v>#N/A</v>
      </c>
      <c r="H76" t="e">
        <v>#N/A</v>
      </c>
      <c r="I76" s="1" t="e">
        <f t="shared" si="13"/>
        <v>#N/A</v>
      </c>
      <c r="K76" s="5" t="str">
        <f t="shared" si="14"/>
        <v/>
      </c>
      <c r="M76" s="5" t="str">
        <f t="shared" si="15"/>
        <v/>
      </c>
      <c r="N76" s="5" t="str">
        <f t="shared" si="16"/>
        <v/>
      </c>
    </row>
    <row r="77" spans="1:14" ht="15" x14ac:dyDescent="0.25">
      <c r="A77" t="e">
        <v>#N/A</v>
      </c>
      <c r="B77" t="e">
        <v>#N/A</v>
      </c>
      <c r="C77" s="9" t="e">
        <v>#N/A</v>
      </c>
      <c r="D77" s="1" t="e">
        <v>#N/A</v>
      </c>
      <c r="E77" s="1" t="e">
        <f t="shared" si="11"/>
        <v>#N/A</v>
      </c>
      <c r="F77" t="e">
        <v>#N/A</v>
      </c>
      <c r="G77" s="1" t="e">
        <f t="shared" si="12"/>
        <v>#N/A</v>
      </c>
      <c r="H77" t="e">
        <v>#N/A</v>
      </c>
      <c r="I77" s="1" t="e">
        <f t="shared" si="13"/>
        <v>#N/A</v>
      </c>
      <c r="K77" s="5" t="str">
        <f t="shared" si="14"/>
        <v/>
      </c>
      <c r="M77" s="5" t="str">
        <f t="shared" si="15"/>
        <v/>
      </c>
      <c r="N77" s="5" t="str">
        <f t="shared" si="16"/>
        <v/>
      </c>
    </row>
    <row r="78" spans="1:14" ht="15" x14ac:dyDescent="0.25">
      <c r="A78" t="e">
        <v>#N/A</v>
      </c>
      <c r="B78" t="e">
        <v>#N/A</v>
      </c>
      <c r="C78" s="9" t="e">
        <v>#N/A</v>
      </c>
      <c r="D78" s="1" t="e">
        <v>#N/A</v>
      </c>
      <c r="E78" s="1" t="e">
        <f t="shared" si="11"/>
        <v>#N/A</v>
      </c>
      <c r="F78" t="e">
        <v>#N/A</v>
      </c>
      <c r="G78" s="1" t="e">
        <f t="shared" si="12"/>
        <v>#N/A</v>
      </c>
      <c r="H78" t="e">
        <v>#N/A</v>
      </c>
      <c r="I78" s="1" t="e">
        <f t="shared" si="13"/>
        <v>#N/A</v>
      </c>
      <c r="K78" s="5" t="str">
        <f t="shared" si="14"/>
        <v/>
      </c>
      <c r="M78" s="5" t="str">
        <f t="shared" si="15"/>
        <v/>
      </c>
      <c r="N78" s="5" t="str">
        <f t="shared" si="16"/>
        <v/>
      </c>
    </row>
    <row r="79" spans="1:14" ht="15" x14ac:dyDescent="0.25">
      <c r="A79" t="e">
        <v>#N/A</v>
      </c>
      <c r="B79" t="e">
        <v>#N/A</v>
      </c>
      <c r="C79" s="9" t="e">
        <v>#N/A</v>
      </c>
      <c r="D79" s="1" t="e">
        <v>#N/A</v>
      </c>
      <c r="E79" s="1" t="e">
        <f t="shared" si="11"/>
        <v>#N/A</v>
      </c>
      <c r="F79" t="e">
        <v>#N/A</v>
      </c>
      <c r="G79" s="1" t="e">
        <f t="shared" si="12"/>
        <v>#N/A</v>
      </c>
      <c r="H79" t="e">
        <v>#N/A</v>
      </c>
      <c r="I79" s="1" t="e">
        <f t="shared" si="13"/>
        <v>#N/A</v>
      </c>
      <c r="K79" s="5" t="str">
        <f t="shared" si="14"/>
        <v/>
      </c>
      <c r="M79" s="5" t="str">
        <f t="shared" si="15"/>
        <v/>
      </c>
      <c r="N79" s="5" t="str">
        <f t="shared" si="16"/>
        <v/>
      </c>
    </row>
    <row r="80" spans="1:14" ht="15" x14ac:dyDescent="0.25">
      <c r="A80" t="e">
        <v>#N/A</v>
      </c>
      <c r="B80" t="e">
        <v>#N/A</v>
      </c>
      <c r="C80" s="9" t="e">
        <v>#N/A</v>
      </c>
      <c r="D80" s="1" t="e">
        <v>#N/A</v>
      </c>
      <c r="E80" s="1" t="e">
        <f t="shared" si="11"/>
        <v>#N/A</v>
      </c>
      <c r="F80" t="e">
        <v>#N/A</v>
      </c>
      <c r="G80" s="1" t="e">
        <f t="shared" si="12"/>
        <v>#N/A</v>
      </c>
      <c r="H80" t="e">
        <v>#N/A</v>
      </c>
      <c r="I80" s="1" t="e">
        <f t="shared" si="13"/>
        <v>#N/A</v>
      </c>
      <c r="K80" s="5" t="str">
        <f t="shared" si="14"/>
        <v/>
      </c>
      <c r="M80" s="5" t="str">
        <f t="shared" si="15"/>
        <v/>
      </c>
      <c r="N80" s="5" t="str">
        <f t="shared" si="16"/>
        <v/>
      </c>
    </row>
    <row r="81" spans="1:14" ht="15" x14ac:dyDescent="0.25">
      <c r="A81" t="e">
        <v>#N/A</v>
      </c>
      <c r="B81" t="e">
        <v>#N/A</v>
      </c>
      <c r="C81" s="9" t="e">
        <v>#N/A</v>
      </c>
      <c r="D81" s="1" t="e">
        <v>#N/A</v>
      </c>
      <c r="E81" s="1" t="e">
        <f t="shared" si="11"/>
        <v>#N/A</v>
      </c>
      <c r="F81" t="e">
        <v>#N/A</v>
      </c>
      <c r="G81" s="1" t="e">
        <f t="shared" si="12"/>
        <v>#N/A</v>
      </c>
      <c r="H81" t="e">
        <v>#N/A</v>
      </c>
      <c r="I81" s="1" t="e">
        <f t="shared" si="13"/>
        <v>#N/A</v>
      </c>
      <c r="K81" s="5" t="str">
        <f t="shared" si="14"/>
        <v/>
      </c>
      <c r="M81" s="5" t="str">
        <f t="shared" si="15"/>
        <v/>
      </c>
      <c r="N81" s="5" t="str">
        <f t="shared" si="16"/>
        <v/>
      </c>
    </row>
    <row r="82" spans="1:14" ht="15" x14ac:dyDescent="0.25">
      <c r="A82" t="e">
        <v>#N/A</v>
      </c>
      <c r="B82" t="e">
        <v>#N/A</v>
      </c>
      <c r="C82" s="9" t="e">
        <v>#N/A</v>
      </c>
      <c r="D82" s="1" t="e">
        <v>#N/A</v>
      </c>
      <c r="E82" s="1" t="e">
        <f t="shared" si="11"/>
        <v>#N/A</v>
      </c>
      <c r="F82" t="e">
        <v>#N/A</v>
      </c>
      <c r="G82" s="1" t="e">
        <f t="shared" si="12"/>
        <v>#N/A</v>
      </c>
      <c r="H82" t="e">
        <v>#N/A</v>
      </c>
      <c r="I82" s="1" t="e">
        <f t="shared" si="13"/>
        <v>#N/A</v>
      </c>
      <c r="K82" s="5" t="str">
        <f t="shared" si="14"/>
        <v/>
      </c>
      <c r="M82" s="5" t="str">
        <f t="shared" si="15"/>
        <v/>
      </c>
      <c r="N82" s="5" t="str">
        <f t="shared" si="16"/>
        <v/>
      </c>
    </row>
    <row r="83" spans="1:14" ht="15" x14ac:dyDescent="0.25">
      <c r="A83" t="e">
        <v>#N/A</v>
      </c>
      <c r="B83" t="e">
        <v>#N/A</v>
      </c>
      <c r="C83" s="9" t="e">
        <v>#N/A</v>
      </c>
      <c r="D83" s="1" t="e">
        <v>#N/A</v>
      </c>
      <c r="E83" s="1" t="e">
        <f t="shared" si="11"/>
        <v>#N/A</v>
      </c>
      <c r="F83" t="e">
        <v>#N/A</v>
      </c>
      <c r="G83" s="1" t="e">
        <f t="shared" si="12"/>
        <v>#N/A</v>
      </c>
      <c r="H83" t="e">
        <v>#N/A</v>
      </c>
      <c r="I83" s="1" t="e">
        <f t="shared" si="13"/>
        <v>#N/A</v>
      </c>
      <c r="K83" s="5" t="str">
        <f t="shared" si="14"/>
        <v/>
      </c>
      <c r="M83" s="5" t="str">
        <f t="shared" si="15"/>
        <v/>
      </c>
      <c r="N83" s="5" t="str">
        <f t="shared" si="16"/>
        <v/>
      </c>
    </row>
    <row r="84" spans="1:14" ht="15" x14ac:dyDescent="0.25">
      <c r="A84" t="e">
        <v>#N/A</v>
      </c>
      <c r="B84" t="e">
        <v>#N/A</v>
      </c>
      <c r="C84" s="9" t="e">
        <v>#N/A</v>
      </c>
      <c r="D84" s="1" t="e">
        <v>#N/A</v>
      </c>
      <c r="E84" s="1" t="e">
        <f t="shared" si="11"/>
        <v>#N/A</v>
      </c>
      <c r="F84" t="e">
        <v>#N/A</v>
      </c>
      <c r="G84" s="1" t="e">
        <f t="shared" si="12"/>
        <v>#N/A</v>
      </c>
      <c r="H84" t="e">
        <v>#N/A</v>
      </c>
      <c r="I84" s="1" t="e">
        <f t="shared" si="13"/>
        <v>#N/A</v>
      </c>
      <c r="K84" s="5" t="str">
        <f t="shared" si="14"/>
        <v/>
      </c>
      <c r="M84" s="5" t="str">
        <f t="shared" si="15"/>
        <v/>
      </c>
      <c r="N84" s="5" t="str">
        <f t="shared" si="16"/>
        <v/>
      </c>
    </row>
    <row r="85" spans="1:14" ht="15" x14ac:dyDescent="0.25">
      <c r="A85" t="e">
        <v>#N/A</v>
      </c>
      <c r="B85" t="e">
        <v>#N/A</v>
      </c>
      <c r="C85" s="9" t="e">
        <v>#N/A</v>
      </c>
      <c r="D85" s="1" t="e">
        <v>#N/A</v>
      </c>
      <c r="E85" s="1" t="e">
        <f t="shared" si="11"/>
        <v>#N/A</v>
      </c>
      <c r="F85" t="e">
        <v>#N/A</v>
      </c>
      <c r="G85" s="1" t="e">
        <f t="shared" si="12"/>
        <v>#N/A</v>
      </c>
      <c r="H85" t="e">
        <v>#N/A</v>
      </c>
      <c r="I85" s="1" t="e">
        <f t="shared" si="13"/>
        <v>#N/A</v>
      </c>
      <c r="K85" s="5" t="str">
        <f t="shared" si="14"/>
        <v/>
      </c>
      <c r="M85" s="5" t="str">
        <f t="shared" si="15"/>
        <v/>
      </c>
      <c r="N85" s="5" t="str">
        <f t="shared" si="16"/>
        <v/>
      </c>
    </row>
    <row r="86" spans="1:14" ht="15" x14ac:dyDescent="0.25">
      <c r="A86" t="e">
        <v>#N/A</v>
      </c>
      <c r="B86" t="e">
        <v>#N/A</v>
      </c>
      <c r="C86" s="9" t="e">
        <v>#N/A</v>
      </c>
      <c r="D86" s="1" t="e">
        <v>#N/A</v>
      </c>
      <c r="E86" s="1" t="e">
        <f t="shared" si="11"/>
        <v>#N/A</v>
      </c>
      <c r="F86" t="e">
        <v>#N/A</v>
      </c>
      <c r="G86" s="1" t="e">
        <f t="shared" si="12"/>
        <v>#N/A</v>
      </c>
      <c r="H86" t="e">
        <v>#N/A</v>
      </c>
      <c r="I86" s="1" t="e">
        <f t="shared" si="13"/>
        <v>#N/A</v>
      </c>
      <c r="K86" s="5" t="str">
        <f t="shared" si="14"/>
        <v/>
      </c>
      <c r="M86" s="5" t="str">
        <f t="shared" si="15"/>
        <v/>
      </c>
      <c r="N86" s="5" t="str">
        <f t="shared" si="16"/>
        <v/>
      </c>
    </row>
    <row r="87" spans="1:14" ht="15" x14ac:dyDescent="0.25">
      <c r="A87" t="e">
        <v>#N/A</v>
      </c>
      <c r="B87" t="e">
        <v>#N/A</v>
      </c>
      <c r="C87" s="9" t="e">
        <v>#N/A</v>
      </c>
      <c r="D87" s="1" t="e">
        <v>#N/A</v>
      </c>
      <c r="E87" s="1" t="e">
        <f t="shared" si="11"/>
        <v>#N/A</v>
      </c>
      <c r="F87" t="e">
        <v>#N/A</v>
      </c>
      <c r="G87" s="1" t="e">
        <f t="shared" si="12"/>
        <v>#N/A</v>
      </c>
      <c r="H87" t="e">
        <v>#N/A</v>
      </c>
      <c r="I87" s="1" t="e">
        <f t="shared" si="13"/>
        <v>#N/A</v>
      </c>
      <c r="K87" s="5" t="str">
        <f t="shared" si="14"/>
        <v/>
      </c>
      <c r="M87" s="5" t="str">
        <f t="shared" si="15"/>
        <v/>
      </c>
      <c r="N87" s="5" t="str">
        <f t="shared" si="16"/>
        <v/>
      </c>
    </row>
    <row r="88" spans="1:14" ht="15" x14ac:dyDescent="0.25">
      <c r="A88" t="e">
        <v>#N/A</v>
      </c>
      <c r="B88" t="e">
        <v>#N/A</v>
      </c>
      <c r="C88" s="9" t="e">
        <v>#N/A</v>
      </c>
      <c r="D88" s="1" t="e">
        <v>#N/A</v>
      </c>
      <c r="E88" s="1" t="e">
        <f t="shared" si="11"/>
        <v>#N/A</v>
      </c>
      <c r="F88" t="e">
        <v>#N/A</v>
      </c>
      <c r="G88" s="1" t="e">
        <f t="shared" si="12"/>
        <v>#N/A</v>
      </c>
      <c r="H88" t="e">
        <v>#N/A</v>
      </c>
      <c r="I88" s="1" t="e">
        <f t="shared" si="13"/>
        <v>#N/A</v>
      </c>
      <c r="K88" s="5" t="str">
        <f t="shared" si="14"/>
        <v/>
      </c>
      <c r="M88" s="5" t="str">
        <f t="shared" si="15"/>
        <v/>
      </c>
      <c r="N88" s="5" t="str">
        <f t="shared" si="16"/>
        <v/>
      </c>
    </row>
    <row r="89" spans="1:14" ht="15" x14ac:dyDescent="0.25">
      <c r="A89" t="e">
        <v>#N/A</v>
      </c>
      <c r="B89" t="e">
        <v>#N/A</v>
      </c>
      <c r="C89" s="9" t="e">
        <v>#N/A</v>
      </c>
      <c r="D89" s="1" t="e">
        <v>#N/A</v>
      </c>
      <c r="E89" s="1" t="e">
        <f t="shared" si="11"/>
        <v>#N/A</v>
      </c>
      <c r="F89" t="e">
        <v>#N/A</v>
      </c>
      <c r="G89" s="1" t="e">
        <f t="shared" si="12"/>
        <v>#N/A</v>
      </c>
      <c r="H89" t="e">
        <v>#N/A</v>
      </c>
      <c r="I89" s="1" t="e">
        <f t="shared" si="13"/>
        <v>#N/A</v>
      </c>
      <c r="K89" s="5" t="str">
        <f t="shared" si="14"/>
        <v/>
      </c>
      <c r="M89" s="5" t="str">
        <f t="shared" si="15"/>
        <v/>
      </c>
      <c r="N89" s="5" t="str">
        <f t="shared" si="16"/>
        <v/>
      </c>
    </row>
    <row r="90" spans="1:14" ht="15" x14ac:dyDescent="0.25">
      <c r="A90" t="e">
        <v>#N/A</v>
      </c>
      <c r="B90" t="e">
        <v>#N/A</v>
      </c>
      <c r="C90" s="9" t="e">
        <v>#N/A</v>
      </c>
      <c r="D90" s="1" t="e">
        <v>#N/A</v>
      </c>
      <c r="E90" s="1" t="e">
        <f t="shared" si="11"/>
        <v>#N/A</v>
      </c>
      <c r="F90" t="e">
        <v>#N/A</v>
      </c>
      <c r="G90" s="1" t="e">
        <f t="shared" si="12"/>
        <v>#N/A</v>
      </c>
      <c r="H90" t="e">
        <v>#N/A</v>
      </c>
      <c r="I90" s="1" t="e">
        <f t="shared" si="13"/>
        <v>#N/A</v>
      </c>
      <c r="K90" s="5" t="str">
        <f t="shared" si="14"/>
        <v/>
      </c>
      <c r="M90" s="5" t="str">
        <f t="shared" si="15"/>
        <v/>
      </c>
      <c r="N90" s="5" t="str">
        <f t="shared" si="16"/>
        <v/>
      </c>
    </row>
    <row r="91" spans="1:14" ht="15" x14ac:dyDescent="0.25">
      <c r="A91" t="e">
        <v>#N/A</v>
      </c>
      <c r="B91" t="e">
        <v>#N/A</v>
      </c>
      <c r="C91" s="9" t="e">
        <v>#N/A</v>
      </c>
      <c r="D91" s="1" t="e">
        <v>#N/A</v>
      </c>
      <c r="E91" s="1" t="e">
        <f t="shared" si="11"/>
        <v>#N/A</v>
      </c>
      <c r="F91" t="e">
        <v>#N/A</v>
      </c>
      <c r="G91" s="1" t="e">
        <f t="shared" si="12"/>
        <v>#N/A</v>
      </c>
      <c r="H91" t="e">
        <v>#N/A</v>
      </c>
      <c r="I91" s="1" t="e">
        <f t="shared" si="13"/>
        <v>#N/A</v>
      </c>
      <c r="K91" s="5" t="str">
        <f t="shared" si="14"/>
        <v/>
      </c>
      <c r="M91" s="5" t="str">
        <f t="shared" si="15"/>
        <v/>
      </c>
      <c r="N91" s="5" t="str">
        <f t="shared" si="16"/>
        <v/>
      </c>
    </row>
    <row r="92" spans="1:14" ht="15" x14ac:dyDescent="0.25">
      <c r="A92" t="e">
        <v>#N/A</v>
      </c>
      <c r="B92" t="e">
        <v>#N/A</v>
      </c>
      <c r="C92" s="9" t="e">
        <v>#N/A</v>
      </c>
      <c r="D92" s="1" t="e">
        <v>#N/A</v>
      </c>
      <c r="E92" s="1" t="e">
        <f t="shared" si="11"/>
        <v>#N/A</v>
      </c>
      <c r="F92" t="e">
        <v>#N/A</v>
      </c>
      <c r="G92" s="1" t="e">
        <f t="shared" si="12"/>
        <v>#N/A</v>
      </c>
      <c r="H92" t="e">
        <v>#N/A</v>
      </c>
      <c r="I92" s="1" t="e">
        <f t="shared" si="13"/>
        <v>#N/A</v>
      </c>
      <c r="K92" s="5" t="str">
        <f t="shared" si="14"/>
        <v/>
      </c>
      <c r="M92" s="5" t="str">
        <f t="shared" si="15"/>
        <v/>
      </c>
      <c r="N92" s="5" t="str">
        <f t="shared" si="16"/>
        <v/>
      </c>
    </row>
    <row r="93" spans="1:14" ht="15" x14ac:dyDescent="0.25">
      <c r="A93" t="e">
        <v>#N/A</v>
      </c>
      <c r="B93" t="e">
        <v>#N/A</v>
      </c>
      <c r="C93" s="9" t="e">
        <v>#N/A</v>
      </c>
      <c r="D93" s="1" t="e">
        <v>#N/A</v>
      </c>
      <c r="E93" s="1" t="e">
        <f t="shared" si="11"/>
        <v>#N/A</v>
      </c>
      <c r="F93" t="e">
        <v>#N/A</v>
      </c>
      <c r="G93" s="1" t="e">
        <f t="shared" si="12"/>
        <v>#N/A</v>
      </c>
      <c r="H93" t="e">
        <v>#N/A</v>
      </c>
      <c r="I93" s="1" t="e">
        <f t="shared" si="13"/>
        <v>#N/A</v>
      </c>
      <c r="K93" s="5" t="str">
        <f t="shared" si="14"/>
        <v/>
      </c>
      <c r="M93" s="5" t="str">
        <f t="shared" si="15"/>
        <v/>
      </c>
      <c r="N93" s="5" t="str">
        <f t="shared" si="16"/>
        <v/>
      </c>
    </row>
    <row r="94" spans="1:14" ht="15" x14ac:dyDescent="0.25">
      <c r="A94" t="e">
        <v>#N/A</v>
      </c>
      <c r="B94" t="e">
        <v>#N/A</v>
      </c>
      <c r="C94" s="9" t="e">
        <v>#N/A</v>
      </c>
      <c r="D94" s="1" t="e">
        <v>#N/A</v>
      </c>
      <c r="E94" s="1" t="e">
        <f t="shared" si="11"/>
        <v>#N/A</v>
      </c>
      <c r="F94" t="e">
        <v>#N/A</v>
      </c>
      <c r="G94" s="1" t="e">
        <f t="shared" si="12"/>
        <v>#N/A</v>
      </c>
      <c r="H94" t="e">
        <v>#N/A</v>
      </c>
      <c r="I94" s="1" t="e">
        <f t="shared" si="13"/>
        <v>#N/A</v>
      </c>
      <c r="K94" s="5" t="str">
        <f t="shared" si="14"/>
        <v/>
      </c>
      <c r="M94" s="5" t="str">
        <f t="shared" si="15"/>
        <v/>
      </c>
      <c r="N94" s="5" t="str">
        <f t="shared" si="16"/>
        <v/>
      </c>
    </row>
    <row r="95" spans="1:14" ht="15" x14ac:dyDescent="0.25">
      <c r="A95" t="e">
        <v>#N/A</v>
      </c>
      <c r="B95" t="e">
        <v>#N/A</v>
      </c>
      <c r="C95" s="9" t="e">
        <v>#N/A</v>
      </c>
      <c r="D95" s="1" t="e">
        <v>#N/A</v>
      </c>
      <c r="E95" s="1" t="e">
        <f t="shared" si="11"/>
        <v>#N/A</v>
      </c>
      <c r="F95" t="e">
        <v>#N/A</v>
      </c>
      <c r="G95" s="1" t="e">
        <f t="shared" si="12"/>
        <v>#N/A</v>
      </c>
      <c r="H95" t="e">
        <v>#N/A</v>
      </c>
      <c r="I95" s="1" t="e">
        <f t="shared" si="13"/>
        <v>#N/A</v>
      </c>
      <c r="K95" s="5" t="str">
        <f t="shared" si="14"/>
        <v/>
      </c>
      <c r="M95" s="5" t="str">
        <f t="shared" si="15"/>
        <v/>
      </c>
      <c r="N95" s="5" t="str">
        <f t="shared" si="16"/>
        <v/>
      </c>
    </row>
    <row r="96" spans="1:14" ht="15" x14ac:dyDescent="0.25">
      <c r="A96" t="e">
        <v>#N/A</v>
      </c>
      <c r="B96" t="e">
        <v>#N/A</v>
      </c>
      <c r="C96" s="9" t="e">
        <v>#N/A</v>
      </c>
      <c r="D96" s="1" t="e">
        <v>#N/A</v>
      </c>
      <c r="E96" s="1" t="e">
        <f t="shared" si="11"/>
        <v>#N/A</v>
      </c>
      <c r="F96" t="e">
        <v>#N/A</v>
      </c>
      <c r="G96" s="1" t="e">
        <f t="shared" si="12"/>
        <v>#N/A</v>
      </c>
      <c r="H96" t="e">
        <v>#N/A</v>
      </c>
      <c r="I96" s="1" t="e">
        <f t="shared" si="13"/>
        <v>#N/A</v>
      </c>
      <c r="K96" s="5" t="str">
        <f t="shared" si="14"/>
        <v/>
      </c>
      <c r="M96" s="5" t="str">
        <f t="shared" si="15"/>
        <v/>
      </c>
      <c r="N96" s="5" t="str">
        <f t="shared" si="16"/>
        <v/>
      </c>
    </row>
    <row r="97" spans="1:14" ht="15" x14ac:dyDescent="0.25">
      <c r="A97" t="e">
        <v>#N/A</v>
      </c>
      <c r="B97" t="e">
        <v>#N/A</v>
      </c>
      <c r="C97" s="9" t="e">
        <v>#N/A</v>
      </c>
      <c r="D97" s="1" t="e">
        <v>#N/A</v>
      </c>
      <c r="E97" s="1" t="e">
        <f t="shared" si="11"/>
        <v>#N/A</v>
      </c>
      <c r="F97" t="e">
        <v>#N/A</v>
      </c>
      <c r="G97" s="1" t="e">
        <f t="shared" si="12"/>
        <v>#N/A</v>
      </c>
      <c r="H97" t="e">
        <v>#N/A</v>
      </c>
      <c r="I97" s="1" t="e">
        <f t="shared" si="13"/>
        <v>#N/A</v>
      </c>
      <c r="K97" s="5" t="str">
        <f t="shared" si="14"/>
        <v/>
      </c>
      <c r="M97" s="5" t="str">
        <f t="shared" si="15"/>
        <v/>
      </c>
      <c r="N97" s="5" t="str">
        <f t="shared" si="16"/>
        <v/>
      </c>
    </row>
    <row r="98" spans="1:14" ht="15" x14ac:dyDescent="0.25">
      <c r="A98" t="e">
        <v>#N/A</v>
      </c>
      <c r="B98" t="e">
        <v>#N/A</v>
      </c>
      <c r="C98" s="9" t="e">
        <v>#N/A</v>
      </c>
      <c r="D98" s="1" t="e">
        <v>#N/A</v>
      </c>
      <c r="E98" s="1" t="e">
        <f t="shared" si="11"/>
        <v>#N/A</v>
      </c>
      <c r="F98" t="e">
        <v>#N/A</v>
      </c>
      <c r="G98" s="1" t="e">
        <f t="shared" si="12"/>
        <v>#N/A</v>
      </c>
      <c r="H98" t="e">
        <v>#N/A</v>
      </c>
      <c r="I98" s="1" t="e">
        <f t="shared" si="13"/>
        <v>#N/A</v>
      </c>
      <c r="K98" s="5" t="str">
        <f t="shared" si="14"/>
        <v/>
      </c>
      <c r="M98" s="5" t="str">
        <f t="shared" si="15"/>
        <v/>
      </c>
      <c r="N98" s="5" t="str">
        <f t="shared" si="16"/>
        <v/>
      </c>
    </row>
    <row r="99" spans="1:14" ht="15" x14ac:dyDescent="0.25">
      <c r="A99" t="e">
        <v>#N/A</v>
      </c>
      <c r="B99" t="e">
        <v>#N/A</v>
      </c>
      <c r="C99" s="9" t="e">
        <v>#N/A</v>
      </c>
      <c r="D99" s="1" t="e">
        <v>#N/A</v>
      </c>
      <c r="E99" s="1" t="e">
        <f t="shared" ref="E99:E130" si="17">IF(D99="", "", LEN(D99))</f>
        <v>#N/A</v>
      </c>
      <c r="F99" t="e">
        <v>#N/A</v>
      </c>
      <c r="G99" s="1" t="e">
        <f t="shared" ref="G99:G130" si="18">IF(F99="", "", LEN(F99))</f>
        <v>#N/A</v>
      </c>
      <c r="H99" t="e">
        <v>#N/A</v>
      </c>
      <c r="I99" s="1" t="e">
        <f t="shared" ref="I99:I130" si="19">IF(H99="", "", LEN(H99))</f>
        <v>#N/A</v>
      </c>
      <c r="K99" s="5" t="str">
        <f t="shared" si="14"/>
        <v/>
      </c>
      <c r="M99" s="5" t="str">
        <f t="shared" ref="M99:M130" si="20">IF(L99="", "", B99=L99)</f>
        <v/>
      </c>
      <c r="N99" s="5" t="str">
        <f t="shared" ref="N99:N130" si="21">IF(L99="", "", J99=L99)</f>
        <v/>
      </c>
    </row>
    <row r="100" spans="1:14" ht="15" x14ac:dyDescent="0.25">
      <c r="A100" t="e">
        <v>#N/A</v>
      </c>
      <c r="B100" t="e">
        <v>#N/A</v>
      </c>
      <c r="C100" s="9" t="e">
        <v>#N/A</v>
      </c>
      <c r="D100" s="1" t="e">
        <v>#N/A</v>
      </c>
      <c r="E100" s="1" t="e">
        <f t="shared" si="17"/>
        <v>#N/A</v>
      </c>
      <c r="F100" t="e">
        <v>#N/A</v>
      </c>
      <c r="G100" s="1" t="e">
        <f t="shared" si="18"/>
        <v>#N/A</v>
      </c>
      <c r="H100" t="e">
        <v>#N/A</v>
      </c>
      <c r="I100" s="1" t="e">
        <f t="shared" si="19"/>
        <v>#N/A</v>
      </c>
      <c r="K100" s="5" t="str">
        <f t="shared" si="14"/>
        <v/>
      </c>
      <c r="M100" s="5" t="str">
        <f t="shared" si="20"/>
        <v/>
      </c>
      <c r="N100" s="5" t="str">
        <f t="shared" si="21"/>
        <v/>
      </c>
    </row>
    <row r="101" spans="1:14" ht="15" x14ac:dyDescent="0.25">
      <c r="A101" t="e">
        <v>#N/A</v>
      </c>
      <c r="B101" t="e">
        <v>#N/A</v>
      </c>
      <c r="C101" s="9" t="e">
        <v>#N/A</v>
      </c>
      <c r="D101" s="1" t="e">
        <v>#N/A</v>
      </c>
      <c r="E101" s="1" t="e">
        <f t="shared" si="17"/>
        <v>#N/A</v>
      </c>
      <c r="F101" t="e">
        <v>#N/A</v>
      </c>
      <c r="G101" s="1" t="e">
        <f t="shared" si="18"/>
        <v>#N/A</v>
      </c>
      <c r="H101" t="e">
        <v>#N/A</v>
      </c>
      <c r="I101" s="1" t="e">
        <f t="shared" si="19"/>
        <v>#N/A</v>
      </c>
      <c r="K101" s="5" t="str">
        <f t="shared" si="14"/>
        <v/>
      </c>
      <c r="M101" s="5" t="str">
        <f t="shared" si="20"/>
        <v/>
      </c>
      <c r="N101" s="5" t="str">
        <f t="shared" si="21"/>
        <v/>
      </c>
    </row>
    <row r="102" spans="1:14" ht="15" x14ac:dyDescent="0.25">
      <c r="A102" t="e">
        <v>#N/A</v>
      </c>
      <c r="B102" t="e">
        <v>#N/A</v>
      </c>
      <c r="C102" s="9" t="e">
        <v>#N/A</v>
      </c>
      <c r="D102" s="1" t="e">
        <v>#N/A</v>
      </c>
      <c r="E102" s="1" t="e">
        <f t="shared" si="17"/>
        <v>#N/A</v>
      </c>
      <c r="F102" t="e">
        <v>#N/A</v>
      </c>
      <c r="G102" s="1" t="e">
        <f t="shared" si="18"/>
        <v>#N/A</v>
      </c>
      <c r="H102" t="e">
        <v>#N/A</v>
      </c>
      <c r="I102" s="1" t="e">
        <f t="shared" si="19"/>
        <v>#N/A</v>
      </c>
      <c r="K102" s="5" t="str">
        <f t="shared" si="14"/>
        <v/>
      </c>
      <c r="M102" s="5" t="str">
        <f t="shared" si="20"/>
        <v/>
      </c>
      <c r="N102" s="5" t="str">
        <f t="shared" si="21"/>
        <v/>
      </c>
    </row>
    <row r="103" spans="1:14" ht="15" x14ac:dyDescent="0.25">
      <c r="A103" t="e">
        <v>#N/A</v>
      </c>
      <c r="B103" t="e">
        <v>#N/A</v>
      </c>
      <c r="C103" s="9" t="e">
        <v>#N/A</v>
      </c>
      <c r="D103" s="1" t="e">
        <v>#N/A</v>
      </c>
      <c r="E103" s="1" t="e">
        <f t="shared" si="17"/>
        <v>#N/A</v>
      </c>
      <c r="F103" t="e">
        <v>#N/A</v>
      </c>
      <c r="G103" s="1" t="e">
        <f t="shared" si="18"/>
        <v>#N/A</v>
      </c>
      <c r="H103" t="e">
        <v>#N/A</v>
      </c>
      <c r="I103" s="1" t="e">
        <f t="shared" si="19"/>
        <v>#N/A</v>
      </c>
      <c r="K103" s="5" t="str">
        <f t="shared" si="14"/>
        <v/>
      </c>
      <c r="M103" s="5" t="str">
        <f t="shared" si="20"/>
        <v/>
      </c>
      <c r="N103" s="5" t="str">
        <f t="shared" si="21"/>
        <v/>
      </c>
    </row>
    <row r="104" spans="1:14" ht="15" x14ac:dyDescent="0.25">
      <c r="A104" t="e">
        <v>#N/A</v>
      </c>
      <c r="B104" t="e">
        <v>#N/A</v>
      </c>
      <c r="C104" s="9" t="e">
        <v>#N/A</v>
      </c>
      <c r="D104" s="1" t="e">
        <v>#N/A</v>
      </c>
      <c r="E104" s="1" t="e">
        <f t="shared" si="17"/>
        <v>#N/A</v>
      </c>
      <c r="F104" t="e">
        <v>#N/A</v>
      </c>
      <c r="G104" s="1" t="e">
        <f t="shared" si="18"/>
        <v>#N/A</v>
      </c>
      <c r="H104" t="e">
        <v>#N/A</v>
      </c>
      <c r="I104" s="1" t="e">
        <f t="shared" si="19"/>
        <v>#N/A</v>
      </c>
      <c r="K104" s="5" t="str">
        <f t="shared" si="14"/>
        <v/>
      </c>
      <c r="M104" s="5" t="str">
        <f t="shared" si="20"/>
        <v/>
      </c>
      <c r="N104" s="5" t="str">
        <f t="shared" si="21"/>
        <v/>
      </c>
    </row>
    <row r="105" spans="1:14" ht="15" x14ac:dyDescent="0.25">
      <c r="A105" t="e">
        <v>#N/A</v>
      </c>
      <c r="B105" t="e">
        <v>#N/A</v>
      </c>
      <c r="C105" s="9" t="e">
        <v>#N/A</v>
      </c>
      <c r="D105" s="1" t="e">
        <v>#N/A</v>
      </c>
      <c r="E105" s="1" t="e">
        <f t="shared" si="17"/>
        <v>#N/A</v>
      </c>
      <c r="F105" t="e">
        <v>#N/A</v>
      </c>
      <c r="G105" s="1" t="e">
        <f t="shared" si="18"/>
        <v>#N/A</v>
      </c>
      <c r="H105" t="e">
        <v>#N/A</v>
      </c>
      <c r="I105" s="1" t="e">
        <f t="shared" si="19"/>
        <v>#N/A</v>
      </c>
      <c r="K105" s="5" t="str">
        <f t="shared" si="14"/>
        <v/>
      </c>
      <c r="M105" s="5" t="str">
        <f t="shared" si="20"/>
        <v/>
      </c>
      <c r="N105" s="5" t="str">
        <f t="shared" si="21"/>
        <v/>
      </c>
    </row>
    <row r="106" spans="1:14" ht="15" x14ac:dyDescent="0.25">
      <c r="A106" t="e">
        <v>#N/A</v>
      </c>
      <c r="B106" t="e">
        <v>#N/A</v>
      </c>
      <c r="C106" s="9" t="e">
        <v>#N/A</v>
      </c>
      <c r="D106" s="1" t="e">
        <v>#N/A</v>
      </c>
      <c r="E106" s="1" t="e">
        <f t="shared" si="17"/>
        <v>#N/A</v>
      </c>
      <c r="F106" t="e">
        <v>#N/A</v>
      </c>
      <c r="G106" s="1" t="e">
        <f t="shared" si="18"/>
        <v>#N/A</v>
      </c>
      <c r="H106" t="e">
        <v>#N/A</v>
      </c>
      <c r="I106" s="1" t="e">
        <f t="shared" si="19"/>
        <v>#N/A</v>
      </c>
      <c r="K106" s="5" t="str">
        <f t="shared" si="14"/>
        <v/>
      </c>
      <c r="M106" s="5" t="str">
        <f t="shared" si="20"/>
        <v/>
      </c>
      <c r="N106" s="5" t="str">
        <f t="shared" si="21"/>
        <v/>
      </c>
    </row>
    <row r="107" spans="1:14" ht="15" x14ac:dyDescent="0.25">
      <c r="A107" t="e">
        <v>#N/A</v>
      </c>
      <c r="B107" t="e">
        <v>#N/A</v>
      </c>
      <c r="C107" s="9" t="e">
        <v>#N/A</v>
      </c>
      <c r="D107" s="1" t="e">
        <v>#N/A</v>
      </c>
      <c r="E107" s="1" t="e">
        <f t="shared" si="17"/>
        <v>#N/A</v>
      </c>
      <c r="F107" t="e">
        <v>#N/A</v>
      </c>
      <c r="G107" s="1" t="e">
        <f t="shared" si="18"/>
        <v>#N/A</v>
      </c>
      <c r="H107" t="e">
        <v>#N/A</v>
      </c>
      <c r="I107" s="1" t="e">
        <f t="shared" si="19"/>
        <v>#N/A</v>
      </c>
      <c r="K107" s="5" t="str">
        <f t="shared" si="14"/>
        <v/>
      </c>
      <c r="M107" s="5" t="str">
        <f t="shared" si="20"/>
        <v/>
      </c>
      <c r="N107" s="5" t="str">
        <f t="shared" si="21"/>
        <v/>
      </c>
    </row>
    <row r="108" spans="1:14" ht="15" x14ac:dyDescent="0.25">
      <c r="A108" t="e">
        <v>#N/A</v>
      </c>
      <c r="B108" t="e">
        <v>#N/A</v>
      </c>
      <c r="C108" s="9" t="e">
        <v>#N/A</v>
      </c>
      <c r="D108" s="1" t="e">
        <v>#N/A</v>
      </c>
      <c r="E108" s="1" t="e">
        <f t="shared" si="17"/>
        <v>#N/A</v>
      </c>
      <c r="F108" t="e">
        <v>#N/A</v>
      </c>
      <c r="G108" s="1" t="e">
        <f t="shared" si="18"/>
        <v>#N/A</v>
      </c>
      <c r="H108" t="e">
        <v>#N/A</v>
      </c>
      <c r="I108" s="1" t="e">
        <f t="shared" si="19"/>
        <v>#N/A</v>
      </c>
      <c r="K108" s="5" t="str">
        <f t="shared" si="14"/>
        <v/>
      </c>
      <c r="M108" s="5" t="str">
        <f t="shared" si="20"/>
        <v/>
      </c>
      <c r="N108" s="5" t="str">
        <f t="shared" si="21"/>
        <v/>
      </c>
    </row>
    <row r="109" spans="1:14" ht="15" x14ac:dyDescent="0.25">
      <c r="A109" t="e">
        <v>#N/A</v>
      </c>
      <c r="B109" t="e">
        <v>#N/A</v>
      </c>
      <c r="C109" s="9" t="e">
        <v>#N/A</v>
      </c>
      <c r="D109" s="1" t="e">
        <v>#N/A</v>
      </c>
      <c r="E109" s="1" t="e">
        <f t="shared" si="17"/>
        <v>#N/A</v>
      </c>
      <c r="F109" t="e">
        <v>#N/A</v>
      </c>
      <c r="G109" s="1" t="e">
        <f t="shared" si="18"/>
        <v>#N/A</v>
      </c>
      <c r="H109" t="e">
        <v>#N/A</v>
      </c>
      <c r="I109" s="1" t="e">
        <f t="shared" si="19"/>
        <v>#N/A</v>
      </c>
      <c r="K109" s="5" t="str">
        <f t="shared" si="14"/>
        <v/>
      </c>
      <c r="M109" s="5" t="str">
        <f t="shared" si="20"/>
        <v/>
      </c>
      <c r="N109" s="5" t="str">
        <f t="shared" si="21"/>
        <v/>
      </c>
    </row>
    <row r="110" spans="1:14" ht="15" x14ac:dyDescent="0.25">
      <c r="A110" t="e">
        <v>#N/A</v>
      </c>
      <c r="B110" t="e">
        <v>#N/A</v>
      </c>
      <c r="C110" s="9" t="e">
        <v>#N/A</v>
      </c>
      <c r="D110" s="1" t="e">
        <v>#N/A</v>
      </c>
      <c r="E110" s="1" t="e">
        <f t="shared" si="17"/>
        <v>#N/A</v>
      </c>
      <c r="F110" t="e">
        <v>#N/A</v>
      </c>
      <c r="G110" s="1" t="e">
        <f t="shared" si="18"/>
        <v>#N/A</v>
      </c>
      <c r="H110" t="e">
        <v>#N/A</v>
      </c>
      <c r="I110" s="1" t="e">
        <f t="shared" si="19"/>
        <v>#N/A</v>
      </c>
      <c r="K110" s="5" t="str">
        <f t="shared" si="14"/>
        <v/>
      </c>
      <c r="M110" s="5" t="str">
        <f t="shared" si="20"/>
        <v/>
      </c>
      <c r="N110" s="5" t="str">
        <f t="shared" si="21"/>
        <v/>
      </c>
    </row>
    <row r="111" spans="1:14" ht="15" x14ac:dyDescent="0.25">
      <c r="A111" t="e">
        <v>#N/A</v>
      </c>
      <c r="B111" t="e">
        <v>#N/A</v>
      </c>
      <c r="C111" s="9" t="e">
        <v>#N/A</v>
      </c>
      <c r="D111" s="1" t="e">
        <v>#N/A</v>
      </c>
      <c r="E111" s="1" t="e">
        <f t="shared" si="17"/>
        <v>#N/A</v>
      </c>
      <c r="F111" t="e">
        <v>#N/A</v>
      </c>
      <c r="G111" s="1" t="e">
        <f t="shared" si="18"/>
        <v>#N/A</v>
      </c>
      <c r="H111" t="e">
        <v>#N/A</v>
      </c>
      <c r="I111" s="1" t="e">
        <f t="shared" si="19"/>
        <v>#N/A</v>
      </c>
      <c r="K111" s="5" t="str">
        <f t="shared" si="14"/>
        <v/>
      </c>
      <c r="M111" s="5" t="str">
        <f t="shared" si="20"/>
        <v/>
      </c>
      <c r="N111" s="5" t="str">
        <f t="shared" si="21"/>
        <v/>
      </c>
    </row>
    <row r="112" spans="1:14" ht="15" x14ac:dyDescent="0.25">
      <c r="A112" t="e">
        <v>#N/A</v>
      </c>
      <c r="B112" t="e">
        <v>#N/A</v>
      </c>
      <c r="C112" s="9" t="e">
        <v>#N/A</v>
      </c>
      <c r="D112" s="1" t="e">
        <v>#N/A</v>
      </c>
      <c r="E112" s="1" t="e">
        <f t="shared" si="17"/>
        <v>#N/A</v>
      </c>
      <c r="F112" t="e">
        <v>#N/A</v>
      </c>
      <c r="G112" s="1" t="e">
        <f t="shared" si="18"/>
        <v>#N/A</v>
      </c>
      <c r="H112" t="e">
        <v>#N/A</v>
      </c>
      <c r="I112" s="1" t="e">
        <f t="shared" si="19"/>
        <v>#N/A</v>
      </c>
      <c r="K112" s="5" t="str">
        <f t="shared" si="14"/>
        <v/>
      </c>
      <c r="M112" s="5" t="str">
        <f t="shared" si="20"/>
        <v/>
      </c>
      <c r="N112" s="5" t="str">
        <f t="shared" si="21"/>
        <v/>
      </c>
    </row>
    <row r="113" spans="1:14" ht="15" x14ac:dyDescent="0.25">
      <c r="A113" t="e">
        <v>#N/A</v>
      </c>
      <c r="B113" t="e">
        <v>#N/A</v>
      </c>
      <c r="C113" s="9" t="e">
        <v>#N/A</v>
      </c>
      <c r="D113" s="1" t="e">
        <v>#N/A</v>
      </c>
      <c r="E113" s="1" t="e">
        <f t="shared" si="17"/>
        <v>#N/A</v>
      </c>
      <c r="F113" t="e">
        <v>#N/A</v>
      </c>
      <c r="G113" s="1" t="e">
        <f t="shared" si="18"/>
        <v>#N/A</v>
      </c>
      <c r="H113" t="e">
        <v>#N/A</v>
      </c>
      <c r="I113" s="1" t="e">
        <f t="shared" si="19"/>
        <v>#N/A</v>
      </c>
      <c r="K113" s="5" t="str">
        <f t="shared" si="14"/>
        <v/>
      </c>
      <c r="M113" s="5" t="str">
        <f t="shared" si="20"/>
        <v/>
      </c>
      <c r="N113" s="5" t="str">
        <f t="shared" si="21"/>
        <v/>
      </c>
    </row>
    <row r="114" spans="1:14" ht="15" x14ac:dyDescent="0.25">
      <c r="A114" t="e">
        <v>#N/A</v>
      </c>
      <c r="B114" t="e">
        <v>#N/A</v>
      </c>
      <c r="C114" s="9" t="e">
        <v>#N/A</v>
      </c>
      <c r="D114" s="1" t="e">
        <v>#N/A</v>
      </c>
      <c r="E114" s="1" t="e">
        <f t="shared" si="17"/>
        <v>#N/A</v>
      </c>
      <c r="F114" t="e">
        <v>#N/A</v>
      </c>
      <c r="G114" s="1" t="e">
        <f t="shared" si="18"/>
        <v>#N/A</v>
      </c>
      <c r="H114" t="e">
        <v>#N/A</v>
      </c>
      <c r="I114" s="1" t="e">
        <f t="shared" si="19"/>
        <v>#N/A</v>
      </c>
      <c r="K114" s="5" t="str">
        <f t="shared" si="14"/>
        <v/>
      </c>
      <c r="M114" s="5" t="str">
        <f t="shared" si="20"/>
        <v/>
      </c>
      <c r="N114" s="5" t="str">
        <f t="shared" si="21"/>
        <v/>
      </c>
    </row>
    <row r="115" spans="1:14" ht="15" x14ac:dyDescent="0.25">
      <c r="A115" t="e">
        <v>#N/A</v>
      </c>
      <c r="B115" t="e">
        <v>#N/A</v>
      </c>
      <c r="C115" s="9" t="e">
        <v>#N/A</v>
      </c>
      <c r="D115" s="1" t="e">
        <v>#N/A</v>
      </c>
      <c r="E115" s="1" t="e">
        <f t="shared" si="17"/>
        <v>#N/A</v>
      </c>
      <c r="F115" t="e">
        <v>#N/A</v>
      </c>
      <c r="G115" s="1" t="e">
        <f t="shared" si="18"/>
        <v>#N/A</v>
      </c>
      <c r="H115" t="e">
        <v>#N/A</v>
      </c>
      <c r="I115" s="1" t="e">
        <f t="shared" si="19"/>
        <v>#N/A</v>
      </c>
      <c r="K115" s="5" t="str">
        <f t="shared" si="14"/>
        <v/>
      </c>
      <c r="M115" s="5" t="str">
        <f t="shared" si="20"/>
        <v/>
      </c>
      <c r="N115" s="5" t="str">
        <f t="shared" si="21"/>
        <v/>
      </c>
    </row>
    <row r="116" spans="1:14" ht="15" x14ac:dyDescent="0.25">
      <c r="A116" t="e">
        <v>#N/A</v>
      </c>
      <c r="B116" t="e">
        <v>#N/A</v>
      </c>
      <c r="C116" s="9" t="e">
        <v>#N/A</v>
      </c>
      <c r="D116" s="1" t="e">
        <v>#N/A</v>
      </c>
      <c r="E116" s="1" t="e">
        <f t="shared" si="17"/>
        <v>#N/A</v>
      </c>
      <c r="F116" t="e">
        <v>#N/A</v>
      </c>
      <c r="G116" s="1" t="e">
        <f t="shared" si="18"/>
        <v>#N/A</v>
      </c>
      <c r="H116" t="e">
        <v>#N/A</v>
      </c>
      <c r="I116" s="1" t="e">
        <f t="shared" si="19"/>
        <v>#N/A</v>
      </c>
      <c r="K116" s="5" t="str">
        <f t="shared" si="14"/>
        <v/>
      </c>
      <c r="M116" s="5" t="str">
        <f t="shared" si="20"/>
        <v/>
      </c>
      <c r="N116" s="5" t="str">
        <f t="shared" si="21"/>
        <v/>
      </c>
    </row>
    <row r="117" spans="1:14" ht="15" x14ac:dyDescent="0.25">
      <c r="A117" t="e">
        <v>#N/A</v>
      </c>
      <c r="B117" t="e">
        <v>#N/A</v>
      </c>
      <c r="C117" s="9" t="e">
        <v>#N/A</v>
      </c>
      <c r="D117" s="1" t="e">
        <v>#N/A</v>
      </c>
      <c r="E117" s="1" t="e">
        <f t="shared" si="17"/>
        <v>#N/A</v>
      </c>
      <c r="F117" t="e">
        <v>#N/A</v>
      </c>
      <c r="G117" s="1" t="e">
        <f t="shared" si="18"/>
        <v>#N/A</v>
      </c>
      <c r="H117" t="e">
        <v>#N/A</v>
      </c>
      <c r="I117" s="1" t="e">
        <f t="shared" si="19"/>
        <v>#N/A</v>
      </c>
      <c r="K117" s="5" t="str">
        <f t="shared" si="14"/>
        <v/>
      </c>
      <c r="M117" s="5" t="str">
        <f t="shared" si="20"/>
        <v/>
      </c>
      <c r="N117" s="5" t="str">
        <f t="shared" si="21"/>
        <v/>
      </c>
    </row>
    <row r="118" spans="1:14" ht="15" x14ac:dyDescent="0.25">
      <c r="A118" t="e">
        <v>#N/A</v>
      </c>
      <c r="B118" t="e">
        <v>#N/A</v>
      </c>
      <c r="C118" s="9" t="e">
        <v>#N/A</v>
      </c>
      <c r="D118" s="1" t="e">
        <v>#N/A</v>
      </c>
      <c r="E118" s="1" t="e">
        <f t="shared" si="17"/>
        <v>#N/A</v>
      </c>
      <c r="F118" t="e">
        <v>#N/A</v>
      </c>
      <c r="G118" s="1" t="e">
        <f t="shared" si="18"/>
        <v>#N/A</v>
      </c>
      <c r="H118" t="e">
        <v>#N/A</v>
      </c>
      <c r="I118" s="1" t="e">
        <f t="shared" si="19"/>
        <v>#N/A</v>
      </c>
      <c r="K118" s="5" t="str">
        <f t="shared" si="14"/>
        <v/>
      </c>
      <c r="M118" s="5" t="str">
        <f t="shared" si="20"/>
        <v/>
      </c>
      <c r="N118" s="5" t="str">
        <f t="shared" si="21"/>
        <v/>
      </c>
    </row>
    <row r="119" spans="1:14" ht="15" x14ac:dyDescent="0.25">
      <c r="A119" t="e">
        <v>#N/A</v>
      </c>
      <c r="B119" t="e">
        <v>#N/A</v>
      </c>
      <c r="C119" s="9" t="e">
        <v>#N/A</v>
      </c>
      <c r="D119" s="1" t="e">
        <v>#N/A</v>
      </c>
      <c r="E119" s="1" t="e">
        <f t="shared" si="17"/>
        <v>#N/A</v>
      </c>
      <c r="F119" t="e">
        <v>#N/A</v>
      </c>
      <c r="G119" s="1" t="e">
        <f t="shared" si="18"/>
        <v>#N/A</v>
      </c>
      <c r="H119" t="e">
        <v>#N/A</v>
      </c>
      <c r="I119" s="1" t="e">
        <f t="shared" si="19"/>
        <v>#N/A</v>
      </c>
      <c r="K119" s="5" t="str">
        <f t="shared" si="14"/>
        <v/>
      </c>
      <c r="M119" s="5" t="str">
        <f t="shared" si="20"/>
        <v/>
      </c>
      <c r="N119" s="5" t="str">
        <f t="shared" si="21"/>
        <v/>
      </c>
    </row>
    <row r="120" spans="1:14" ht="15" x14ac:dyDescent="0.25">
      <c r="A120" t="e">
        <v>#N/A</v>
      </c>
      <c r="B120" t="e">
        <v>#N/A</v>
      </c>
      <c r="C120" s="9" t="e">
        <v>#N/A</v>
      </c>
      <c r="D120" s="1" t="e">
        <v>#N/A</v>
      </c>
      <c r="E120" s="1" t="e">
        <f t="shared" si="17"/>
        <v>#N/A</v>
      </c>
      <c r="F120" t="e">
        <v>#N/A</v>
      </c>
      <c r="G120" s="1" t="e">
        <f t="shared" si="18"/>
        <v>#N/A</v>
      </c>
      <c r="H120" t="e">
        <v>#N/A</v>
      </c>
      <c r="I120" s="1" t="e">
        <f t="shared" si="19"/>
        <v>#N/A</v>
      </c>
      <c r="K120" s="5" t="str">
        <f t="shared" si="14"/>
        <v/>
      </c>
      <c r="M120" s="5" t="str">
        <f t="shared" si="20"/>
        <v/>
      </c>
      <c r="N120" s="5" t="str">
        <f t="shared" si="21"/>
        <v/>
      </c>
    </row>
    <row r="121" spans="1:14" ht="15" x14ac:dyDescent="0.25">
      <c r="A121" t="e">
        <v>#N/A</v>
      </c>
      <c r="B121" t="e">
        <v>#N/A</v>
      </c>
      <c r="C121" s="9" t="e">
        <v>#N/A</v>
      </c>
      <c r="D121" s="1" t="e">
        <v>#N/A</v>
      </c>
      <c r="E121" s="1" t="e">
        <f t="shared" si="17"/>
        <v>#N/A</v>
      </c>
      <c r="F121" t="e">
        <v>#N/A</v>
      </c>
      <c r="G121" s="1" t="e">
        <f t="shared" si="18"/>
        <v>#N/A</v>
      </c>
      <c r="H121" t="e">
        <v>#N/A</v>
      </c>
      <c r="I121" s="1" t="e">
        <f t="shared" si="19"/>
        <v>#N/A</v>
      </c>
      <c r="K121" s="5" t="str">
        <f t="shared" si="14"/>
        <v/>
      </c>
      <c r="M121" s="5" t="str">
        <f t="shared" si="20"/>
        <v/>
      </c>
      <c r="N121" s="5" t="str">
        <f t="shared" si="21"/>
        <v/>
      </c>
    </row>
    <row r="122" spans="1:14" ht="15" x14ac:dyDescent="0.25">
      <c r="A122" t="e">
        <v>#N/A</v>
      </c>
      <c r="B122" t="e">
        <v>#N/A</v>
      </c>
      <c r="C122" s="9" t="e">
        <v>#N/A</v>
      </c>
      <c r="D122" s="1" t="e">
        <v>#N/A</v>
      </c>
      <c r="E122" s="1" t="e">
        <f t="shared" si="17"/>
        <v>#N/A</v>
      </c>
      <c r="F122" t="e">
        <v>#N/A</v>
      </c>
      <c r="G122" s="1" t="e">
        <f t="shared" si="18"/>
        <v>#N/A</v>
      </c>
      <c r="H122" t="e">
        <v>#N/A</v>
      </c>
      <c r="I122" s="1" t="e">
        <f t="shared" si="19"/>
        <v>#N/A</v>
      </c>
      <c r="K122" s="5" t="str">
        <f t="shared" si="14"/>
        <v/>
      </c>
      <c r="M122" s="5" t="str">
        <f t="shared" si="20"/>
        <v/>
      </c>
      <c r="N122" s="5" t="str">
        <f t="shared" si="21"/>
        <v/>
      </c>
    </row>
    <row r="123" spans="1:14" ht="15" x14ac:dyDescent="0.25">
      <c r="A123" t="e">
        <v>#N/A</v>
      </c>
      <c r="B123" t="e">
        <v>#N/A</v>
      </c>
      <c r="C123" s="9" t="e">
        <v>#N/A</v>
      </c>
      <c r="D123" s="1" t="e">
        <v>#N/A</v>
      </c>
      <c r="E123" s="1" t="e">
        <f t="shared" si="17"/>
        <v>#N/A</v>
      </c>
      <c r="F123" t="e">
        <v>#N/A</v>
      </c>
      <c r="G123" s="1" t="e">
        <f t="shared" si="18"/>
        <v>#N/A</v>
      </c>
      <c r="H123" t="e">
        <v>#N/A</v>
      </c>
      <c r="I123" s="1" t="e">
        <f t="shared" si="19"/>
        <v>#N/A</v>
      </c>
      <c r="K123" s="5" t="str">
        <f t="shared" si="14"/>
        <v/>
      </c>
      <c r="M123" s="5" t="str">
        <f t="shared" si="20"/>
        <v/>
      </c>
      <c r="N123" s="5" t="str">
        <f t="shared" si="21"/>
        <v/>
      </c>
    </row>
    <row r="124" spans="1:14" ht="15" x14ac:dyDescent="0.25">
      <c r="A124" t="e">
        <v>#N/A</v>
      </c>
      <c r="B124" t="e">
        <v>#N/A</v>
      </c>
      <c r="C124" s="9" t="e">
        <v>#N/A</v>
      </c>
      <c r="D124" s="1" t="e">
        <v>#N/A</v>
      </c>
      <c r="E124" s="1" t="e">
        <f t="shared" si="17"/>
        <v>#N/A</v>
      </c>
      <c r="F124" t="e">
        <v>#N/A</v>
      </c>
      <c r="G124" s="1" t="e">
        <f t="shared" si="18"/>
        <v>#N/A</v>
      </c>
      <c r="H124" t="e">
        <v>#N/A</v>
      </c>
      <c r="I124" s="1" t="e">
        <f t="shared" si="19"/>
        <v>#N/A</v>
      </c>
      <c r="K124" s="5" t="str">
        <f t="shared" si="14"/>
        <v/>
      </c>
      <c r="M124" s="5" t="str">
        <f t="shared" si="20"/>
        <v/>
      </c>
      <c r="N124" s="5" t="str">
        <f t="shared" si="21"/>
        <v/>
      </c>
    </row>
    <row r="125" spans="1:14" ht="15" x14ac:dyDescent="0.25">
      <c r="A125" t="e">
        <v>#N/A</v>
      </c>
      <c r="B125" t="e">
        <v>#N/A</v>
      </c>
      <c r="C125" s="9" t="e">
        <v>#N/A</v>
      </c>
      <c r="D125" s="1" t="e">
        <v>#N/A</v>
      </c>
      <c r="E125" s="1" t="e">
        <f t="shared" si="17"/>
        <v>#N/A</v>
      </c>
      <c r="F125" t="e">
        <v>#N/A</v>
      </c>
      <c r="G125" s="1" t="e">
        <f t="shared" si="18"/>
        <v>#N/A</v>
      </c>
      <c r="H125" t="e">
        <v>#N/A</v>
      </c>
      <c r="I125" s="1" t="e">
        <f t="shared" si="19"/>
        <v>#N/A</v>
      </c>
      <c r="K125" s="5" t="str">
        <f t="shared" si="14"/>
        <v/>
      </c>
      <c r="M125" s="5" t="str">
        <f t="shared" si="20"/>
        <v/>
      </c>
      <c r="N125" s="5" t="str">
        <f t="shared" si="21"/>
        <v/>
      </c>
    </row>
    <row r="126" spans="1:14" ht="15" x14ac:dyDescent="0.25">
      <c r="A126" t="e">
        <v>#N/A</v>
      </c>
      <c r="B126" t="e">
        <v>#N/A</v>
      </c>
      <c r="C126" s="9" t="e">
        <v>#N/A</v>
      </c>
      <c r="D126" s="1" t="e">
        <v>#N/A</v>
      </c>
      <c r="E126" s="1" t="e">
        <f t="shared" si="17"/>
        <v>#N/A</v>
      </c>
      <c r="F126" t="e">
        <v>#N/A</v>
      </c>
      <c r="G126" s="1" t="e">
        <f t="shared" si="18"/>
        <v>#N/A</v>
      </c>
      <c r="H126" t="e">
        <v>#N/A</v>
      </c>
      <c r="I126" s="1" t="e">
        <f t="shared" si="19"/>
        <v>#N/A</v>
      </c>
      <c r="K126" s="5" t="str">
        <f t="shared" si="14"/>
        <v/>
      </c>
      <c r="M126" s="5" t="str">
        <f t="shared" si="20"/>
        <v/>
      </c>
      <c r="N126" s="5" t="str">
        <f t="shared" si="21"/>
        <v/>
      </c>
    </row>
    <row r="127" spans="1:14" ht="15" x14ac:dyDescent="0.25">
      <c r="A127" t="e">
        <v>#N/A</v>
      </c>
      <c r="B127" t="e">
        <v>#N/A</v>
      </c>
      <c r="C127" s="9" t="e">
        <v>#N/A</v>
      </c>
      <c r="D127" s="1" t="e">
        <v>#N/A</v>
      </c>
      <c r="E127" s="1" t="e">
        <f t="shared" si="17"/>
        <v>#N/A</v>
      </c>
      <c r="F127" t="e">
        <v>#N/A</v>
      </c>
      <c r="G127" s="1" t="e">
        <f t="shared" si="18"/>
        <v>#N/A</v>
      </c>
      <c r="H127" t="e">
        <v>#N/A</v>
      </c>
      <c r="I127" s="1" t="e">
        <f t="shared" si="19"/>
        <v>#N/A</v>
      </c>
      <c r="K127" s="5" t="str">
        <f t="shared" si="14"/>
        <v/>
      </c>
      <c r="M127" s="5" t="str">
        <f t="shared" si="20"/>
        <v/>
      </c>
      <c r="N127" s="5" t="str">
        <f t="shared" si="21"/>
        <v/>
      </c>
    </row>
    <row r="128" spans="1:14" ht="15" x14ac:dyDescent="0.25">
      <c r="A128" t="e">
        <v>#N/A</v>
      </c>
      <c r="B128" t="e">
        <v>#N/A</v>
      </c>
      <c r="C128" s="9" t="e">
        <v>#N/A</v>
      </c>
      <c r="D128" s="1" t="e">
        <v>#N/A</v>
      </c>
      <c r="E128" s="1" t="e">
        <f t="shared" si="17"/>
        <v>#N/A</v>
      </c>
      <c r="F128" t="e">
        <v>#N/A</v>
      </c>
      <c r="G128" s="1" t="e">
        <f t="shared" si="18"/>
        <v>#N/A</v>
      </c>
      <c r="H128" t="e">
        <v>#N/A</v>
      </c>
      <c r="I128" s="1" t="e">
        <f t="shared" si="19"/>
        <v>#N/A</v>
      </c>
      <c r="K128" s="5" t="str">
        <f t="shared" si="14"/>
        <v/>
      </c>
      <c r="M128" s="5" t="str">
        <f t="shared" si="20"/>
        <v/>
      </c>
      <c r="N128" s="5" t="str">
        <f t="shared" si="21"/>
        <v/>
      </c>
    </row>
    <row r="129" spans="1:14" ht="15" x14ac:dyDescent="0.25">
      <c r="A129" t="e">
        <v>#N/A</v>
      </c>
      <c r="B129" t="e">
        <v>#N/A</v>
      </c>
      <c r="C129" s="9" t="e">
        <v>#N/A</v>
      </c>
      <c r="D129" s="1" t="e">
        <v>#N/A</v>
      </c>
      <c r="E129" s="1" t="e">
        <f t="shared" si="17"/>
        <v>#N/A</v>
      </c>
      <c r="F129" t="e">
        <v>#N/A</v>
      </c>
      <c r="G129" s="1" t="e">
        <f t="shared" si="18"/>
        <v>#N/A</v>
      </c>
      <c r="H129" t="e">
        <v>#N/A</v>
      </c>
      <c r="I129" s="1" t="e">
        <f t="shared" si="19"/>
        <v>#N/A</v>
      </c>
      <c r="K129" s="5" t="str">
        <f t="shared" si="14"/>
        <v/>
      </c>
      <c r="M129" s="5" t="str">
        <f t="shared" si="20"/>
        <v/>
      </c>
      <c r="N129" s="5" t="str">
        <f t="shared" si="21"/>
        <v/>
      </c>
    </row>
    <row r="130" spans="1:14" ht="15" x14ac:dyDescent="0.25">
      <c r="A130" t="e">
        <v>#N/A</v>
      </c>
      <c r="B130" t="e">
        <v>#N/A</v>
      </c>
      <c r="C130" s="9" t="e">
        <v>#N/A</v>
      </c>
      <c r="D130" s="1" t="e">
        <v>#N/A</v>
      </c>
      <c r="E130" s="1" t="e">
        <f t="shared" si="17"/>
        <v>#N/A</v>
      </c>
      <c r="F130" t="e">
        <v>#N/A</v>
      </c>
      <c r="G130" s="1" t="e">
        <f t="shared" si="18"/>
        <v>#N/A</v>
      </c>
      <c r="H130" t="e">
        <v>#N/A</v>
      </c>
      <c r="I130" s="1" t="e">
        <f t="shared" si="19"/>
        <v>#N/A</v>
      </c>
      <c r="K130" s="5" t="str">
        <f t="shared" si="14"/>
        <v/>
      </c>
      <c r="M130" s="5" t="str">
        <f t="shared" si="20"/>
        <v/>
      </c>
      <c r="N130" s="5" t="str">
        <f t="shared" si="21"/>
        <v/>
      </c>
    </row>
    <row r="131" spans="1:14" ht="15" x14ac:dyDescent="0.25">
      <c r="A131" t="e">
        <v>#N/A</v>
      </c>
      <c r="B131" t="e">
        <v>#N/A</v>
      </c>
      <c r="C131" s="9" t="e">
        <v>#N/A</v>
      </c>
      <c r="D131" s="1" t="e">
        <v>#N/A</v>
      </c>
      <c r="E131" s="1" t="e">
        <f t="shared" ref="E131:E162" si="22">IF(D131="", "", LEN(D131))</f>
        <v>#N/A</v>
      </c>
      <c r="F131" t="e">
        <v>#N/A</v>
      </c>
      <c r="G131" s="1" t="e">
        <f t="shared" ref="G131:G162" si="23">IF(F131="", "", LEN(F131))</f>
        <v>#N/A</v>
      </c>
      <c r="H131" t="e">
        <v>#N/A</v>
      </c>
      <c r="I131" s="1" t="e">
        <f t="shared" ref="I131:I162" si="24">IF(H131="", "", LEN(H131))</f>
        <v>#N/A</v>
      </c>
      <c r="K131" s="5" t="str">
        <f t="shared" ref="K131:K194" si="25">IF(J131="", "", B131=J131)</f>
        <v/>
      </c>
      <c r="M131" s="5" t="str">
        <f t="shared" ref="M131:M162" si="26">IF(L131="", "", B131=L131)</f>
        <v/>
      </c>
      <c r="N131" s="5" t="str">
        <f t="shared" ref="N131:N162" si="27">IF(L131="", "", J131=L131)</f>
        <v/>
      </c>
    </row>
    <row r="132" spans="1:14" ht="15" x14ac:dyDescent="0.25">
      <c r="A132" t="e">
        <v>#N/A</v>
      </c>
      <c r="B132" t="e">
        <v>#N/A</v>
      </c>
      <c r="C132" s="9" t="e">
        <v>#N/A</v>
      </c>
      <c r="D132" s="1" t="e">
        <v>#N/A</v>
      </c>
      <c r="E132" s="1" t="e">
        <f t="shared" si="22"/>
        <v>#N/A</v>
      </c>
      <c r="F132" t="e">
        <v>#N/A</v>
      </c>
      <c r="G132" s="1" t="e">
        <f t="shared" si="23"/>
        <v>#N/A</v>
      </c>
      <c r="H132" t="e">
        <v>#N/A</v>
      </c>
      <c r="I132" s="1" t="e">
        <f t="shared" si="24"/>
        <v>#N/A</v>
      </c>
      <c r="K132" s="5" t="str">
        <f t="shared" si="25"/>
        <v/>
      </c>
      <c r="M132" s="5" t="str">
        <f t="shared" si="26"/>
        <v/>
      </c>
      <c r="N132" s="5" t="str">
        <f t="shared" si="27"/>
        <v/>
      </c>
    </row>
    <row r="133" spans="1:14" ht="15" x14ac:dyDescent="0.25">
      <c r="A133" t="e">
        <v>#N/A</v>
      </c>
      <c r="B133" t="e">
        <v>#N/A</v>
      </c>
      <c r="C133" s="9" t="e">
        <v>#N/A</v>
      </c>
      <c r="D133" s="1" t="e">
        <v>#N/A</v>
      </c>
      <c r="E133" s="1" t="e">
        <f t="shared" si="22"/>
        <v>#N/A</v>
      </c>
      <c r="F133" t="e">
        <v>#N/A</v>
      </c>
      <c r="G133" s="1" t="e">
        <f t="shared" si="23"/>
        <v>#N/A</v>
      </c>
      <c r="H133" t="e">
        <v>#N/A</v>
      </c>
      <c r="I133" s="1" t="e">
        <f t="shared" si="24"/>
        <v>#N/A</v>
      </c>
      <c r="K133" s="5" t="str">
        <f t="shared" si="25"/>
        <v/>
      </c>
      <c r="M133" s="5" t="str">
        <f t="shared" si="26"/>
        <v/>
      </c>
      <c r="N133" s="5" t="str">
        <f t="shared" si="27"/>
        <v/>
      </c>
    </row>
    <row r="134" spans="1:14" ht="15" x14ac:dyDescent="0.25">
      <c r="A134" t="e">
        <v>#N/A</v>
      </c>
      <c r="B134" t="e">
        <v>#N/A</v>
      </c>
      <c r="C134" s="9" t="e">
        <v>#N/A</v>
      </c>
      <c r="D134" s="1" t="e">
        <v>#N/A</v>
      </c>
      <c r="E134" s="1" t="e">
        <f t="shared" si="22"/>
        <v>#N/A</v>
      </c>
      <c r="F134" t="e">
        <v>#N/A</v>
      </c>
      <c r="G134" s="1" t="e">
        <f t="shared" si="23"/>
        <v>#N/A</v>
      </c>
      <c r="H134" t="e">
        <v>#N/A</v>
      </c>
      <c r="I134" s="1" t="e">
        <f t="shared" si="24"/>
        <v>#N/A</v>
      </c>
      <c r="K134" s="5" t="str">
        <f t="shared" si="25"/>
        <v/>
      </c>
      <c r="M134" s="5" t="str">
        <f t="shared" si="26"/>
        <v/>
      </c>
      <c r="N134" s="5" t="str">
        <f t="shared" si="27"/>
        <v/>
      </c>
    </row>
    <row r="135" spans="1:14" ht="15" x14ac:dyDescent="0.25">
      <c r="A135" t="e">
        <v>#N/A</v>
      </c>
      <c r="B135" t="e">
        <v>#N/A</v>
      </c>
      <c r="C135" s="9" t="e">
        <v>#N/A</v>
      </c>
      <c r="D135" s="1" t="e">
        <v>#N/A</v>
      </c>
      <c r="E135" s="1" t="e">
        <f t="shared" si="22"/>
        <v>#N/A</v>
      </c>
      <c r="F135" t="e">
        <v>#N/A</v>
      </c>
      <c r="G135" s="1" t="e">
        <f t="shared" si="23"/>
        <v>#N/A</v>
      </c>
      <c r="H135" t="e">
        <v>#N/A</v>
      </c>
      <c r="I135" s="1" t="e">
        <f t="shared" si="24"/>
        <v>#N/A</v>
      </c>
      <c r="K135" s="5" t="str">
        <f t="shared" si="25"/>
        <v/>
      </c>
      <c r="M135" s="5" t="str">
        <f t="shared" si="26"/>
        <v/>
      </c>
      <c r="N135" s="5" t="str">
        <f t="shared" si="27"/>
        <v/>
      </c>
    </row>
    <row r="136" spans="1:14" ht="15" x14ac:dyDescent="0.25">
      <c r="A136" t="e">
        <v>#N/A</v>
      </c>
      <c r="B136" t="e">
        <v>#N/A</v>
      </c>
      <c r="C136" s="9" t="e">
        <v>#N/A</v>
      </c>
      <c r="D136" s="1" t="e">
        <v>#N/A</v>
      </c>
      <c r="E136" s="1" t="e">
        <f t="shared" si="22"/>
        <v>#N/A</v>
      </c>
      <c r="F136" t="e">
        <v>#N/A</v>
      </c>
      <c r="G136" s="1" t="e">
        <f t="shared" si="23"/>
        <v>#N/A</v>
      </c>
      <c r="H136" t="e">
        <v>#N/A</v>
      </c>
      <c r="I136" s="1" t="e">
        <f t="shared" si="24"/>
        <v>#N/A</v>
      </c>
      <c r="K136" s="5" t="str">
        <f t="shared" si="25"/>
        <v/>
      </c>
      <c r="M136" s="5" t="str">
        <f t="shared" si="26"/>
        <v/>
      </c>
      <c r="N136" s="5" t="str">
        <f t="shared" si="27"/>
        <v/>
      </c>
    </row>
    <row r="137" spans="1:14" ht="15" x14ac:dyDescent="0.25">
      <c r="A137" t="e">
        <v>#N/A</v>
      </c>
      <c r="B137" t="e">
        <v>#N/A</v>
      </c>
      <c r="C137" s="9" t="e">
        <v>#N/A</v>
      </c>
      <c r="D137" s="1" t="e">
        <v>#N/A</v>
      </c>
      <c r="E137" s="1" t="e">
        <f t="shared" si="22"/>
        <v>#N/A</v>
      </c>
      <c r="F137" t="e">
        <v>#N/A</v>
      </c>
      <c r="G137" s="1" t="e">
        <f t="shared" si="23"/>
        <v>#N/A</v>
      </c>
      <c r="H137" t="e">
        <v>#N/A</v>
      </c>
      <c r="I137" s="1" t="e">
        <f t="shared" si="24"/>
        <v>#N/A</v>
      </c>
      <c r="K137" s="5" t="str">
        <f t="shared" si="25"/>
        <v/>
      </c>
      <c r="M137" s="5" t="str">
        <f t="shared" si="26"/>
        <v/>
      </c>
      <c r="N137" s="5" t="str">
        <f t="shared" si="27"/>
        <v/>
      </c>
    </row>
    <row r="138" spans="1:14" ht="15" x14ac:dyDescent="0.25">
      <c r="A138" t="e">
        <v>#N/A</v>
      </c>
      <c r="B138" t="e">
        <v>#N/A</v>
      </c>
      <c r="C138" s="9" t="e">
        <v>#N/A</v>
      </c>
      <c r="D138" s="1" t="e">
        <v>#N/A</v>
      </c>
      <c r="E138" s="1" t="e">
        <f t="shared" si="22"/>
        <v>#N/A</v>
      </c>
      <c r="F138" t="e">
        <v>#N/A</v>
      </c>
      <c r="G138" s="1" t="e">
        <f t="shared" si="23"/>
        <v>#N/A</v>
      </c>
      <c r="H138" t="e">
        <v>#N/A</v>
      </c>
      <c r="I138" s="1" t="e">
        <f t="shared" si="24"/>
        <v>#N/A</v>
      </c>
      <c r="K138" s="5" t="str">
        <f t="shared" si="25"/>
        <v/>
      </c>
      <c r="M138" s="5" t="str">
        <f t="shared" si="26"/>
        <v/>
      </c>
      <c r="N138" s="5" t="str">
        <f t="shared" si="27"/>
        <v/>
      </c>
    </row>
    <row r="139" spans="1:14" ht="15" x14ac:dyDescent="0.25">
      <c r="A139" t="e">
        <v>#N/A</v>
      </c>
      <c r="B139" t="e">
        <v>#N/A</v>
      </c>
      <c r="C139" s="9" t="e">
        <v>#N/A</v>
      </c>
      <c r="D139" s="1" t="e">
        <v>#N/A</v>
      </c>
      <c r="E139" s="1" t="e">
        <f t="shared" si="22"/>
        <v>#N/A</v>
      </c>
      <c r="F139" t="e">
        <v>#N/A</v>
      </c>
      <c r="G139" s="1" t="e">
        <f t="shared" si="23"/>
        <v>#N/A</v>
      </c>
      <c r="H139" t="e">
        <v>#N/A</v>
      </c>
      <c r="I139" s="1" t="e">
        <f t="shared" si="24"/>
        <v>#N/A</v>
      </c>
      <c r="K139" s="5" t="str">
        <f t="shared" si="25"/>
        <v/>
      </c>
      <c r="M139" s="5" t="str">
        <f t="shared" si="26"/>
        <v/>
      </c>
      <c r="N139" s="5" t="str">
        <f t="shared" si="27"/>
        <v/>
      </c>
    </row>
    <row r="140" spans="1:14" ht="15" x14ac:dyDescent="0.25">
      <c r="A140" t="e">
        <v>#N/A</v>
      </c>
      <c r="B140" t="e">
        <v>#N/A</v>
      </c>
      <c r="C140" s="9" t="e">
        <v>#N/A</v>
      </c>
      <c r="D140" s="1" t="e">
        <v>#N/A</v>
      </c>
      <c r="E140" s="1" t="e">
        <f t="shared" si="22"/>
        <v>#N/A</v>
      </c>
      <c r="F140" t="e">
        <v>#N/A</v>
      </c>
      <c r="G140" s="1" t="e">
        <f t="shared" si="23"/>
        <v>#N/A</v>
      </c>
      <c r="H140" t="e">
        <v>#N/A</v>
      </c>
      <c r="I140" s="1" t="e">
        <f t="shared" si="24"/>
        <v>#N/A</v>
      </c>
      <c r="K140" s="5" t="str">
        <f t="shared" si="25"/>
        <v/>
      </c>
      <c r="M140" s="5" t="str">
        <f t="shared" si="26"/>
        <v/>
      </c>
      <c r="N140" s="5" t="str">
        <f t="shared" si="27"/>
        <v/>
      </c>
    </row>
    <row r="141" spans="1:14" ht="15" x14ac:dyDescent="0.25">
      <c r="A141" t="e">
        <v>#N/A</v>
      </c>
      <c r="B141" t="e">
        <v>#N/A</v>
      </c>
      <c r="C141" s="9" t="e">
        <v>#N/A</v>
      </c>
      <c r="D141" s="1" t="e">
        <v>#N/A</v>
      </c>
      <c r="E141" s="1" t="e">
        <f t="shared" si="22"/>
        <v>#N/A</v>
      </c>
      <c r="F141" t="e">
        <v>#N/A</v>
      </c>
      <c r="G141" s="1" t="e">
        <f t="shared" si="23"/>
        <v>#N/A</v>
      </c>
      <c r="H141" t="e">
        <v>#N/A</v>
      </c>
      <c r="I141" s="1" t="e">
        <f t="shared" si="24"/>
        <v>#N/A</v>
      </c>
      <c r="K141" s="5" t="str">
        <f t="shared" si="25"/>
        <v/>
      </c>
      <c r="M141" s="5" t="str">
        <f t="shared" si="26"/>
        <v/>
      </c>
      <c r="N141" s="5" t="str">
        <f t="shared" si="27"/>
        <v/>
      </c>
    </row>
    <row r="142" spans="1:14" ht="15" x14ac:dyDescent="0.25">
      <c r="A142" t="e">
        <v>#N/A</v>
      </c>
      <c r="B142" t="e">
        <v>#N/A</v>
      </c>
      <c r="C142" s="9" t="e">
        <v>#N/A</v>
      </c>
      <c r="D142" s="1" t="e">
        <v>#N/A</v>
      </c>
      <c r="E142" s="1" t="e">
        <f t="shared" si="22"/>
        <v>#N/A</v>
      </c>
      <c r="F142" t="e">
        <v>#N/A</v>
      </c>
      <c r="G142" s="1" t="e">
        <f t="shared" si="23"/>
        <v>#N/A</v>
      </c>
      <c r="H142" t="e">
        <v>#N/A</v>
      </c>
      <c r="I142" s="1" t="e">
        <f t="shared" si="24"/>
        <v>#N/A</v>
      </c>
      <c r="K142" s="5" t="str">
        <f t="shared" si="25"/>
        <v/>
      </c>
      <c r="M142" s="5" t="str">
        <f t="shared" si="26"/>
        <v/>
      </c>
      <c r="N142" s="5" t="str">
        <f t="shared" si="27"/>
        <v/>
      </c>
    </row>
    <row r="143" spans="1:14" ht="15" x14ac:dyDescent="0.25">
      <c r="A143" t="e">
        <v>#N/A</v>
      </c>
      <c r="B143" t="e">
        <v>#N/A</v>
      </c>
      <c r="C143" s="9" t="e">
        <v>#N/A</v>
      </c>
      <c r="D143" s="1" t="e">
        <v>#N/A</v>
      </c>
      <c r="E143" s="1" t="e">
        <f t="shared" si="22"/>
        <v>#N/A</v>
      </c>
      <c r="F143" t="e">
        <v>#N/A</v>
      </c>
      <c r="G143" s="1" t="e">
        <f t="shared" si="23"/>
        <v>#N/A</v>
      </c>
      <c r="H143" t="e">
        <v>#N/A</v>
      </c>
      <c r="I143" s="1" t="e">
        <f t="shared" si="24"/>
        <v>#N/A</v>
      </c>
      <c r="K143" s="5" t="str">
        <f t="shared" si="25"/>
        <v/>
      </c>
      <c r="M143" s="5" t="str">
        <f t="shared" si="26"/>
        <v/>
      </c>
      <c r="N143" s="5" t="str">
        <f t="shared" si="27"/>
        <v/>
      </c>
    </row>
    <row r="144" spans="1:14" ht="15" x14ac:dyDescent="0.25">
      <c r="A144" t="e">
        <v>#N/A</v>
      </c>
      <c r="B144" t="e">
        <v>#N/A</v>
      </c>
      <c r="C144" s="9" t="e">
        <v>#N/A</v>
      </c>
      <c r="D144" s="1" t="e">
        <v>#N/A</v>
      </c>
      <c r="E144" s="1" t="e">
        <f t="shared" si="22"/>
        <v>#N/A</v>
      </c>
      <c r="F144" t="e">
        <v>#N/A</v>
      </c>
      <c r="G144" s="1" t="e">
        <f t="shared" si="23"/>
        <v>#N/A</v>
      </c>
      <c r="H144" t="e">
        <v>#N/A</v>
      </c>
      <c r="I144" s="1" t="e">
        <f t="shared" si="24"/>
        <v>#N/A</v>
      </c>
      <c r="K144" s="5" t="str">
        <f t="shared" si="25"/>
        <v/>
      </c>
      <c r="M144" s="5" t="str">
        <f t="shared" si="26"/>
        <v/>
      </c>
      <c r="N144" s="5" t="str">
        <f t="shared" si="27"/>
        <v/>
      </c>
    </row>
    <row r="145" spans="1:14" ht="15" x14ac:dyDescent="0.25">
      <c r="A145" t="e">
        <v>#N/A</v>
      </c>
      <c r="B145" t="e">
        <v>#N/A</v>
      </c>
      <c r="C145" s="9" t="e">
        <v>#N/A</v>
      </c>
      <c r="D145" s="1" t="e">
        <v>#N/A</v>
      </c>
      <c r="E145" s="1" t="e">
        <f t="shared" si="22"/>
        <v>#N/A</v>
      </c>
      <c r="F145" t="e">
        <v>#N/A</v>
      </c>
      <c r="G145" s="1" t="e">
        <f t="shared" si="23"/>
        <v>#N/A</v>
      </c>
      <c r="H145" t="e">
        <v>#N/A</v>
      </c>
      <c r="I145" s="1" t="e">
        <f t="shared" si="24"/>
        <v>#N/A</v>
      </c>
      <c r="K145" s="5" t="str">
        <f t="shared" si="25"/>
        <v/>
      </c>
      <c r="M145" s="5" t="str">
        <f t="shared" si="26"/>
        <v/>
      </c>
      <c r="N145" s="5" t="str">
        <f t="shared" si="27"/>
        <v/>
      </c>
    </row>
    <row r="146" spans="1:14" ht="15" x14ac:dyDescent="0.25">
      <c r="A146" t="e">
        <v>#N/A</v>
      </c>
      <c r="B146" t="e">
        <v>#N/A</v>
      </c>
      <c r="C146" s="9" t="e">
        <v>#N/A</v>
      </c>
      <c r="D146" s="1" t="e">
        <v>#N/A</v>
      </c>
      <c r="E146" s="1" t="e">
        <f t="shared" si="22"/>
        <v>#N/A</v>
      </c>
      <c r="F146" t="e">
        <v>#N/A</v>
      </c>
      <c r="G146" s="1" t="e">
        <f t="shared" si="23"/>
        <v>#N/A</v>
      </c>
      <c r="H146" t="e">
        <v>#N/A</v>
      </c>
      <c r="I146" s="1" t="e">
        <f t="shared" si="24"/>
        <v>#N/A</v>
      </c>
      <c r="K146" s="5" t="str">
        <f t="shared" si="25"/>
        <v/>
      </c>
      <c r="M146" s="5" t="str">
        <f t="shared" si="26"/>
        <v/>
      </c>
      <c r="N146" s="5" t="str">
        <f t="shared" si="27"/>
        <v/>
      </c>
    </row>
    <row r="147" spans="1:14" ht="15" x14ac:dyDescent="0.25">
      <c r="A147" t="e">
        <v>#N/A</v>
      </c>
      <c r="B147" t="e">
        <v>#N/A</v>
      </c>
      <c r="C147" s="9" t="e">
        <v>#N/A</v>
      </c>
      <c r="D147" s="1" t="e">
        <v>#N/A</v>
      </c>
      <c r="E147" s="1" t="e">
        <f t="shared" si="22"/>
        <v>#N/A</v>
      </c>
      <c r="F147" t="e">
        <v>#N/A</v>
      </c>
      <c r="G147" s="1" t="e">
        <f t="shared" si="23"/>
        <v>#N/A</v>
      </c>
      <c r="H147" t="e">
        <v>#N/A</v>
      </c>
      <c r="I147" s="1" t="e">
        <f t="shared" si="24"/>
        <v>#N/A</v>
      </c>
      <c r="K147" s="5" t="str">
        <f t="shared" si="25"/>
        <v/>
      </c>
      <c r="M147" s="5" t="str">
        <f t="shared" si="26"/>
        <v/>
      </c>
      <c r="N147" s="5" t="str">
        <f t="shared" si="27"/>
        <v/>
      </c>
    </row>
    <row r="148" spans="1:14" ht="15" x14ac:dyDescent="0.25">
      <c r="A148" t="e">
        <v>#N/A</v>
      </c>
      <c r="B148" t="e">
        <v>#N/A</v>
      </c>
      <c r="C148" s="9" t="e">
        <v>#N/A</v>
      </c>
      <c r="D148" s="1" t="e">
        <v>#N/A</v>
      </c>
      <c r="E148" s="1" t="e">
        <f t="shared" si="22"/>
        <v>#N/A</v>
      </c>
      <c r="F148" t="e">
        <v>#N/A</v>
      </c>
      <c r="G148" s="1" t="e">
        <f t="shared" si="23"/>
        <v>#N/A</v>
      </c>
      <c r="H148" t="e">
        <v>#N/A</v>
      </c>
      <c r="I148" s="1" t="e">
        <f t="shared" si="24"/>
        <v>#N/A</v>
      </c>
      <c r="K148" s="5" t="str">
        <f t="shared" si="25"/>
        <v/>
      </c>
      <c r="M148" s="5" t="str">
        <f t="shared" si="26"/>
        <v/>
      </c>
      <c r="N148" s="5" t="str">
        <f t="shared" si="27"/>
        <v/>
      </c>
    </row>
    <row r="149" spans="1:14" ht="15" x14ac:dyDescent="0.25">
      <c r="A149" t="e">
        <v>#N/A</v>
      </c>
      <c r="B149" t="e">
        <v>#N/A</v>
      </c>
      <c r="C149" s="9" t="e">
        <v>#N/A</v>
      </c>
      <c r="D149" s="1" t="e">
        <v>#N/A</v>
      </c>
      <c r="E149" s="1" t="e">
        <f t="shared" si="22"/>
        <v>#N/A</v>
      </c>
      <c r="F149" t="e">
        <v>#N/A</v>
      </c>
      <c r="G149" s="1" t="e">
        <f t="shared" si="23"/>
        <v>#N/A</v>
      </c>
      <c r="H149" t="e">
        <v>#N/A</v>
      </c>
      <c r="I149" s="1" t="e">
        <f t="shared" si="24"/>
        <v>#N/A</v>
      </c>
      <c r="K149" s="5" t="str">
        <f t="shared" si="25"/>
        <v/>
      </c>
      <c r="M149" s="5" t="str">
        <f t="shared" si="26"/>
        <v/>
      </c>
      <c r="N149" s="5" t="str">
        <f t="shared" si="27"/>
        <v/>
      </c>
    </row>
    <row r="150" spans="1:14" ht="15" x14ac:dyDescent="0.25">
      <c r="A150" t="e">
        <v>#N/A</v>
      </c>
      <c r="B150" t="e">
        <v>#N/A</v>
      </c>
      <c r="C150" s="9" t="e">
        <v>#N/A</v>
      </c>
      <c r="D150" s="1" t="e">
        <v>#N/A</v>
      </c>
      <c r="E150" s="1" t="e">
        <f t="shared" si="22"/>
        <v>#N/A</v>
      </c>
      <c r="F150" t="e">
        <v>#N/A</v>
      </c>
      <c r="G150" s="1" t="e">
        <f t="shared" si="23"/>
        <v>#N/A</v>
      </c>
      <c r="H150" t="e">
        <v>#N/A</v>
      </c>
      <c r="I150" s="1" t="e">
        <f t="shared" si="24"/>
        <v>#N/A</v>
      </c>
      <c r="K150" s="5" t="str">
        <f t="shared" si="25"/>
        <v/>
      </c>
      <c r="M150" s="5" t="str">
        <f t="shared" si="26"/>
        <v/>
      </c>
      <c r="N150" s="5" t="str">
        <f t="shared" si="27"/>
        <v/>
      </c>
    </row>
    <row r="151" spans="1:14" ht="15" x14ac:dyDescent="0.25">
      <c r="A151" t="e">
        <v>#N/A</v>
      </c>
      <c r="B151" t="e">
        <v>#N/A</v>
      </c>
      <c r="C151" s="9" t="e">
        <v>#N/A</v>
      </c>
      <c r="D151" s="1" t="e">
        <v>#N/A</v>
      </c>
      <c r="E151" s="1" t="e">
        <f t="shared" si="22"/>
        <v>#N/A</v>
      </c>
      <c r="F151" t="e">
        <v>#N/A</v>
      </c>
      <c r="G151" s="1" t="e">
        <f t="shared" si="23"/>
        <v>#N/A</v>
      </c>
      <c r="H151" t="e">
        <v>#N/A</v>
      </c>
      <c r="I151" s="1" t="e">
        <f t="shared" si="24"/>
        <v>#N/A</v>
      </c>
      <c r="K151" s="5" t="str">
        <f t="shared" si="25"/>
        <v/>
      </c>
      <c r="M151" s="5" t="str">
        <f t="shared" si="26"/>
        <v/>
      </c>
      <c r="N151" s="5" t="str">
        <f t="shared" si="27"/>
        <v/>
      </c>
    </row>
    <row r="152" spans="1:14" ht="15" x14ac:dyDescent="0.25">
      <c r="A152" t="e">
        <v>#N/A</v>
      </c>
      <c r="B152" t="e">
        <v>#N/A</v>
      </c>
      <c r="C152" s="9" t="e">
        <v>#N/A</v>
      </c>
      <c r="D152" s="1" t="e">
        <v>#N/A</v>
      </c>
      <c r="E152" s="1" t="e">
        <f t="shared" si="22"/>
        <v>#N/A</v>
      </c>
      <c r="F152" t="e">
        <v>#N/A</v>
      </c>
      <c r="G152" s="1" t="e">
        <f t="shared" si="23"/>
        <v>#N/A</v>
      </c>
      <c r="H152" t="e">
        <v>#N/A</v>
      </c>
      <c r="I152" s="1" t="e">
        <f t="shared" si="24"/>
        <v>#N/A</v>
      </c>
      <c r="K152" s="5" t="str">
        <f t="shared" si="25"/>
        <v/>
      </c>
      <c r="M152" s="5" t="str">
        <f t="shared" si="26"/>
        <v/>
      </c>
      <c r="N152" s="5" t="str">
        <f t="shared" si="27"/>
        <v/>
      </c>
    </row>
    <row r="153" spans="1:14" ht="15" x14ac:dyDescent="0.25">
      <c r="A153" t="e">
        <v>#N/A</v>
      </c>
      <c r="B153" t="e">
        <v>#N/A</v>
      </c>
      <c r="C153" s="9" t="e">
        <v>#N/A</v>
      </c>
      <c r="D153" s="1" t="e">
        <v>#N/A</v>
      </c>
      <c r="E153" s="1" t="e">
        <f t="shared" si="22"/>
        <v>#N/A</v>
      </c>
      <c r="F153" t="e">
        <v>#N/A</v>
      </c>
      <c r="G153" s="1" t="e">
        <f t="shared" si="23"/>
        <v>#N/A</v>
      </c>
      <c r="H153" t="e">
        <v>#N/A</v>
      </c>
      <c r="I153" s="1" t="e">
        <f t="shared" si="24"/>
        <v>#N/A</v>
      </c>
      <c r="K153" s="5" t="str">
        <f t="shared" si="25"/>
        <v/>
      </c>
      <c r="M153" s="5" t="str">
        <f t="shared" si="26"/>
        <v/>
      </c>
      <c r="N153" s="5" t="str">
        <f t="shared" si="27"/>
        <v/>
      </c>
    </row>
    <row r="154" spans="1:14" ht="15" x14ac:dyDescent="0.25">
      <c r="A154" t="e">
        <v>#N/A</v>
      </c>
      <c r="B154" t="e">
        <v>#N/A</v>
      </c>
      <c r="C154" s="9" t="e">
        <v>#N/A</v>
      </c>
      <c r="D154" s="1" t="e">
        <v>#N/A</v>
      </c>
      <c r="E154" s="1" t="e">
        <f t="shared" si="22"/>
        <v>#N/A</v>
      </c>
      <c r="F154" t="e">
        <v>#N/A</v>
      </c>
      <c r="G154" s="1" t="e">
        <f t="shared" si="23"/>
        <v>#N/A</v>
      </c>
      <c r="H154" t="e">
        <v>#N/A</v>
      </c>
      <c r="I154" s="1" t="e">
        <f t="shared" si="24"/>
        <v>#N/A</v>
      </c>
      <c r="K154" s="5" t="str">
        <f t="shared" si="25"/>
        <v/>
      </c>
      <c r="M154" s="5" t="str">
        <f t="shared" si="26"/>
        <v/>
      </c>
      <c r="N154" s="5" t="str">
        <f t="shared" si="27"/>
        <v/>
      </c>
    </row>
    <row r="155" spans="1:14" ht="15" x14ac:dyDescent="0.25">
      <c r="A155" t="e">
        <v>#N/A</v>
      </c>
      <c r="B155" t="e">
        <v>#N/A</v>
      </c>
      <c r="C155" s="9" t="e">
        <v>#N/A</v>
      </c>
      <c r="D155" s="1" t="e">
        <v>#N/A</v>
      </c>
      <c r="E155" s="1" t="e">
        <f t="shared" si="22"/>
        <v>#N/A</v>
      </c>
      <c r="F155" t="e">
        <v>#N/A</v>
      </c>
      <c r="G155" s="1" t="e">
        <f t="shared" si="23"/>
        <v>#N/A</v>
      </c>
      <c r="H155" t="e">
        <v>#N/A</v>
      </c>
      <c r="I155" s="1" t="e">
        <f t="shared" si="24"/>
        <v>#N/A</v>
      </c>
      <c r="K155" s="5" t="str">
        <f t="shared" si="25"/>
        <v/>
      </c>
      <c r="M155" s="5" t="str">
        <f t="shared" si="26"/>
        <v/>
      </c>
      <c r="N155" s="5" t="str">
        <f t="shared" si="27"/>
        <v/>
      </c>
    </row>
    <row r="156" spans="1:14" ht="15" x14ac:dyDescent="0.25">
      <c r="A156" t="e">
        <v>#N/A</v>
      </c>
      <c r="B156" t="e">
        <v>#N/A</v>
      </c>
      <c r="C156" s="9" t="e">
        <v>#N/A</v>
      </c>
      <c r="D156" s="1" t="e">
        <v>#N/A</v>
      </c>
      <c r="E156" s="1" t="e">
        <f t="shared" si="22"/>
        <v>#N/A</v>
      </c>
      <c r="F156" t="e">
        <v>#N/A</v>
      </c>
      <c r="G156" s="1" t="e">
        <f t="shared" si="23"/>
        <v>#N/A</v>
      </c>
      <c r="H156" t="e">
        <v>#N/A</v>
      </c>
      <c r="I156" s="1" t="e">
        <f t="shared" si="24"/>
        <v>#N/A</v>
      </c>
      <c r="K156" s="5" t="str">
        <f t="shared" si="25"/>
        <v/>
      </c>
      <c r="M156" s="5" t="str">
        <f t="shared" si="26"/>
        <v/>
      </c>
      <c r="N156" s="5" t="str">
        <f t="shared" si="27"/>
        <v/>
      </c>
    </row>
    <row r="157" spans="1:14" ht="15" x14ac:dyDescent="0.25">
      <c r="A157" t="e">
        <v>#N/A</v>
      </c>
      <c r="B157" t="e">
        <v>#N/A</v>
      </c>
      <c r="C157" s="9" t="e">
        <v>#N/A</v>
      </c>
      <c r="D157" s="1" t="e">
        <v>#N/A</v>
      </c>
      <c r="E157" s="1" t="e">
        <f t="shared" si="22"/>
        <v>#N/A</v>
      </c>
      <c r="F157" t="e">
        <v>#N/A</v>
      </c>
      <c r="G157" s="1" t="e">
        <f t="shared" si="23"/>
        <v>#N/A</v>
      </c>
      <c r="H157" t="e">
        <v>#N/A</v>
      </c>
      <c r="I157" s="1" t="e">
        <f t="shared" si="24"/>
        <v>#N/A</v>
      </c>
      <c r="K157" s="5" t="str">
        <f t="shared" si="25"/>
        <v/>
      </c>
      <c r="M157" s="5" t="str">
        <f t="shared" si="26"/>
        <v/>
      </c>
      <c r="N157" s="5" t="str">
        <f t="shared" si="27"/>
        <v/>
      </c>
    </row>
    <row r="158" spans="1:14" ht="15" x14ac:dyDescent="0.25">
      <c r="A158" t="e">
        <v>#N/A</v>
      </c>
      <c r="B158" t="e">
        <v>#N/A</v>
      </c>
      <c r="C158" s="9" t="e">
        <v>#N/A</v>
      </c>
      <c r="D158" s="1" t="e">
        <v>#N/A</v>
      </c>
      <c r="E158" s="1" t="e">
        <f t="shared" si="22"/>
        <v>#N/A</v>
      </c>
      <c r="F158" t="e">
        <v>#N/A</v>
      </c>
      <c r="G158" s="1" t="e">
        <f t="shared" si="23"/>
        <v>#N/A</v>
      </c>
      <c r="H158" t="e">
        <v>#N/A</v>
      </c>
      <c r="I158" s="1" t="e">
        <f t="shared" si="24"/>
        <v>#N/A</v>
      </c>
      <c r="K158" s="5" t="str">
        <f t="shared" si="25"/>
        <v/>
      </c>
      <c r="M158" s="5" t="str">
        <f t="shared" si="26"/>
        <v/>
      </c>
      <c r="N158" s="5" t="str">
        <f t="shared" si="27"/>
        <v/>
      </c>
    </row>
    <row r="159" spans="1:14" ht="15" x14ac:dyDescent="0.25">
      <c r="A159" t="e">
        <v>#N/A</v>
      </c>
      <c r="B159" t="e">
        <v>#N/A</v>
      </c>
      <c r="C159" s="9" t="e">
        <v>#N/A</v>
      </c>
      <c r="D159" s="1" t="e">
        <v>#N/A</v>
      </c>
      <c r="E159" s="1" t="e">
        <f t="shared" si="22"/>
        <v>#N/A</v>
      </c>
      <c r="F159" t="e">
        <v>#N/A</v>
      </c>
      <c r="G159" s="1" t="e">
        <f t="shared" si="23"/>
        <v>#N/A</v>
      </c>
      <c r="H159" t="e">
        <v>#N/A</v>
      </c>
      <c r="I159" s="1" t="e">
        <f t="shared" si="24"/>
        <v>#N/A</v>
      </c>
      <c r="K159" s="5" t="str">
        <f t="shared" si="25"/>
        <v/>
      </c>
      <c r="M159" s="5" t="str">
        <f t="shared" si="26"/>
        <v/>
      </c>
      <c r="N159" s="5" t="str">
        <f t="shared" si="27"/>
        <v/>
      </c>
    </row>
    <row r="160" spans="1:14" ht="15" x14ac:dyDescent="0.25">
      <c r="A160" t="e">
        <v>#N/A</v>
      </c>
      <c r="B160" t="e">
        <v>#N/A</v>
      </c>
      <c r="C160" s="9" t="e">
        <v>#N/A</v>
      </c>
      <c r="D160" s="1" t="e">
        <v>#N/A</v>
      </c>
      <c r="E160" s="1" t="e">
        <f t="shared" si="22"/>
        <v>#N/A</v>
      </c>
      <c r="F160" t="e">
        <v>#N/A</v>
      </c>
      <c r="G160" s="1" t="e">
        <f t="shared" si="23"/>
        <v>#N/A</v>
      </c>
      <c r="H160" t="e">
        <v>#N/A</v>
      </c>
      <c r="I160" s="1" t="e">
        <f t="shared" si="24"/>
        <v>#N/A</v>
      </c>
      <c r="K160" s="5" t="str">
        <f t="shared" si="25"/>
        <v/>
      </c>
      <c r="M160" s="5" t="str">
        <f t="shared" si="26"/>
        <v/>
      </c>
      <c r="N160" s="5" t="str">
        <f t="shared" si="27"/>
        <v/>
      </c>
    </row>
    <row r="161" spans="1:14" ht="15" x14ac:dyDescent="0.25">
      <c r="A161" t="e">
        <v>#N/A</v>
      </c>
      <c r="B161" t="e">
        <v>#N/A</v>
      </c>
      <c r="C161" s="9" t="e">
        <v>#N/A</v>
      </c>
      <c r="D161" s="1" t="e">
        <v>#N/A</v>
      </c>
      <c r="E161" s="1" t="e">
        <f t="shared" si="22"/>
        <v>#N/A</v>
      </c>
      <c r="F161" t="e">
        <v>#N/A</v>
      </c>
      <c r="G161" s="1" t="e">
        <f t="shared" si="23"/>
        <v>#N/A</v>
      </c>
      <c r="H161" t="e">
        <v>#N/A</v>
      </c>
      <c r="I161" s="1" t="e">
        <f t="shared" si="24"/>
        <v>#N/A</v>
      </c>
      <c r="K161" s="5" t="str">
        <f t="shared" si="25"/>
        <v/>
      </c>
      <c r="M161" s="5" t="str">
        <f t="shared" si="26"/>
        <v/>
      </c>
      <c r="N161" s="5" t="str">
        <f t="shared" si="27"/>
        <v/>
      </c>
    </row>
    <row r="162" spans="1:14" ht="15" x14ac:dyDescent="0.25">
      <c r="A162" t="e">
        <v>#N/A</v>
      </c>
      <c r="B162" t="e">
        <v>#N/A</v>
      </c>
      <c r="C162" s="9" t="e">
        <v>#N/A</v>
      </c>
      <c r="D162" s="1" t="e">
        <v>#N/A</v>
      </c>
      <c r="E162" s="1" t="e">
        <f t="shared" si="22"/>
        <v>#N/A</v>
      </c>
      <c r="F162" t="e">
        <v>#N/A</v>
      </c>
      <c r="G162" s="1" t="e">
        <f t="shared" si="23"/>
        <v>#N/A</v>
      </c>
      <c r="H162" t="e">
        <v>#N/A</v>
      </c>
      <c r="I162" s="1" t="e">
        <f t="shared" si="24"/>
        <v>#N/A</v>
      </c>
      <c r="K162" s="5" t="str">
        <f t="shared" si="25"/>
        <v/>
      </c>
      <c r="M162" s="5" t="str">
        <f t="shared" si="26"/>
        <v/>
      </c>
      <c r="N162" s="5" t="str">
        <f t="shared" si="27"/>
        <v/>
      </c>
    </row>
    <row r="163" spans="1:14" ht="15" x14ac:dyDescent="0.25">
      <c r="A163" t="e">
        <v>#N/A</v>
      </c>
      <c r="B163" t="e">
        <v>#N/A</v>
      </c>
      <c r="C163" s="9" t="e">
        <v>#N/A</v>
      </c>
      <c r="D163" s="1" t="e">
        <v>#N/A</v>
      </c>
      <c r="E163" s="1" t="e">
        <f t="shared" ref="E163:E194" si="28">IF(D163="", "", LEN(D163))</f>
        <v>#N/A</v>
      </c>
      <c r="F163" t="e">
        <v>#N/A</v>
      </c>
      <c r="G163" s="1" t="e">
        <f t="shared" ref="G163:G194" si="29">IF(F163="", "", LEN(F163))</f>
        <v>#N/A</v>
      </c>
      <c r="H163" t="e">
        <v>#N/A</v>
      </c>
      <c r="I163" s="1" t="e">
        <f t="shared" ref="I163:I194" si="30">IF(H163="", "", LEN(H163))</f>
        <v>#N/A</v>
      </c>
      <c r="K163" s="5" t="str">
        <f t="shared" si="25"/>
        <v/>
      </c>
      <c r="M163" s="5" t="str">
        <f t="shared" ref="M163:M194" si="31">IF(L163="", "", B163=L163)</f>
        <v/>
      </c>
      <c r="N163" s="5" t="str">
        <f t="shared" ref="N163:N194" si="32">IF(L163="", "", J163=L163)</f>
        <v/>
      </c>
    </row>
    <row r="164" spans="1:14" ht="15" x14ac:dyDescent="0.25">
      <c r="A164" t="e">
        <v>#N/A</v>
      </c>
      <c r="B164" t="e">
        <v>#N/A</v>
      </c>
      <c r="C164" s="9" t="e">
        <v>#N/A</v>
      </c>
      <c r="D164" s="1" t="e">
        <v>#N/A</v>
      </c>
      <c r="E164" s="1" t="e">
        <f t="shared" si="28"/>
        <v>#N/A</v>
      </c>
      <c r="F164" t="e">
        <v>#N/A</v>
      </c>
      <c r="G164" s="1" t="e">
        <f t="shared" si="29"/>
        <v>#N/A</v>
      </c>
      <c r="H164" t="e">
        <v>#N/A</v>
      </c>
      <c r="I164" s="1" t="e">
        <f t="shared" si="30"/>
        <v>#N/A</v>
      </c>
      <c r="K164" s="5" t="str">
        <f t="shared" si="25"/>
        <v/>
      </c>
      <c r="M164" s="5" t="str">
        <f t="shared" si="31"/>
        <v/>
      </c>
      <c r="N164" s="5" t="str">
        <f t="shared" si="32"/>
        <v/>
      </c>
    </row>
    <row r="165" spans="1:14" ht="15" x14ac:dyDescent="0.25">
      <c r="A165" t="e">
        <v>#N/A</v>
      </c>
      <c r="B165" t="e">
        <v>#N/A</v>
      </c>
      <c r="C165" s="9" t="e">
        <v>#N/A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H165" t="e">
        <v>#N/A</v>
      </c>
      <c r="I165" s="1" t="e">
        <f t="shared" si="30"/>
        <v>#N/A</v>
      </c>
      <c r="K165" s="5" t="str">
        <f t="shared" si="25"/>
        <v/>
      </c>
      <c r="M165" s="5" t="str">
        <f t="shared" si="31"/>
        <v/>
      </c>
      <c r="N165" s="5" t="str">
        <f t="shared" si="32"/>
        <v/>
      </c>
    </row>
    <row r="166" spans="1:14" ht="15" x14ac:dyDescent="0.25">
      <c r="A166" t="e">
        <v>#N/A</v>
      </c>
      <c r="B166" t="e">
        <v>#N/A</v>
      </c>
      <c r="C166" s="9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5" t="str">
        <f t="shared" si="25"/>
        <v/>
      </c>
      <c r="M166" s="5" t="str">
        <f t="shared" si="31"/>
        <v/>
      </c>
      <c r="N166" s="5" t="str">
        <f t="shared" si="32"/>
        <v/>
      </c>
    </row>
    <row r="167" spans="1:14" ht="15" x14ac:dyDescent="0.25">
      <c r="A167" t="e">
        <v>#N/A</v>
      </c>
      <c r="B167" t="e">
        <v>#N/A</v>
      </c>
      <c r="C167" s="9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5" t="str">
        <f t="shared" si="25"/>
        <v/>
      </c>
      <c r="M167" s="5" t="str">
        <f t="shared" si="31"/>
        <v/>
      </c>
      <c r="N167" s="5" t="str">
        <f t="shared" si="32"/>
        <v/>
      </c>
    </row>
    <row r="168" spans="1:14" ht="15" x14ac:dyDescent="0.25">
      <c r="A168" t="e">
        <v>#N/A</v>
      </c>
      <c r="B168" t="e">
        <v>#N/A</v>
      </c>
      <c r="C168" s="9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5" t="str">
        <f t="shared" si="25"/>
        <v/>
      </c>
      <c r="M168" s="5" t="str">
        <f t="shared" si="31"/>
        <v/>
      </c>
      <c r="N168" s="5" t="str">
        <f t="shared" si="32"/>
        <v/>
      </c>
    </row>
    <row r="169" spans="1:14" ht="15" x14ac:dyDescent="0.25">
      <c r="A169" t="e">
        <v>#N/A</v>
      </c>
      <c r="B169" t="e">
        <v>#N/A</v>
      </c>
      <c r="C169" s="9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5" t="str">
        <f t="shared" si="25"/>
        <v/>
      </c>
      <c r="M169" s="5" t="str">
        <f t="shared" si="31"/>
        <v/>
      </c>
      <c r="N169" s="5" t="str">
        <f t="shared" si="32"/>
        <v/>
      </c>
    </row>
    <row r="170" spans="1:14" ht="15" x14ac:dyDescent="0.25">
      <c r="A170" t="e">
        <v>#N/A</v>
      </c>
      <c r="B170" t="e">
        <v>#N/A</v>
      </c>
      <c r="C170" s="9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5" t="str">
        <f t="shared" si="25"/>
        <v/>
      </c>
      <c r="M170" s="5" t="str">
        <f t="shared" si="31"/>
        <v/>
      </c>
      <c r="N170" s="5" t="str">
        <f t="shared" si="32"/>
        <v/>
      </c>
    </row>
    <row r="171" spans="1:14" ht="15" x14ac:dyDescent="0.25">
      <c r="A171" t="e">
        <v>#N/A</v>
      </c>
      <c r="B171" t="e">
        <v>#N/A</v>
      </c>
      <c r="C171" s="9" t="e">
        <v>#N/A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5" t="str">
        <f t="shared" si="25"/>
        <v/>
      </c>
      <c r="M171" s="5" t="str">
        <f t="shared" si="31"/>
        <v/>
      </c>
      <c r="N171" s="5" t="str">
        <f t="shared" si="32"/>
        <v/>
      </c>
    </row>
    <row r="172" spans="1:14" ht="15" x14ac:dyDescent="0.25">
      <c r="A172" t="e">
        <v>#N/A</v>
      </c>
      <c r="B172" t="e">
        <v>#N/A</v>
      </c>
      <c r="C172" s="9" t="e">
        <v>#N/A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5" t="str">
        <f t="shared" si="25"/>
        <v/>
      </c>
      <c r="M172" s="5" t="str">
        <f t="shared" si="31"/>
        <v/>
      </c>
      <c r="N172" s="5" t="str">
        <f t="shared" si="32"/>
        <v/>
      </c>
    </row>
    <row r="173" spans="1:14" ht="15" x14ac:dyDescent="0.25">
      <c r="C173" s="9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5" t="str">
        <f t="shared" si="25"/>
        <v/>
      </c>
      <c r="M173" s="5" t="str">
        <f t="shared" si="31"/>
        <v/>
      </c>
      <c r="N173" s="5" t="str">
        <f t="shared" si="32"/>
        <v/>
      </c>
    </row>
    <row r="174" spans="1:14" ht="15" x14ac:dyDescent="0.25">
      <c r="C174" s="9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5" t="str">
        <f t="shared" si="25"/>
        <v/>
      </c>
      <c r="M174" s="5" t="str">
        <f t="shared" si="31"/>
        <v/>
      </c>
      <c r="N174" s="5" t="str">
        <f t="shared" si="32"/>
        <v/>
      </c>
    </row>
    <row r="175" spans="1:14" ht="15" x14ac:dyDescent="0.25">
      <c r="C175" s="9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5" t="str">
        <f t="shared" si="25"/>
        <v/>
      </c>
      <c r="M175" s="5" t="str">
        <f t="shared" si="31"/>
        <v/>
      </c>
      <c r="N175" s="5" t="str">
        <f t="shared" si="32"/>
        <v/>
      </c>
    </row>
    <row r="176" spans="1:14" ht="15" x14ac:dyDescent="0.25">
      <c r="C176" s="9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5" t="str">
        <f t="shared" si="25"/>
        <v/>
      </c>
      <c r="M176" s="5" t="str">
        <f t="shared" si="31"/>
        <v/>
      </c>
      <c r="N176" s="5" t="str">
        <f t="shared" si="32"/>
        <v/>
      </c>
    </row>
    <row r="177" spans="3:14" ht="15" x14ac:dyDescent="0.25">
      <c r="C177" s="9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5" t="str">
        <f t="shared" si="25"/>
        <v/>
      </c>
      <c r="M177" s="5" t="str">
        <f t="shared" si="31"/>
        <v/>
      </c>
      <c r="N177" s="5" t="str">
        <f t="shared" si="32"/>
        <v/>
      </c>
    </row>
    <row r="178" spans="3:14" ht="15" x14ac:dyDescent="0.25">
      <c r="C178" s="9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5" t="str">
        <f t="shared" si="25"/>
        <v/>
      </c>
      <c r="M178" s="5" t="str">
        <f t="shared" si="31"/>
        <v/>
      </c>
      <c r="N178" s="5" t="str">
        <f t="shared" si="32"/>
        <v/>
      </c>
    </row>
    <row r="179" spans="3:14" ht="15" x14ac:dyDescent="0.25">
      <c r="C179" s="9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5" t="str">
        <f t="shared" si="25"/>
        <v/>
      </c>
      <c r="M179" s="5" t="str">
        <f t="shared" si="31"/>
        <v/>
      </c>
      <c r="N179" s="5" t="str">
        <f t="shared" si="32"/>
        <v/>
      </c>
    </row>
    <row r="180" spans="3:14" ht="15" x14ac:dyDescent="0.25">
      <c r="C180" s="9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5" t="str">
        <f t="shared" si="25"/>
        <v/>
      </c>
      <c r="M180" s="5" t="str">
        <f t="shared" si="31"/>
        <v/>
      </c>
      <c r="N180" s="5" t="str">
        <f t="shared" si="32"/>
        <v/>
      </c>
    </row>
    <row r="181" spans="3:14" ht="15" x14ac:dyDescent="0.25">
      <c r="C181" s="9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5" t="str">
        <f t="shared" si="25"/>
        <v/>
      </c>
      <c r="M181" s="5" t="str">
        <f t="shared" si="31"/>
        <v/>
      </c>
      <c r="N181" s="5" t="str">
        <f t="shared" si="32"/>
        <v/>
      </c>
    </row>
    <row r="182" spans="3:14" ht="15" x14ac:dyDescent="0.25">
      <c r="C182" s="9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5" t="str">
        <f t="shared" si="25"/>
        <v/>
      </c>
      <c r="M182" s="5" t="str">
        <f t="shared" si="31"/>
        <v/>
      </c>
      <c r="N182" s="5" t="str">
        <f t="shared" si="32"/>
        <v/>
      </c>
    </row>
    <row r="183" spans="3:14" ht="15" x14ac:dyDescent="0.25">
      <c r="C183" s="9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5" t="str">
        <f t="shared" si="25"/>
        <v/>
      </c>
      <c r="M183" s="5" t="str">
        <f t="shared" si="31"/>
        <v/>
      </c>
      <c r="N183" s="5" t="str">
        <f t="shared" si="32"/>
        <v/>
      </c>
    </row>
    <row r="184" spans="3:14" ht="15" x14ac:dyDescent="0.25">
      <c r="C184" s="9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5" t="str">
        <f t="shared" si="25"/>
        <v/>
      </c>
      <c r="M184" s="5" t="str">
        <f t="shared" si="31"/>
        <v/>
      </c>
      <c r="N184" s="5" t="str">
        <f t="shared" si="32"/>
        <v/>
      </c>
    </row>
    <row r="185" spans="3:14" ht="15" x14ac:dyDescent="0.25">
      <c r="C185" s="9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5" t="str">
        <f t="shared" si="25"/>
        <v/>
      </c>
      <c r="M185" s="5" t="str">
        <f t="shared" si="31"/>
        <v/>
      </c>
      <c r="N185" s="5" t="str">
        <f t="shared" si="32"/>
        <v/>
      </c>
    </row>
    <row r="186" spans="3:14" ht="15" x14ac:dyDescent="0.25">
      <c r="C186" s="9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5" t="str">
        <f t="shared" si="25"/>
        <v/>
      </c>
      <c r="M186" s="5" t="str">
        <f t="shared" si="31"/>
        <v/>
      </c>
      <c r="N186" s="5" t="str">
        <f t="shared" si="32"/>
        <v/>
      </c>
    </row>
    <row r="187" spans="3:14" ht="15" x14ac:dyDescent="0.25">
      <c r="C187" s="9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5" t="str">
        <f t="shared" si="25"/>
        <v/>
      </c>
      <c r="M187" s="5" t="str">
        <f t="shared" si="31"/>
        <v/>
      </c>
      <c r="N187" s="5" t="str">
        <f t="shared" si="32"/>
        <v/>
      </c>
    </row>
    <row r="188" spans="3:14" ht="15" x14ac:dyDescent="0.25">
      <c r="C188" s="9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5" t="str">
        <f t="shared" si="25"/>
        <v/>
      </c>
      <c r="M188" s="5" t="str">
        <f t="shared" si="31"/>
        <v/>
      </c>
      <c r="N188" s="5" t="str">
        <f t="shared" si="32"/>
        <v/>
      </c>
    </row>
    <row r="189" spans="3:14" ht="15" x14ac:dyDescent="0.25">
      <c r="C189" s="9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5" t="str">
        <f t="shared" si="25"/>
        <v/>
      </c>
      <c r="M189" s="5" t="str">
        <f t="shared" si="31"/>
        <v/>
      </c>
      <c r="N189" s="5" t="str">
        <f t="shared" si="32"/>
        <v/>
      </c>
    </row>
    <row r="190" spans="3:14" ht="15" x14ac:dyDescent="0.25">
      <c r="C190" s="9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5" t="str">
        <f t="shared" si="25"/>
        <v/>
      </c>
      <c r="M190" s="5" t="str">
        <f t="shared" si="31"/>
        <v/>
      </c>
      <c r="N190" s="5" t="str">
        <f t="shared" si="32"/>
        <v/>
      </c>
    </row>
    <row r="191" spans="3:14" ht="15" x14ac:dyDescent="0.25">
      <c r="C191" s="9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5" t="str">
        <f t="shared" si="25"/>
        <v/>
      </c>
      <c r="M191" s="5" t="str">
        <f t="shared" si="31"/>
        <v/>
      </c>
      <c r="N191" s="5" t="str">
        <f t="shared" si="32"/>
        <v/>
      </c>
    </row>
    <row r="192" spans="3:14" ht="15" x14ac:dyDescent="0.25">
      <c r="C192" s="9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5" t="str">
        <f t="shared" si="25"/>
        <v/>
      </c>
      <c r="M192" s="5" t="str">
        <f t="shared" si="31"/>
        <v/>
      </c>
      <c r="N192" s="5" t="str">
        <f t="shared" si="32"/>
        <v/>
      </c>
    </row>
    <row r="193" spans="3:14" ht="15" x14ac:dyDescent="0.25">
      <c r="C193" s="9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5" t="str">
        <f t="shared" si="25"/>
        <v/>
      </c>
      <c r="M193" s="5" t="str">
        <f t="shared" si="31"/>
        <v/>
      </c>
      <c r="N193" s="5" t="str">
        <f t="shared" si="32"/>
        <v/>
      </c>
    </row>
    <row r="194" spans="3:14" ht="15" x14ac:dyDescent="0.25">
      <c r="C194" s="9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5" t="str">
        <f t="shared" si="25"/>
        <v/>
      </c>
      <c r="M194" s="5" t="str">
        <f t="shared" si="31"/>
        <v/>
      </c>
      <c r="N194" s="5" t="str">
        <f t="shared" si="32"/>
        <v/>
      </c>
    </row>
    <row r="195" spans="3:14" ht="15" x14ac:dyDescent="0.25">
      <c r="C195" s="9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5" t="str">
        <f t="shared" ref="K195:K258" si="36">IF(J195="", "", B195=J195)</f>
        <v/>
      </c>
      <c r="M195" s="5" t="str">
        <f t="shared" ref="M195:M202" si="37">IF(L195="", "", B195=L195)</f>
        <v/>
      </c>
      <c r="N195" s="5" t="str">
        <f t="shared" ref="N195:N202" si="38">IF(L195="", "", J195=L195)</f>
        <v/>
      </c>
    </row>
    <row r="196" spans="3:14" ht="15" x14ac:dyDescent="0.25">
      <c r="C196" s="9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5" t="str">
        <f t="shared" si="36"/>
        <v/>
      </c>
      <c r="M196" s="5" t="str">
        <f t="shared" si="37"/>
        <v/>
      </c>
      <c r="N196" s="5" t="str">
        <f t="shared" si="38"/>
        <v/>
      </c>
    </row>
    <row r="197" spans="3:14" ht="15" x14ac:dyDescent="0.25">
      <c r="C197" s="9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5" t="str">
        <f t="shared" si="36"/>
        <v/>
      </c>
      <c r="M197" s="5" t="str">
        <f t="shared" si="37"/>
        <v/>
      </c>
      <c r="N197" s="5" t="str">
        <f t="shared" si="38"/>
        <v/>
      </c>
    </row>
    <row r="198" spans="3:14" ht="15" x14ac:dyDescent="0.25">
      <c r="C198" s="9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5" t="str">
        <f t="shared" si="36"/>
        <v/>
      </c>
      <c r="M198" s="5" t="str">
        <f t="shared" si="37"/>
        <v/>
      </c>
      <c r="N198" s="5" t="str">
        <f t="shared" si="38"/>
        <v/>
      </c>
    </row>
    <row r="199" spans="3:14" ht="15" x14ac:dyDescent="0.25">
      <c r="C199" s="9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5" t="str">
        <f t="shared" si="36"/>
        <v/>
      </c>
      <c r="M199" s="5" t="str">
        <f t="shared" si="37"/>
        <v/>
      </c>
      <c r="N199" s="5" t="str">
        <f t="shared" si="38"/>
        <v/>
      </c>
    </row>
    <row r="200" spans="3:14" ht="15" x14ac:dyDescent="0.25">
      <c r="C200" s="9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5" t="str">
        <f t="shared" si="36"/>
        <v/>
      </c>
      <c r="M200" s="5" t="str">
        <f t="shared" si="37"/>
        <v/>
      </c>
      <c r="N200" s="5" t="str">
        <f t="shared" si="38"/>
        <v/>
      </c>
    </row>
    <row r="201" spans="3:14" ht="15" x14ac:dyDescent="0.25">
      <c r="C201" s="9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5" t="str">
        <f t="shared" si="36"/>
        <v/>
      </c>
      <c r="M201" s="5" t="str">
        <f t="shared" si="37"/>
        <v/>
      </c>
      <c r="N201" s="5" t="str">
        <f t="shared" si="38"/>
        <v/>
      </c>
    </row>
    <row r="202" spans="3:14" ht="15" x14ac:dyDescent="0.25">
      <c r="C202" s="9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5" t="str">
        <f t="shared" si="36"/>
        <v/>
      </c>
      <c r="M202" s="5" t="str">
        <f t="shared" si="37"/>
        <v/>
      </c>
      <c r="N202" s="5" t="str">
        <f t="shared" si="38"/>
        <v/>
      </c>
    </row>
    <row r="203" spans="3:14" ht="15" x14ac:dyDescent="0.25">
      <c r="K203" s="5" t="str">
        <f t="shared" si="36"/>
        <v/>
      </c>
    </row>
    <row r="204" spans="3:14" ht="15" x14ac:dyDescent="0.25">
      <c r="K204" s="5" t="str">
        <f t="shared" si="36"/>
        <v/>
      </c>
    </row>
    <row r="205" spans="3:14" ht="15" x14ac:dyDescent="0.25">
      <c r="K205" s="5" t="str">
        <f t="shared" si="36"/>
        <v/>
      </c>
    </row>
    <row r="206" spans="3:14" ht="15" x14ac:dyDescent="0.25">
      <c r="K206" s="5" t="str">
        <f t="shared" si="36"/>
        <v/>
      </c>
    </row>
    <row r="207" spans="3:14" ht="15" x14ac:dyDescent="0.25">
      <c r="K207" s="5" t="str">
        <f t="shared" si="36"/>
        <v/>
      </c>
    </row>
    <row r="208" spans="3:14" ht="15" x14ac:dyDescent="0.25">
      <c r="K208" s="5" t="str">
        <f t="shared" si="36"/>
        <v/>
      </c>
    </row>
    <row r="209" spans="11:11" ht="15" x14ac:dyDescent="0.25">
      <c r="K209" s="5" t="str">
        <f t="shared" si="36"/>
        <v/>
      </c>
    </row>
    <row r="210" spans="11:11" ht="15" x14ac:dyDescent="0.25">
      <c r="K210" s="5" t="str">
        <f t="shared" si="36"/>
        <v/>
      </c>
    </row>
    <row r="211" spans="11:11" ht="15" x14ac:dyDescent="0.25">
      <c r="K211" s="5" t="str">
        <f t="shared" si="36"/>
        <v/>
      </c>
    </row>
    <row r="212" spans="11:11" ht="15" x14ac:dyDescent="0.25">
      <c r="K212" s="5" t="str">
        <f t="shared" si="36"/>
        <v/>
      </c>
    </row>
    <row r="213" spans="11:11" ht="15" x14ac:dyDescent="0.25">
      <c r="K213" s="5" t="str">
        <f t="shared" si="36"/>
        <v/>
      </c>
    </row>
    <row r="214" spans="11:11" ht="15" x14ac:dyDescent="0.25">
      <c r="K214" s="5" t="str">
        <f t="shared" si="36"/>
        <v/>
      </c>
    </row>
    <row r="215" spans="11:11" ht="15" x14ac:dyDescent="0.25">
      <c r="K215" s="5" t="str">
        <f t="shared" si="36"/>
        <v/>
      </c>
    </row>
    <row r="216" spans="11:11" ht="15" x14ac:dyDescent="0.25">
      <c r="K216" s="5" t="str">
        <f t="shared" si="36"/>
        <v/>
      </c>
    </row>
    <row r="217" spans="11:11" ht="15" x14ac:dyDescent="0.25">
      <c r="K217" s="5" t="str">
        <f t="shared" si="36"/>
        <v/>
      </c>
    </row>
    <row r="218" spans="11:11" ht="15" x14ac:dyDescent="0.25">
      <c r="K218" s="5" t="str">
        <f t="shared" si="36"/>
        <v/>
      </c>
    </row>
    <row r="219" spans="11:11" ht="15" x14ac:dyDescent="0.25">
      <c r="K219" s="5" t="str">
        <f t="shared" si="36"/>
        <v/>
      </c>
    </row>
    <row r="220" spans="11:11" ht="15" x14ac:dyDescent="0.25">
      <c r="K220" s="5" t="str">
        <f t="shared" si="36"/>
        <v/>
      </c>
    </row>
    <row r="221" spans="11:11" ht="15" x14ac:dyDescent="0.25">
      <c r="K221" s="5" t="str">
        <f t="shared" si="36"/>
        <v/>
      </c>
    </row>
    <row r="222" spans="11:11" ht="15" x14ac:dyDescent="0.25">
      <c r="K222" s="5" t="str">
        <f t="shared" si="36"/>
        <v/>
      </c>
    </row>
    <row r="223" spans="11:11" ht="15" x14ac:dyDescent="0.25">
      <c r="K223" s="5" t="str">
        <f t="shared" si="36"/>
        <v/>
      </c>
    </row>
    <row r="224" spans="11:11" ht="15" x14ac:dyDescent="0.25">
      <c r="K224" s="5" t="str">
        <f t="shared" si="36"/>
        <v/>
      </c>
    </row>
    <row r="225" spans="11:11" ht="15" x14ac:dyDescent="0.25">
      <c r="K225" s="5" t="str">
        <f t="shared" si="36"/>
        <v/>
      </c>
    </row>
    <row r="226" spans="11:11" ht="15" x14ac:dyDescent="0.25">
      <c r="K226" s="5" t="str">
        <f t="shared" si="36"/>
        <v/>
      </c>
    </row>
    <row r="227" spans="11:11" ht="15" x14ac:dyDescent="0.25">
      <c r="K227" s="5" t="str">
        <f t="shared" si="36"/>
        <v/>
      </c>
    </row>
    <row r="228" spans="11:11" ht="15" x14ac:dyDescent="0.25">
      <c r="K228" s="5" t="str">
        <f t="shared" si="36"/>
        <v/>
      </c>
    </row>
    <row r="229" spans="11:11" ht="15" x14ac:dyDescent="0.25">
      <c r="K229" s="5" t="str">
        <f t="shared" si="36"/>
        <v/>
      </c>
    </row>
    <row r="230" spans="11:11" ht="15" x14ac:dyDescent="0.25">
      <c r="K230" s="5" t="str">
        <f t="shared" si="36"/>
        <v/>
      </c>
    </row>
    <row r="231" spans="11:11" ht="15" x14ac:dyDescent="0.25">
      <c r="K231" s="5" t="str">
        <f t="shared" si="36"/>
        <v/>
      </c>
    </row>
    <row r="232" spans="11:11" ht="15" x14ac:dyDescent="0.25">
      <c r="K232" s="5" t="str">
        <f t="shared" si="36"/>
        <v/>
      </c>
    </row>
    <row r="233" spans="11:11" ht="15" x14ac:dyDescent="0.25">
      <c r="K233" s="5" t="str">
        <f t="shared" si="36"/>
        <v/>
      </c>
    </row>
    <row r="234" spans="11:11" ht="15" x14ac:dyDescent="0.25">
      <c r="K234" s="5" t="str">
        <f t="shared" si="36"/>
        <v/>
      </c>
    </row>
    <row r="235" spans="11:11" ht="15" x14ac:dyDescent="0.25">
      <c r="K235" s="5" t="str">
        <f t="shared" si="36"/>
        <v/>
      </c>
    </row>
    <row r="236" spans="11:11" ht="15" x14ac:dyDescent="0.25">
      <c r="K236" s="5" t="str">
        <f t="shared" si="36"/>
        <v/>
      </c>
    </row>
    <row r="237" spans="11:11" ht="15" x14ac:dyDescent="0.25">
      <c r="K237" s="5" t="str">
        <f t="shared" si="36"/>
        <v/>
      </c>
    </row>
    <row r="238" spans="11:11" ht="15" x14ac:dyDescent="0.25">
      <c r="K238" s="5" t="str">
        <f t="shared" si="36"/>
        <v/>
      </c>
    </row>
    <row r="239" spans="11:11" ht="15" x14ac:dyDescent="0.25">
      <c r="K239" s="5" t="str">
        <f t="shared" si="36"/>
        <v/>
      </c>
    </row>
    <row r="240" spans="11:11" ht="15" x14ac:dyDescent="0.25">
      <c r="K240" s="5" t="str">
        <f t="shared" si="36"/>
        <v/>
      </c>
    </row>
    <row r="241" spans="11:11" ht="15" x14ac:dyDescent="0.25">
      <c r="K241" s="5" t="str">
        <f t="shared" si="36"/>
        <v/>
      </c>
    </row>
    <row r="242" spans="11:11" ht="15" x14ac:dyDescent="0.25">
      <c r="K242" s="5" t="str">
        <f t="shared" si="36"/>
        <v/>
      </c>
    </row>
    <row r="243" spans="11:11" ht="15" x14ac:dyDescent="0.25">
      <c r="K243" s="5" t="str">
        <f t="shared" si="36"/>
        <v/>
      </c>
    </row>
    <row r="244" spans="11:11" ht="15" x14ac:dyDescent="0.25">
      <c r="K244" s="5" t="str">
        <f t="shared" si="36"/>
        <v/>
      </c>
    </row>
    <row r="245" spans="11:11" ht="15" x14ac:dyDescent="0.25">
      <c r="K245" s="5" t="str">
        <f t="shared" si="36"/>
        <v/>
      </c>
    </row>
    <row r="246" spans="11:11" ht="15" x14ac:dyDescent="0.25">
      <c r="K246" s="5" t="str">
        <f t="shared" si="36"/>
        <v/>
      </c>
    </row>
    <row r="247" spans="11:11" ht="15" x14ac:dyDescent="0.25">
      <c r="K247" s="5" t="str">
        <f t="shared" si="36"/>
        <v/>
      </c>
    </row>
    <row r="248" spans="11:11" ht="15" x14ac:dyDescent="0.25">
      <c r="K248" s="5" t="str">
        <f t="shared" si="36"/>
        <v/>
      </c>
    </row>
    <row r="249" spans="11:11" ht="15" x14ac:dyDescent="0.25">
      <c r="K249" s="5" t="str">
        <f t="shared" si="36"/>
        <v/>
      </c>
    </row>
    <row r="250" spans="11:11" ht="15" x14ac:dyDescent="0.25">
      <c r="K250" s="5" t="str">
        <f t="shared" si="36"/>
        <v/>
      </c>
    </row>
    <row r="251" spans="11:11" ht="15" x14ac:dyDescent="0.25">
      <c r="K251" s="5" t="str">
        <f t="shared" si="36"/>
        <v/>
      </c>
    </row>
    <row r="252" spans="11:11" ht="15" x14ac:dyDescent="0.25">
      <c r="K252" s="5" t="str">
        <f t="shared" si="36"/>
        <v/>
      </c>
    </row>
    <row r="253" spans="11:11" ht="15" x14ac:dyDescent="0.25">
      <c r="K253" s="5" t="str">
        <f t="shared" si="36"/>
        <v/>
      </c>
    </row>
    <row r="254" spans="11:11" ht="15" x14ac:dyDescent="0.25">
      <c r="K254" s="5" t="str">
        <f t="shared" si="36"/>
        <v/>
      </c>
    </row>
    <row r="255" spans="11:11" ht="15" x14ac:dyDescent="0.25">
      <c r="K255" s="5" t="str">
        <f t="shared" si="36"/>
        <v/>
      </c>
    </row>
    <row r="256" spans="11:11" ht="15" x14ac:dyDescent="0.25">
      <c r="K256" s="5" t="str">
        <f t="shared" si="36"/>
        <v/>
      </c>
    </row>
    <row r="257" spans="11:11" ht="15" x14ac:dyDescent="0.25">
      <c r="K257" s="5" t="str">
        <f t="shared" si="36"/>
        <v/>
      </c>
    </row>
    <row r="258" spans="11:11" ht="15" x14ac:dyDescent="0.25">
      <c r="K258" s="5" t="str">
        <f t="shared" si="36"/>
        <v/>
      </c>
    </row>
    <row r="259" spans="11:11" ht="15" x14ac:dyDescent="0.25">
      <c r="K259" s="5" t="str">
        <f t="shared" ref="K259:K322" si="39">IF(J259="", "", B259=J259)</f>
        <v/>
      </c>
    </row>
    <row r="260" spans="11:11" ht="15" x14ac:dyDescent="0.25">
      <c r="K260" s="5" t="str">
        <f t="shared" si="39"/>
        <v/>
      </c>
    </row>
    <row r="261" spans="11:11" ht="15" x14ac:dyDescent="0.25">
      <c r="K261" s="5" t="str">
        <f t="shared" si="39"/>
        <v/>
      </c>
    </row>
    <row r="262" spans="11:11" ht="15" x14ac:dyDescent="0.25">
      <c r="K262" s="5" t="str">
        <f t="shared" si="39"/>
        <v/>
      </c>
    </row>
    <row r="263" spans="11:11" ht="15" x14ac:dyDescent="0.25">
      <c r="K263" s="5" t="str">
        <f t="shared" si="39"/>
        <v/>
      </c>
    </row>
    <row r="264" spans="11:11" ht="15" x14ac:dyDescent="0.25">
      <c r="K264" s="5" t="str">
        <f t="shared" si="39"/>
        <v/>
      </c>
    </row>
    <row r="265" spans="11:11" ht="15" x14ac:dyDescent="0.25">
      <c r="K265" s="5" t="str">
        <f t="shared" si="39"/>
        <v/>
      </c>
    </row>
    <row r="266" spans="11:11" ht="15" x14ac:dyDescent="0.25">
      <c r="K266" s="5" t="str">
        <f t="shared" si="39"/>
        <v/>
      </c>
    </row>
    <row r="267" spans="11:11" ht="15" x14ac:dyDescent="0.25">
      <c r="K267" s="5" t="str">
        <f t="shared" si="39"/>
        <v/>
      </c>
    </row>
    <row r="268" spans="11:11" ht="15" x14ac:dyDescent="0.25">
      <c r="K268" s="5" t="str">
        <f t="shared" si="39"/>
        <v/>
      </c>
    </row>
    <row r="269" spans="11:11" ht="15" x14ac:dyDescent="0.25">
      <c r="K269" s="5" t="str">
        <f t="shared" si="39"/>
        <v/>
      </c>
    </row>
    <row r="270" spans="11:11" ht="15" x14ac:dyDescent="0.25">
      <c r="K270" s="5" t="str">
        <f t="shared" si="39"/>
        <v/>
      </c>
    </row>
    <row r="271" spans="11:11" ht="15" x14ac:dyDescent="0.25">
      <c r="K271" s="5" t="str">
        <f t="shared" si="39"/>
        <v/>
      </c>
    </row>
    <row r="272" spans="11:11" ht="15" x14ac:dyDescent="0.25">
      <c r="K272" s="5" t="str">
        <f t="shared" si="39"/>
        <v/>
      </c>
    </row>
    <row r="273" spans="11:11" ht="15" x14ac:dyDescent="0.25">
      <c r="K273" s="5" t="str">
        <f t="shared" si="39"/>
        <v/>
      </c>
    </row>
    <row r="274" spans="11:11" ht="15" x14ac:dyDescent="0.25">
      <c r="K274" s="5" t="str">
        <f t="shared" si="39"/>
        <v/>
      </c>
    </row>
    <row r="275" spans="11:11" ht="15" x14ac:dyDescent="0.25">
      <c r="K275" s="5" t="str">
        <f t="shared" si="39"/>
        <v/>
      </c>
    </row>
    <row r="276" spans="11:11" ht="15" x14ac:dyDescent="0.25">
      <c r="K276" s="5" t="str">
        <f t="shared" si="39"/>
        <v/>
      </c>
    </row>
    <row r="277" spans="11:11" ht="15" x14ac:dyDescent="0.25">
      <c r="K277" s="5" t="str">
        <f t="shared" si="39"/>
        <v/>
      </c>
    </row>
    <row r="278" spans="11:11" ht="15" x14ac:dyDescent="0.25">
      <c r="K278" s="5" t="str">
        <f t="shared" si="39"/>
        <v/>
      </c>
    </row>
    <row r="279" spans="11:11" ht="15" x14ac:dyDescent="0.25">
      <c r="K279" s="5" t="str">
        <f t="shared" si="39"/>
        <v/>
      </c>
    </row>
    <row r="280" spans="11:11" ht="15" x14ac:dyDescent="0.25">
      <c r="K280" s="5" t="str">
        <f t="shared" si="39"/>
        <v/>
      </c>
    </row>
    <row r="281" spans="11:11" ht="15" x14ac:dyDescent="0.25">
      <c r="K281" s="5" t="str">
        <f t="shared" si="39"/>
        <v/>
      </c>
    </row>
    <row r="282" spans="11:11" ht="15" x14ac:dyDescent="0.25">
      <c r="K282" s="5" t="str">
        <f t="shared" si="39"/>
        <v/>
      </c>
    </row>
    <row r="283" spans="11:11" ht="15" x14ac:dyDescent="0.25">
      <c r="K283" s="5" t="str">
        <f t="shared" si="39"/>
        <v/>
      </c>
    </row>
    <row r="284" spans="11:11" ht="15" x14ac:dyDescent="0.25">
      <c r="K284" s="5" t="str">
        <f t="shared" si="39"/>
        <v/>
      </c>
    </row>
    <row r="285" spans="11:11" ht="15" x14ac:dyDescent="0.25">
      <c r="K285" s="5" t="str">
        <f t="shared" si="39"/>
        <v/>
      </c>
    </row>
    <row r="286" spans="11:11" ht="15" x14ac:dyDescent="0.25">
      <c r="K286" s="5" t="str">
        <f t="shared" si="39"/>
        <v/>
      </c>
    </row>
    <row r="287" spans="11:11" ht="15" x14ac:dyDescent="0.25">
      <c r="K287" s="5" t="str">
        <f t="shared" si="39"/>
        <v/>
      </c>
    </row>
    <row r="288" spans="11:11" ht="15" x14ac:dyDescent="0.25">
      <c r="K288" s="5" t="str">
        <f t="shared" si="39"/>
        <v/>
      </c>
    </row>
    <row r="289" spans="11:11" ht="15" x14ac:dyDescent="0.25">
      <c r="K289" s="5" t="str">
        <f t="shared" si="39"/>
        <v/>
      </c>
    </row>
    <row r="290" spans="11:11" ht="15" x14ac:dyDescent="0.25">
      <c r="K290" s="5" t="str">
        <f t="shared" si="39"/>
        <v/>
      </c>
    </row>
    <row r="291" spans="11:11" ht="15" x14ac:dyDescent="0.25">
      <c r="K291" s="5" t="str">
        <f t="shared" si="39"/>
        <v/>
      </c>
    </row>
    <row r="292" spans="11:11" ht="15" x14ac:dyDescent="0.25">
      <c r="K292" s="5" t="str">
        <f t="shared" si="39"/>
        <v/>
      </c>
    </row>
    <row r="293" spans="11:11" ht="15" x14ac:dyDescent="0.25">
      <c r="K293" s="5" t="str">
        <f t="shared" si="39"/>
        <v/>
      </c>
    </row>
    <row r="294" spans="11:11" ht="15" x14ac:dyDescent="0.25">
      <c r="K294" s="5" t="str">
        <f t="shared" si="39"/>
        <v/>
      </c>
    </row>
    <row r="295" spans="11:11" ht="15" x14ac:dyDescent="0.25">
      <c r="K295" s="5" t="str">
        <f t="shared" si="39"/>
        <v/>
      </c>
    </row>
    <row r="296" spans="11:11" ht="15" x14ac:dyDescent="0.25">
      <c r="K296" s="5" t="str">
        <f t="shared" si="39"/>
        <v/>
      </c>
    </row>
    <row r="297" spans="11:11" ht="15" x14ac:dyDescent="0.25">
      <c r="K297" s="5" t="str">
        <f t="shared" si="39"/>
        <v/>
      </c>
    </row>
    <row r="298" spans="11:11" ht="15" x14ac:dyDescent="0.25">
      <c r="K298" s="5" t="str">
        <f t="shared" si="39"/>
        <v/>
      </c>
    </row>
    <row r="299" spans="11:11" ht="15" x14ac:dyDescent="0.25">
      <c r="K299" s="5" t="str">
        <f t="shared" si="39"/>
        <v/>
      </c>
    </row>
    <row r="300" spans="11:11" ht="15" x14ac:dyDescent="0.25">
      <c r="K300" s="5" t="str">
        <f t="shared" si="39"/>
        <v/>
      </c>
    </row>
    <row r="301" spans="11:11" ht="15" x14ac:dyDescent="0.25">
      <c r="K301" s="5" t="str">
        <f t="shared" si="39"/>
        <v/>
      </c>
    </row>
    <row r="302" spans="11:11" ht="15" x14ac:dyDescent="0.25">
      <c r="K302" s="5" t="str">
        <f t="shared" si="39"/>
        <v/>
      </c>
    </row>
    <row r="303" spans="11:11" ht="15" x14ac:dyDescent="0.25">
      <c r="K303" s="5" t="str">
        <f t="shared" si="39"/>
        <v/>
      </c>
    </row>
    <row r="304" spans="11:11" ht="15" x14ac:dyDescent="0.25">
      <c r="K304" s="5" t="str">
        <f t="shared" si="39"/>
        <v/>
      </c>
    </row>
    <row r="305" spans="11:11" ht="15" x14ac:dyDescent="0.25">
      <c r="K305" s="5" t="str">
        <f t="shared" si="39"/>
        <v/>
      </c>
    </row>
    <row r="306" spans="11:11" ht="15" x14ac:dyDescent="0.25">
      <c r="K306" s="5" t="str">
        <f t="shared" si="39"/>
        <v/>
      </c>
    </row>
    <row r="307" spans="11:11" ht="15" x14ac:dyDescent="0.25">
      <c r="K307" s="5" t="str">
        <f t="shared" si="39"/>
        <v/>
      </c>
    </row>
    <row r="308" spans="11:11" ht="15" x14ac:dyDescent="0.25">
      <c r="K308" s="5" t="str">
        <f t="shared" si="39"/>
        <v/>
      </c>
    </row>
    <row r="309" spans="11:11" ht="15" x14ac:dyDescent="0.25">
      <c r="K309" s="5" t="str">
        <f t="shared" si="39"/>
        <v/>
      </c>
    </row>
    <row r="310" spans="11:11" ht="15" x14ac:dyDescent="0.25">
      <c r="K310" s="5" t="str">
        <f t="shared" si="39"/>
        <v/>
      </c>
    </row>
    <row r="311" spans="11:11" ht="15" x14ac:dyDescent="0.25">
      <c r="K311" s="5" t="str">
        <f t="shared" si="39"/>
        <v/>
      </c>
    </row>
    <row r="312" spans="11:11" ht="15" x14ac:dyDescent="0.25">
      <c r="K312" s="5" t="str">
        <f t="shared" si="39"/>
        <v/>
      </c>
    </row>
    <row r="313" spans="11:11" ht="15" x14ac:dyDescent="0.25">
      <c r="K313" s="5" t="str">
        <f t="shared" si="39"/>
        <v/>
      </c>
    </row>
    <row r="314" spans="11:11" ht="15" x14ac:dyDescent="0.25">
      <c r="K314" s="5" t="str">
        <f t="shared" si="39"/>
        <v/>
      </c>
    </row>
    <row r="315" spans="11:11" ht="15" x14ac:dyDescent="0.25">
      <c r="K315" s="5" t="str">
        <f t="shared" si="39"/>
        <v/>
      </c>
    </row>
    <row r="316" spans="11:11" ht="15" x14ac:dyDescent="0.25">
      <c r="K316" s="5" t="str">
        <f t="shared" si="39"/>
        <v/>
      </c>
    </row>
    <row r="317" spans="11:11" ht="15" x14ac:dyDescent="0.25">
      <c r="K317" s="5" t="str">
        <f t="shared" si="39"/>
        <v/>
      </c>
    </row>
    <row r="318" spans="11:11" ht="15" x14ac:dyDescent="0.25">
      <c r="K318" s="5" t="str">
        <f t="shared" si="39"/>
        <v/>
      </c>
    </row>
    <row r="319" spans="11:11" ht="15" x14ac:dyDescent="0.25">
      <c r="K319" s="5" t="str">
        <f t="shared" si="39"/>
        <v/>
      </c>
    </row>
    <row r="320" spans="11:11" ht="15" x14ac:dyDescent="0.25">
      <c r="K320" s="5" t="str">
        <f t="shared" si="39"/>
        <v/>
      </c>
    </row>
    <row r="321" spans="11:11" ht="15" x14ac:dyDescent="0.25">
      <c r="K321" s="5" t="str">
        <f t="shared" si="39"/>
        <v/>
      </c>
    </row>
    <row r="322" spans="11:11" ht="15" x14ac:dyDescent="0.25">
      <c r="K322" s="5" t="str">
        <f t="shared" si="39"/>
        <v/>
      </c>
    </row>
    <row r="323" spans="11:11" ht="15" x14ac:dyDescent="0.25">
      <c r="K323" s="5" t="str">
        <f t="shared" ref="K323:K386" si="40">IF(J323="", "", B323=J323)</f>
        <v/>
      </c>
    </row>
    <row r="324" spans="11:11" ht="15" x14ac:dyDescent="0.25">
      <c r="K324" s="5" t="str">
        <f t="shared" si="40"/>
        <v/>
      </c>
    </row>
    <row r="325" spans="11:11" ht="15" x14ac:dyDescent="0.25">
      <c r="K325" s="5" t="str">
        <f t="shared" si="40"/>
        <v/>
      </c>
    </row>
    <row r="326" spans="11:11" ht="15" x14ac:dyDescent="0.25">
      <c r="K326" s="5" t="str">
        <f t="shared" si="40"/>
        <v/>
      </c>
    </row>
    <row r="327" spans="11:11" ht="15" x14ac:dyDescent="0.25">
      <c r="K327" s="5" t="str">
        <f t="shared" si="40"/>
        <v/>
      </c>
    </row>
    <row r="328" spans="11:11" ht="15" x14ac:dyDescent="0.25">
      <c r="K328" s="5" t="str">
        <f t="shared" si="40"/>
        <v/>
      </c>
    </row>
    <row r="329" spans="11:11" ht="15" x14ac:dyDescent="0.25">
      <c r="K329" s="5" t="str">
        <f t="shared" si="40"/>
        <v/>
      </c>
    </row>
    <row r="330" spans="11:11" ht="15" x14ac:dyDescent="0.25">
      <c r="K330" s="5" t="str">
        <f t="shared" si="40"/>
        <v/>
      </c>
    </row>
    <row r="331" spans="11:11" ht="15" x14ac:dyDescent="0.25">
      <c r="K331" s="5" t="str">
        <f t="shared" si="40"/>
        <v/>
      </c>
    </row>
    <row r="332" spans="11:11" ht="15" x14ac:dyDescent="0.25">
      <c r="K332" s="5" t="str">
        <f t="shared" si="40"/>
        <v/>
      </c>
    </row>
    <row r="333" spans="11:11" ht="15" x14ac:dyDescent="0.25">
      <c r="K333" s="5" t="str">
        <f t="shared" si="40"/>
        <v/>
      </c>
    </row>
    <row r="334" spans="11:11" ht="15" x14ac:dyDescent="0.25">
      <c r="K334" s="5" t="str">
        <f t="shared" si="40"/>
        <v/>
      </c>
    </row>
    <row r="335" spans="11:11" ht="15" x14ac:dyDescent="0.25">
      <c r="K335" s="5" t="str">
        <f t="shared" si="40"/>
        <v/>
      </c>
    </row>
    <row r="336" spans="11:11" ht="15" x14ac:dyDescent="0.25">
      <c r="K336" s="5" t="str">
        <f t="shared" si="40"/>
        <v/>
      </c>
    </row>
    <row r="337" spans="11:11" ht="15" x14ac:dyDescent="0.25">
      <c r="K337" s="5" t="str">
        <f t="shared" si="40"/>
        <v/>
      </c>
    </row>
    <row r="338" spans="11:11" ht="15" x14ac:dyDescent="0.25">
      <c r="K338" s="5" t="str">
        <f t="shared" si="40"/>
        <v/>
      </c>
    </row>
    <row r="339" spans="11:11" ht="15" x14ac:dyDescent="0.25">
      <c r="K339" s="5" t="str">
        <f t="shared" si="40"/>
        <v/>
      </c>
    </row>
    <row r="340" spans="11:11" ht="15" x14ac:dyDescent="0.25">
      <c r="K340" s="5" t="str">
        <f t="shared" si="40"/>
        <v/>
      </c>
    </row>
    <row r="341" spans="11:11" ht="15" x14ac:dyDescent="0.25">
      <c r="K341" s="5" t="str">
        <f t="shared" si="40"/>
        <v/>
      </c>
    </row>
    <row r="342" spans="11:11" ht="15" x14ac:dyDescent="0.25">
      <c r="K342" s="5" t="str">
        <f t="shared" si="40"/>
        <v/>
      </c>
    </row>
    <row r="343" spans="11:11" ht="15" x14ac:dyDescent="0.25">
      <c r="K343" s="5" t="str">
        <f t="shared" si="40"/>
        <v/>
      </c>
    </row>
    <row r="344" spans="11:11" ht="15" x14ac:dyDescent="0.25">
      <c r="K344" s="5" t="str">
        <f t="shared" si="40"/>
        <v/>
      </c>
    </row>
    <row r="345" spans="11:11" ht="15" x14ac:dyDescent="0.25">
      <c r="K345" s="5" t="str">
        <f t="shared" si="40"/>
        <v/>
      </c>
    </row>
    <row r="346" spans="11:11" ht="15" x14ac:dyDescent="0.25">
      <c r="K346" s="5" t="str">
        <f t="shared" si="40"/>
        <v/>
      </c>
    </row>
    <row r="347" spans="11:11" ht="15" x14ac:dyDescent="0.25">
      <c r="K347" s="5" t="str">
        <f t="shared" si="40"/>
        <v/>
      </c>
    </row>
    <row r="348" spans="11:11" ht="15" x14ac:dyDescent="0.25">
      <c r="K348" s="5" t="str">
        <f t="shared" si="40"/>
        <v/>
      </c>
    </row>
    <row r="349" spans="11:11" ht="15" x14ac:dyDescent="0.25">
      <c r="K349" s="5" t="str">
        <f t="shared" si="40"/>
        <v/>
      </c>
    </row>
    <row r="350" spans="11:11" ht="15" x14ac:dyDescent="0.25">
      <c r="K350" s="5" t="str">
        <f t="shared" si="40"/>
        <v/>
      </c>
    </row>
    <row r="351" spans="11:11" ht="15" x14ac:dyDescent="0.25">
      <c r="K351" s="5" t="str">
        <f t="shared" si="40"/>
        <v/>
      </c>
    </row>
    <row r="352" spans="11:11" ht="15" x14ac:dyDescent="0.25">
      <c r="K352" s="5" t="str">
        <f t="shared" si="40"/>
        <v/>
      </c>
    </row>
    <row r="353" spans="11:11" ht="15" x14ac:dyDescent="0.25">
      <c r="K353" s="5" t="str">
        <f t="shared" si="40"/>
        <v/>
      </c>
    </row>
    <row r="354" spans="11:11" ht="15" x14ac:dyDescent="0.25">
      <c r="K354" s="5" t="str">
        <f t="shared" si="40"/>
        <v/>
      </c>
    </row>
    <row r="355" spans="11:11" ht="15" x14ac:dyDescent="0.25">
      <c r="K355" s="5" t="str">
        <f t="shared" si="40"/>
        <v/>
      </c>
    </row>
    <row r="356" spans="11:11" ht="15" x14ac:dyDescent="0.25">
      <c r="K356" s="5" t="str">
        <f t="shared" si="40"/>
        <v/>
      </c>
    </row>
    <row r="357" spans="11:11" ht="15" x14ac:dyDescent="0.25">
      <c r="K357" s="5" t="str">
        <f t="shared" si="40"/>
        <v/>
      </c>
    </row>
    <row r="358" spans="11:11" ht="15" x14ac:dyDescent="0.25">
      <c r="K358" s="5" t="str">
        <f t="shared" si="40"/>
        <v/>
      </c>
    </row>
    <row r="359" spans="11:11" ht="15" x14ac:dyDescent="0.25">
      <c r="K359" s="5" t="str">
        <f t="shared" si="40"/>
        <v/>
      </c>
    </row>
    <row r="360" spans="11:11" ht="15" x14ac:dyDescent="0.25">
      <c r="K360" s="5" t="str">
        <f t="shared" si="40"/>
        <v/>
      </c>
    </row>
    <row r="361" spans="11:11" ht="15" x14ac:dyDescent="0.25">
      <c r="K361" s="5" t="str">
        <f t="shared" si="40"/>
        <v/>
      </c>
    </row>
    <row r="362" spans="11:11" ht="15" x14ac:dyDescent="0.25">
      <c r="K362" s="5" t="str">
        <f t="shared" si="40"/>
        <v/>
      </c>
    </row>
    <row r="363" spans="11:11" ht="15" x14ac:dyDescent="0.25">
      <c r="K363" s="5" t="str">
        <f t="shared" si="40"/>
        <v/>
      </c>
    </row>
    <row r="364" spans="11:11" ht="15" x14ac:dyDescent="0.25">
      <c r="K364" s="5" t="str">
        <f t="shared" si="40"/>
        <v/>
      </c>
    </row>
    <row r="365" spans="11:11" ht="15" x14ac:dyDescent="0.25">
      <c r="K365" s="5" t="str">
        <f t="shared" si="40"/>
        <v/>
      </c>
    </row>
    <row r="366" spans="11:11" ht="15" x14ac:dyDescent="0.25">
      <c r="K366" s="5" t="str">
        <f t="shared" si="40"/>
        <v/>
      </c>
    </row>
    <row r="367" spans="11:11" ht="15" x14ac:dyDescent="0.25">
      <c r="K367" s="5" t="str">
        <f t="shared" si="40"/>
        <v/>
      </c>
    </row>
    <row r="368" spans="11:11" ht="15" x14ac:dyDescent="0.25">
      <c r="K368" s="5" t="str">
        <f t="shared" si="40"/>
        <v/>
      </c>
    </row>
    <row r="369" spans="11:11" ht="15" x14ac:dyDescent="0.25">
      <c r="K369" s="5" t="str">
        <f t="shared" si="40"/>
        <v/>
      </c>
    </row>
    <row r="370" spans="11:11" ht="15" x14ac:dyDescent="0.25">
      <c r="K370" s="5" t="str">
        <f t="shared" si="40"/>
        <v/>
      </c>
    </row>
    <row r="371" spans="11:11" ht="15" x14ac:dyDescent="0.25">
      <c r="K371" s="5" t="str">
        <f t="shared" si="40"/>
        <v/>
      </c>
    </row>
    <row r="372" spans="11:11" ht="15" x14ac:dyDescent="0.25">
      <c r="K372" s="5" t="str">
        <f t="shared" si="40"/>
        <v/>
      </c>
    </row>
    <row r="373" spans="11:11" ht="15" x14ac:dyDescent="0.25">
      <c r="K373" s="5" t="str">
        <f t="shared" si="40"/>
        <v/>
      </c>
    </row>
    <row r="374" spans="11:11" ht="15" x14ac:dyDescent="0.25">
      <c r="K374" s="5" t="str">
        <f t="shared" si="40"/>
        <v/>
      </c>
    </row>
    <row r="375" spans="11:11" ht="15" x14ac:dyDescent="0.25">
      <c r="K375" s="5" t="str">
        <f t="shared" si="40"/>
        <v/>
      </c>
    </row>
    <row r="376" spans="11:11" ht="15" x14ac:dyDescent="0.25">
      <c r="K376" s="5" t="str">
        <f t="shared" si="40"/>
        <v/>
      </c>
    </row>
    <row r="377" spans="11:11" ht="15" x14ac:dyDescent="0.25">
      <c r="K377" s="5" t="str">
        <f t="shared" si="40"/>
        <v/>
      </c>
    </row>
    <row r="378" spans="11:11" ht="15" x14ac:dyDescent="0.25">
      <c r="K378" s="5" t="str">
        <f t="shared" si="40"/>
        <v/>
      </c>
    </row>
    <row r="379" spans="11:11" ht="15" x14ac:dyDescent="0.25">
      <c r="K379" s="5" t="str">
        <f t="shared" si="40"/>
        <v/>
      </c>
    </row>
    <row r="380" spans="11:11" ht="15" x14ac:dyDescent="0.25">
      <c r="K380" s="5" t="str">
        <f t="shared" si="40"/>
        <v/>
      </c>
    </row>
    <row r="381" spans="11:11" ht="15" x14ac:dyDescent="0.25">
      <c r="K381" s="5" t="str">
        <f t="shared" si="40"/>
        <v/>
      </c>
    </row>
    <row r="382" spans="11:11" ht="15" x14ac:dyDescent="0.25">
      <c r="K382" s="5" t="str">
        <f t="shared" si="40"/>
        <v/>
      </c>
    </row>
    <row r="383" spans="11:11" ht="15" x14ac:dyDescent="0.25">
      <c r="K383" s="5" t="str">
        <f t="shared" si="40"/>
        <v/>
      </c>
    </row>
    <row r="384" spans="11:11" ht="15" x14ac:dyDescent="0.25">
      <c r="K384" s="5" t="str">
        <f t="shared" si="40"/>
        <v/>
      </c>
    </row>
    <row r="385" spans="11:11" ht="15" x14ac:dyDescent="0.25">
      <c r="K385" s="5" t="str">
        <f t="shared" si="40"/>
        <v/>
      </c>
    </row>
    <row r="386" spans="11:11" ht="15" x14ac:dyDescent="0.25">
      <c r="K386" s="5" t="str">
        <f t="shared" si="40"/>
        <v/>
      </c>
    </row>
    <row r="387" spans="11:11" ht="15" x14ac:dyDescent="0.25">
      <c r="K387" s="5" t="str">
        <f t="shared" ref="K387:K450" si="41">IF(J387="", "", B387=J387)</f>
        <v/>
      </c>
    </row>
    <row r="388" spans="11:11" ht="15" x14ac:dyDescent="0.25">
      <c r="K388" s="5" t="str">
        <f t="shared" si="41"/>
        <v/>
      </c>
    </row>
    <row r="389" spans="11:11" ht="15" x14ac:dyDescent="0.25">
      <c r="K389" s="5" t="str">
        <f t="shared" si="41"/>
        <v/>
      </c>
    </row>
    <row r="390" spans="11:11" ht="15" x14ac:dyDescent="0.25">
      <c r="K390" s="5" t="str">
        <f t="shared" si="41"/>
        <v/>
      </c>
    </row>
    <row r="391" spans="11:11" ht="15" x14ac:dyDescent="0.25">
      <c r="K391" s="5" t="str">
        <f t="shared" si="41"/>
        <v/>
      </c>
    </row>
    <row r="392" spans="11:11" ht="15" x14ac:dyDescent="0.25">
      <c r="K392" s="5" t="str">
        <f t="shared" si="41"/>
        <v/>
      </c>
    </row>
    <row r="393" spans="11:11" ht="15" x14ac:dyDescent="0.25">
      <c r="K393" s="5" t="str">
        <f t="shared" si="41"/>
        <v/>
      </c>
    </row>
    <row r="394" spans="11:11" ht="15" x14ac:dyDescent="0.25">
      <c r="K394" s="5" t="str">
        <f t="shared" si="41"/>
        <v/>
      </c>
    </row>
    <row r="395" spans="11:11" ht="15" x14ac:dyDescent="0.25">
      <c r="K395" s="5" t="str">
        <f t="shared" si="41"/>
        <v/>
      </c>
    </row>
    <row r="396" spans="11:11" ht="15" x14ac:dyDescent="0.25">
      <c r="K396" s="5" t="str">
        <f t="shared" si="41"/>
        <v/>
      </c>
    </row>
    <row r="397" spans="11:11" ht="15" x14ac:dyDescent="0.25">
      <c r="K397" s="5" t="str">
        <f t="shared" si="41"/>
        <v/>
      </c>
    </row>
    <row r="398" spans="11:11" ht="15" x14ac:dyDescent="0.25">
      <c r="K398" s="5" t="str">
        <f t="shared" si="41"/>
        <v/>
      </c>
    </row>
    <row r="399" spans="11:11" ht="15" x14ac:dyDescent="0.25">
      <c r="K399" s="5" t="str">
        <f t="shared" si="41"/>
        <v/>
      </c>
    </row>
    <row r="400" spans="11:11" ht="15" x14ac:dyDescent="0.25">
      <c r="K400" s="5" t="str">
        <f t="shared" si="41"/>
        <v/>
      </c>
    </row>
    <row r="401" spans="11:11" ht="15" x14ac:dyDescent="0.25">
      <c r="K401" s="5" t="str">
        <f t="shared" si="41"/>
        <v/>
      </c>
    </row>
    <row r="402" spans="11:11" ht="15" x14ac:dyDescent="0.25">
      <c r="K402" s="5" t="str">
        <f t="shared" si="41"/>
        <v/>
      </c>
    </row>
    <row r="403" spans="11:11" ht="15" x14ac:dyDescent="0.25">
      <c r="K403" s="5" t="str">
        <f t="shared" si="41"/>
        <v/>
      </c>
    </row>
    <row r="404" spans="11:11" ht="15" x14ac:dyDescent="0.25">
      <c r="K404" s="5" t="str">
        <f t="shared" si="41"/>
        <v/>
      </c>
    </row>
    <row r="405" spans="11:11" ht="15" x14ac:dyDescent="0.25">
      <c r="K405" s="5" t="str">
        <f t="shared" si="41"/>
        <v/>
      </c>
    </row>
    <row r="406" spans="11:11" ht="15" x14ac:dyDescent="0.25">
      <c r="K406" s="5" t="str">
        <f t="shared" si="41"/>
        <v/>
      </c>
    </row>
    <row r="407" spans="11:11" ht="15" x14ac:dyDescent="0.25">
      <c r="K407" s="5" t="str">
        <f t="shared" si="41"/>
        <v/>
      </c>
    </row>
    <row r="408" spans="11:11" ht="15" x14ac:dyDescent="0.25">
      <c r="K408" s="5" t="str">
        <f t="shared" si="41"/>
        <v/>
      </c>
    </row>
    <row r="409" spans="11:11" ht="15" x14ac:dyDescent="0.25">
      <c r="K409" s="5" t="str">
        <f t="shared" si="41"/>
        <v/>
      </c>
    </row>
    <row r="410" spans="11:11" ht="15" x14ac:dyDescent="0.25">
      <c r="K410" s="5" t="str">
        <f t="shared" si="41"/>
        <v/>
      </c>
    </row>
    <row r="411" spans="11:11" ht="15" x14ac:dyDescent="0.25">
      <c r="K411" s="5" t="str">
        <f t="shared" si="41"/>
        <v/>
      </c>
    </row>
    <row r="412" spans="11:11" ht="15" x14ac:dyDescent="0.25">
      <c r="K412" s="5" t="str">
        <f t="shared" si="41"/>
        <v/>
      </c>
    </row>
    <row r="413" spans="11:11" ht="15" x14ac:dyDescent="0.25">
      <c r="K413" s="5" t="str">
        <f t="shared" si="41"/>
        <v/>
      </c>
    </row>
    <row r="414" spans="11:11" ht="15" x14ac:dyDescent="0.25">
      <c r="K414" s="5" t="str">
        <f t="shared" si="41"/>
        <v/>
      </c>
    </row>
    <row r="415" spans="11:11" ht="15" x14ac:dyDescent="0.25">
      <c r="K415" s="5" t="str">
        <f t="shared" si="41"/>
        <v/>
      </c>
    </row>
    <row r="416" spans="11:11" ht="15" x14ac:dyDescent="0.25">
      <c r="K416" s="5" t="str">
        <f t="shared" si="41"/>
        <v/>
      </c>
    </row>
    <row r="417" spans="11:11" ht="15" x14ac:dyDescent="0.25">
      <c r="K417" s="5" t="str">
        <f t="shared" si="41"/>
        <v/>
      </c>
    </row>
    <row r="418" spans="11:11" ht="15" x14ac:dyDescent="0.25">
      <c r="K418" s="5" t="str">
        <f t="shared" si="41"/>
        <v/>
      </c>
    </row>
    <row r="419" spans="11:11" ht="15" x14ac:dyDescent="0.25">
      <c r="K419" s="5" t="str">
        <f t="shared" si="41"/>
        <v/>
      </c>
    </row>
    <row r="420" spans="11:11" ht="15" x14ac:dyDescent="0.25">
      <c r="K420" s="5" t="str">
        <f t="shared" si="41"/>
        <v/>
      </c>
    </row>
    <row r="421" spans="11:11" ht="15" x14ac:dyDescent="0.25">
      <c r="K421" s="5" t="str">
        <f t="shared" si="41"/>
        <v/>
      </c>
    </row>
    <row r="422" spans="11:11" ht="15" x14ac:dyDescent="0.25">
      <c r="K422" s="5" t="str">
        <f t="shared" si="41"/>
        <v/>
      </c>
    </row>
    <row r="423" spans="11:11" ht="15" x14ac:dyDescent="0.25">
      <c r="K423" s="5" t="str">
        <f t="shared" si="41"/>
        <v/>
      </c>
    </row>
    <row r="424" spans="11:11" ht="15" x14ac:dyDescent="0.25">
      <c r="K424" s="5" t="str">
        <f t="shared" si="41"/>
        <v/>
      </c>
    </row>
    <row r="425" spans="11:11" ht="15" x14ac:dyDescent="0.25">
      <c r="K425" s="5" t="str">
        <f t="shared" si="41"/>
        <v/>
      </c>
    </row>
    <row r="426" spans="11:11" ht="15" x14ac:dyDescent="0.25">
      <c r="K426" s="5" t="str">
        <f t="shared" si="41"/>
        <v/>
      </c>
    </row>
    <row r="427" spans="11:11" ht="15" x14ac:dyDescent="0.25">
      <c r="K427" s="5" t="str">
        <f t="shared" si="41"/>
        <v/>
      </c>
    </row>
    <row r="428" spans="11:11" ht="15" x14ac:dyDescent="0.25">
      <c r="K428" s="5" t="str">
        <f t="shared" si="41"/>
        <v/>
      </c>
    </row>
    <row r="429" spans="11:11" ht="15" x14ac:dyDescent="0.25">
      <c r="K429" s="5" t="str">
        <f t="shared" si="41"/>
        <v/>
      </c>
    </row>
    <row r="430" spans="11:11" ht="15" x14ac:dyDescent="0.25">
      <c r="K430" s="5" t="str">
        <f t="shared" si="41"/>
        <v/>
      </c>
    </row>
    <row r="431" spans="11:11" ht="15" x14ac:dyDescent="0.25">
      <c r="K431" s="5" t="str">
        <f t="shared" si="41"/>
        <v/>
      </c>
    </row>
    <row r="432" spans="11:11" ht="15" x14ac:dyDescent="0.25">
      <c r="K432" s="5" t="str">
        <f t="shared" si="41"/>
        <v/>
      </c>
    </row>
    <row r="433" spans="11:11" ht="15" x14ac:dyDescent="0.25">
      <c r="K433" s="5" t="str">
        <f t="shared" si="41"/>
        <v/>
      </c>
    </row>
    <row r="434" spans="11:11" ht="15" x14ac:dyDescent="0.25">
      <c r="K434" s="5" t="str">
        <f t="shared" si="41"/>
        <v/>
      </c>
    </row>
    <row r="435" spans="11:11" ht="15" x14ac:dyDescent="0.25">
      <c r="K435" s="5" t="str">
        <f t="shared" si="41"/>
        <v/>
      </c>
    </row>
    <row r="436" spans="11:11" ht="15" x14ac:dyDescent="0.25">
      <c r="K436" s="5" t="str">
        <f t="shared" si="41"/>
        <v/>
      </c>
    </row>
    <row r="437" spans="11:11" ht="15" x14ac:dyDescent="0.25">
      <c r="K437" s="5" t="str">
        <f t="shared" si="41"/>
        <v/>
      </c>
    </row>
    <row r="438" spans="11:11" ht="15" x14ac:dyDescent="0.25">
      <c r="K438" s="5" t="str">
        <f t="shared" si="41"/>
        <v/>
      </c>
    </row>
    <row r="439" spans="11:11" ht="15" x14ac:dyDescent="0.25">
      <c r="K439" s="5" t="str">
        <f t="shared" si="41"/>
        <v/>
      </c>
    </row>
    <row r="440" spans="11:11" ht="15" x14ac:dyDescent="0.25">
      <c r="K440" s="5" t="str">
        <f t="shared" si="41"/>
        <v/>
      </c>
    </row>
    <row r="441" spans="11:11" ht="15" x14ac:dyDescent="0.25">
      <c r="K441" s="5" t="str">
        <f t="shared" si="41"/>
        <v/>
      </c>
    </row>
    <row r="442" spans="11:11" ht="15" x14ac:dyDescent="0.25">
      <c r="K442" s="5" t="str">
        <f t="shared" si="41"/>
        <v/>
      </c>
    </row>
    <row r="443" spans="11:11" ht="15" x14ac:dyDescent="0.25">
      <c r="K443" s="5" t="str">
        <f t="shared" si="41"/>
        <v/>
      </c>
    </row>
    <row r="444" spans="11:11" ht="15" x14ac:dyDescent="0.25">
      <c r="K444" s="5" t="str">
        <f t="shared" si="41"/>
        <v/>
      </c>
    </row>
    <row r="445" spans="11:11" ht="15" x14ac:dyDescent="0.25">
      <c r="K445" s="5" t="str">
        <f t="shared" si="41"/>
        <v/>
      </c>
    </row>
    <row r="446" spans="11:11" ht="15" x14ac:dyDescent="0.25">
      <c r="K446" s="5" t="str">
        <f t="shared" si="41"/>
        <v/>
      </c>
    </row>
    <row r="447" spans="11:11" ht="15" x14ac:dyDescent="0.25">
      <c r="K447" s="5" t="str">
        <f t="shared" si="41"/>
        <v/>
      </c>
    </row>
    <row r="448" spans="11:11" ht="15" x14ac:dyDescent="0.25">
      <c r="K448" s="5" t="str">
        <f t="shared" si="41"/>
        <v/>
      </c>
    </row>
    <row r="449" spans="11:11" ht="15" x14ac:dyDescent="0.25">
      <c r="K449" s="5" t="str">
        <f t="shared" si="41"/>
        <v/>
      </c>
    </row>
    <row r="450" spans="11:11" ht="15" x14ac:dyDescent="0.25">
      <c r="K450" s="5" t="str">
        <f t="shared" si="41"/>
        <v/>
      </c>
    </row>
    <row r="451" spans="11:11" ht="15" x14ac:dyDescent="0.25">
      <c r="K451" s="5" t="str">
        <f t="shared" ref="K451:K514" si="42">IF(J451="", "", B451=J451)</f>
        <v/>
      </c>
    </row>
    <row r="452" spans="11:11" ht="15" x14ac:dyDescent="0.25">
      <c r="K452" s="5" t="str">
        <f t="shared" si="42"/>
        <v/>
      </c>
    </row>
    <row r="453" spans="11:11" ht="15" x14ac:dyDescent="0.25">
      <c r="K453" s="5" t="str">
        <f t="shared" si="42"/>
        <v/>
      </c>
    </row>
    <row r="454" spans="11:11" ht="15" x14ac:dyDescent="0.25">
      <c r="K454" s="5" t="str">
        <f t="shared" si="42"/>
        <v/>
      </c>
    </row>
    <row r="455" spans="11:11" ht="15" x14ac:dyDescent="0.25">
      <c r="K455" s="5" t="str">
        <f t="shared" si="42"/>
        <v/>
      </c>
    </row>
    <row r="456" spans="11:11" ht="15" x14ac:dyDescent="0.25">
      <c r="K456" s="5" t="str">
        <f t="shared" si="42"/>
        <v/>
      </c>
    </row>
    <row r="457" spans="11:11" ht="15" x14ac:dyDescent="0.25">
      <c r="K457" s="5" t="str">
        <f t="shared" si="42"/>
        <v/>
      </c>
    </row>
    <row r="458" spans="11:11" ht="15" x14ac:dyDescent="0.25">
      <c r="K458" s="5" t="str">
        <f t="shared" si="42"/>
        <v/>
      </c>
    </row>
    <row r="459" spans="11:11" ht="15" x14ac:dyDescent="0.25">
      <c r="K459" s="5" t="str">
        <f t="shared" si="42"/>
        <v/>
      </c>
    </row>
    <row r="460" spans="11:11" ht="15" x14ac:dyDescent="0.25">
      <c r="K460" s="5" t="str">
        <f t="shared" si="42"/>
        <v/>
      </c>
    </row>
    <row r="461" spans="11:11" ht="15" x14ac:dyDescent="0.25">
      <c r="K461" s="5" t="str">
        <f t="shared" si="42"/>
        <v/>
      </c>
    </row>
    <row r="462" spans="11:11" ht="15" x14ac:dyDescent="0.25">
      <c r="K462" s="5" t="str">
        <f t="shared" si="42"/>
        <v/>
      </c>
    </row>
    <row r="463" spans="11:11" ht="15" x14ac:dyDescent="0.25">
      <c r="K463" s="5" t="str">
        <f t="shared" si="42"/>
        <v/>
      </c>
    </row>
    <row r="464" spans="11:11" ht="15" x14ac:dyDescent="0.25">
      <c r="K464" s="5" t="str">
        <f t="shared" si="42"/>
        <v/>
      </c>
    </row>
    <row r="465" spans="11:11" ht="15" x14ac:dyDescent="0.25">
      <c r="K465" s="5" t="str">
        <f t="shared" si="42"/>
        <v/>
      </c>
    </row>
    <row r="466" spans="11:11" ht="15" x14ac:dyDescent="0.25">
      <c r="K466" s="5" t="str">
        <f t="shared" si="42"/>
        <v/>
      </c>
    </row>
    <row r="467" spans="11:11" ht="15" x14ac:dyDescent="0.25">
      <c r="K467" s="5" t="str">
        <f t="shared" si="42"/>
        <v/>
      </c>
    </row>
    <row r="468" spans="11:11" ht="15" x14ac:dyDescent="0.25">
      <c r="K468" s="5" t="str">
        <f t="shared" si="42"/>
        <v/>
      </c>
    </row>
    <row r="469" spans="11:11" ht="15" x14ac:dyDescent="0.25">
      <c r="K469" s="5" t="str">
        <f t="shared" si="42"/>
        <v/>
      </c>
    </row>
    <row r="470" spans="11:11" ht="15" x14ac:dyDescent="0.25">
      <c r="K470" s="5" t="str">
        <f t="shared" si="42"/>
        <v/>
      </c>
    </row>
    <row r="471" spans="11:11" ht="15" x14ac:dyDescent="0.25">
      <c r="K471" s="5" t="str">
        <f t="shared" si="42"/>
        <v/>
      </c>
    </row>
    <row r="472" spans="11:11" ht="15" x14ac:dyDescent="0.25">
      <c r="K472" s="5" t="str">
        <f t="shared" si="42"/>
        <v/>
      </c>
    </row>
    <row r="473" spans="11:11" ht="15" x14ac:dyDescent="0.25">
      <c r="K473" s="5" t="str">
        <f t="shared" si="42"/>
        <v/>
      </c>
    </row>
    <row r="474" spans="11:11" ht="15" x14ac:dyDescent="0.25">
      <c r="K474" s="5" t="str">
        <f t="shared" si="42"/>
        <v/>
      </c>
    </row>
    <row r="475" spans="11:11" ht="15" x14ac:dyDescent="0.25">
      <c r="K475" s="5" t="str">
        <f t="shared" si="42"/>
        <v/>
      </c>
    </row>
    <row r="476" spans="11:11" ht="15" x14ac:dyDescent="0.25">
      <c r="K476" s="5" t="str">
        <f t="shared" si="42"/>
        <v/>
      </c>
    </row>
    <row r="477" spans="11:11" ht="15" x14ac:dyDescent="0.25">
      <c r="K477" s="5" t="str">
        <f t="shared" si="42"/>
        <v/>
      </c>
    </row>
    <row r="478" spans="11:11" ht="15" x14ac:dyDescent="0.25">
      <c r="K478" s="5" t="str">
        <f t="shared" si="42"/>
        <v/>
      </c>
    </row>
    <row r="479" spans="11:11" ht="15" x14ac:dyDescent="0.25">
      <c r="K479" s="5" t="str">
        <f t="shared" si="42"/>
        <v/>
      </c>
    </row>
    <row r="480" spans="11:11" ht="15" x14ac:dyDescent="0.25">
      <c r="K480" s="5" t="str">
        <f t="shared" si="42"/>
        <v/>
      </c>
    </row>
    <row r="481" spans="11:11" ht="15" x14ac:dyDescent="0.25">
      <c r="K481" s="5" t="str">
        <f t="shared" si="42"/>
        <v/>
      </c>
    </row>
    <row r="482" spans="11:11" ht="15" x14ac:dyDescent="0.25">
      <c r="K482" s="5" t="str">
        <f t="shared" si="42"/>
        <v/>
      </c>
    </row>
    <row r="483" spans="11:11" ht="15" x14ac:dyDescent="0.25">
      <c r="K483" s="5" t="str">
        <f t="shared" si="42"/>
        <v/>
      </c>
    </row>
    <row r="484" spans="11:11" ht="15" x14ac:dyDescent="0.25">
      <c r="K484" s="5" t="str">
        <f t="shared" si="42"/>
        <v/>
      </c>
    </row>
    <row r="485" spans="11:11" ht="15" x14ac:dyDescent="0.25">
      <c r="K485" s="5" t="str">
        <f t="shared" si="42"/>
        <v/>
      </c>
    </row>
    <row r="486" spans="11:11" ht="15" x14ac:dyDescent="0.25">
      <c r="K486" s="5" t="str">
        <f t="shared" si="42"/>
        <v/>
      </c>
    </row>
    <row r="487" spans="11:11" ht="15" x14ac:dyDescent="0.25">
      <c r="K487" s="5" t="str">
        <f t="shared" si="42"/>
        <v/>
      </c>
    </row>
    <row r="488" spans="11:11" ht="15" x14ac:dyDescent="0.25">
      <c r="K488" s="5" t="str">
        <f t="shared" si="42"/>
        <v/>
      </c>
    </row>
    <row r="489" spans="11:11" ht="15" x14ac:dyDescent="0.25">
      <c r="K489" s="5" t="str">
        <f t="shared" si="42"/>
        <v/>
      </c>
    </row>
    <row r="490" spans="11:11" ht="15" x14ac:dyDescent="0.25">
      <c r="K490" s="5" t="str">
        <f t="shared" si="42"/>
        <v/>
      </c>
    </row>
    <row r="491" spans="11:11" ht="15" x14ac:dyDescent="0.25">
      <c r="K491" s="5" t="str">
        <f t="shared" si="42"/>
        <v/>
      </c>
    </row>
    <row r="492" spans="11:11" ht="15" x14ac:dyDescent="0.25">
      <c r="K492" s="5" t="str">
        <f t="shared" si="42"/>
        <v/>
      </c>
    </row>
    <row r="493" spans="11:11" ht="15" x14ac:dyDescent="0.25">
      <c r="K493" s="5" t="str">
        <f t="shared" si="42"/>
        <v/>
      </c>
    </row>
    <row r="494" spans="11:11" ht="15" x14ac:dyDescent="0.25">
      <c r="K494" s="5" t="str">
        <f t="shared" si="42"/>
        <v/>
      </c>
    </row>
    <row r="495" spans="11:11" ht="15" x14ac:dyDescent="0.25">
      <c r="K495" s="5" t="str">
        <f t="shared" si="42"/>
        <v/>
      </c>
    </row>
    <row r="496" spans="11:11" ht="15" x14ac:dyDescent="0.25">
      <c r="K496" s="5" t="str">
        <f t="shared" si="42"/>
        <v/>
      </c>
    </row>
    <row r="497" spans="11:11" ht="15" x14ac:dyDescent="0.25">
      <c r="K497" s="5" t="str">
        <f t="shared" si="42"/>
        <v/>
      </c>
    </row>
    <row r="498" spans="11:11" ht="15" x14ac:dyDescent="0.25">
      <c r="K498" s="5" t="str">
        <f t="shared" si="42"/>
        <v/>
      </c>
    </row>
    <row r="499" spans="11:11" ht="15" x14ac:dyDescent="0.25">
      <c r="K499" s="5" t="str">
        <f t="shared" si="42"/>
        <v/>
      </c>
    </row>
    <row r="500" spans="11:11" ht="15" x14ac:dyDescent="0.25">
      <c r="K500" s="5" t="str">
        <f t="shared" si="42"/>
        <v/>
      </c>
    </row>
    <row r="501" spans="11:11" ht="15" x14ac:dyDescent="0.25">
      <c r="K501" s="5" t="str">
        <f t="shared" si="42"/>
        <v/>
      </c>
    </row>
    <row r="502" spans="11:11" ht="15" x14ac:dyDescent="0.25">
      <c r="K502" s="5" t="str">
        <f t="shared" si="42"/>
        <v/>
      </c>
    </row>
    <row r="503" spans="11:11" ht="15" x14ac:dyDescent="0.25">
      <c r="K503" s="5" t="str">
        <f t="shared" si="42"/>
        <v/>
      </c>
    </row>
    <row r="504" spans="11:11" ht="15" x14ac:dyDescent="0.25">
      <c r="K504" s="5" t="str">
        <f t="shared" si="42"/>
        <v/>
      </c>
    </row>
    <row r="505" spans="11:11" ht="15" x14ac:dyDescent="0.25">
      <c r="K505" s="5" t="str">
        <f t="shared" si="42"/>
        <v/>
      </c>
    </row>
    <row r="506" spans="11:11" ht="15" x14ac:dyDescent="0.25">
      <c r="K506" s="5" t="str">
        <f t="shared" si="42"/>
        <v/>
      </c>
    </row>
    <row r="507" spans="11:11" ht="15" x14ac:dyDescent="0.25">
      <c r="K507" s="5" t="str">
        <f t="shared" si="42"/>
        <v/>
      </c>
    </row>
    <row r="508" spans="11:11" ht="15" x14ac:dyDescent="0.25">
      <c r="K508" s="5" t="str">
        <f t="shared" si="42"/>
        <v/>
      </c>
    </row>
    <row r="509" spans="11:11" ht="15" x14ac:dyDescent="0.25">
      <c r="K509" s="5" t="str">
        <f t="shared" si="42"/>
        <v/>
      </c>
    </row>
    <row r="510" spans="11:11" ht="15" x14ac:dyDescent="0.25">
      <c r="K510" s="5" t="str">
        <f t="shared" si="42"/>
        <v/>
      </c>
    </row>
    <row r="511" spans="11:11" ht="15" x14ac:dyDescent="0.25">
      <c r="K511" s="5" t="str">
        <f t="shared" si="42"/>
        <v/>
      </c>
    </row>
    <row r="512" spans="11:11" ht="15" x14ac:dyDescent="0.25">
      <c r="K512" s="5" t="str">
        <f t="shared" si="42"/>
        <v/>
      </c>
    </row>
    <row r="513" spans="11:11" ht="15" x14ac:dyDescent="0.25">
      <c r="K513" s="5" t="str">
        <f t="shared" si="42"/>
        <v/>
      </c>
    </row>
    <row r="514" spans="11:11" ht="15" x14ac:dyDescent="0.25">
      <c r="K514" s="5" t="str">
        <f t="shared" si="42"/>
        <v/>
      </c>
    </row>
    <row r="515" spans="11:11" ht="15" x14ac:dyDescent="0.25">
      <c r="K515" s="5" t="str">
        <f t="shared" ref="K515:K578" si="43">IF(J515="", "", B515=J515)</f>
        <v/>
      </c>
    </row>
    <row r="516" spans="11:11" ht="15" x14ac:dyDescent="0.25">
      <c r="K516" s="5" t="str">
        <f t="shared" si="43"/>
        <v/>
      </c>
    </row>
    <row r="517" spans="11:11" ht="15" x14ac:dyDescent="0.25">
      <c r="K517" s="5" t="str">
        <f t="shared" si="43"/>
        <v/>
      </c>
    </row>
    <row r="518" spans="11:11" ht="15" x14ac:dyDescent="0.25">
      <c r="K518" s="5" t="str">
        <f t="shared" si="43"/>
        <v/>
      </c>
    </row>
    <row r="519" spans="11:11" ht="15" x14ac:dyDescent="0.25">
      <c r="K519" s="5" t="str">
        <f t="shared" si="43"/>
        <v/>
      </c>
    </row>
    <row r="520" spans="11:11" ht="15" x14ac:dyDescent="0.25">
      <c r="K520" s="5" t="str">
        <f t="shared" si="43"/>
        <v/>
      </c>
    </row>
    <row r="521" spans="11:11" ht="15" x14ac:dyDescent="0.25">
      <c r="K521" s="5" t="str">
        <f t="shared" si="43"/>
        <v/>
      </c>
    </row>
    <row r="522" spans="11:11" ht="15" x14ac:dyDescent="0.25">
      <c r="K522" s="5" t="str">
        <f t="shared" si="43"/>
        <v/>
      </c>
    </row>
    <row r="523" spans="11:11" ht="15" x14ac:dyDescent="0.25">
      <c r="K523" s="5" t="str">
        <f t="shared" si="43"/>
        <v/>
      </c>
    </row>
    <row r="524" spans="11:11" ht="15" x14ac:dyDescent="0.25">
      <c r="K524" s="5" t="str">
        <f t="shared" si="43"/>
        <v/>
      </c>
    </row>
    <row r="525" spans="11:11" ht="15" x14ac:dyDescent="0.25">
      <c r="K525" s="5" t="str">
        <f t="shared" si="43"/>
        <v/>
      </c>
    </row>
    <row r="526" spans="11:11" ht="15" x14ac:dyDescent="0.25">
      <c r="K526" s="5" t="str">
        <f t="shared" si="43"/>
        <v/>
      </c>
    </row>
    <row r="527" spans="11:11" ht="15" x14ac:dyDescent="0.25">
      <c r="K527" s="5" t="str">
        <f t="shared" si="43"/>
        <v/>
      </c>
    </row>
    <row r="528" spans="11:11" ht="15" x14ac:dyDescent="0.25">
      <c r="K528" s="5" t="str">
        <f t="shared" si="43"/>
        <v/>
      </c>
    </row>
    <row r="529" spans="11:11" ht="15" x14ac:dyDescent="0.25">
      <c r="K529" s="5" t="str">
        <f t="shared" si="43"/>
        <v/>
      </c>
    </row>
    <row r="530" spans="11:11" ht="15" x14ac:dyDescent="0.25">
      <c r="K530" s="5" t="str">
        <f t="shared" si="43"/>
        <v/>
      </c>
    </row>
    <row r="531" spans="11:11" ht="15" x14ac:dyDescent="0.25">
      <c r="K531" s="5" t="str">
        <f t="shared" si="43"/>
        <v/>
      </c>
    </row>
    <row r="532" spans="11:11" ht="15" x14ac:dyDescent="0.25">
      <c r="K532" s="5" t="str">
        <f t="shared" si="43"/>
        <v/>
      </c>
    </row>
    <row r="533" spans="11:11" ht="15" x14ac:dyDescent="0.25">
      <c r="K533" s="5" t="str">
        <f t="shared" si="43"/>
        <v/>
      </c>
    </row>
    <row r="534" spans="11:11" ht="15" x14ac:dyDescent="0.25">
      <c r="K534" s="5" t="str">
        <f t="shared" si="43"/>
        <v/>
      </c>
    </row>
    <row r="535" spans="11:11" ht="15" x14ac:dyDescent="0.25">
      <c r="K535" s="5" t="str">
        <f t="shared" si="43"/>
        <v/>
      </c>
    </row>
    <row r="536" spans="11:11" ht="15" x14ac:dyDescent="0.25">
      <c r="K536" s="5" t="str">
        <f t="shared" si="43"/>
        <v/>
      </c>
    </row>
    <row r="537" spans="11:11" ht="15" x14ac:dyDescent="0.25">
      <c r="K537" s="5" t="str">
        <f t="shared" si="43"/>
        <v/>
      </c>
    </row>
    <row r="538" spans="11:11" ht="15" x14ac:dyDescent="0.25">
      <c r="K538" s="5" t="str">
        <f t="shared" si="43"/>
        <v/>
      </c>
    </row>
    <row r="539" spans="11:11" ht="15" x14ac:dyDescent="0.25">
      <c r="K539" s="5" t="str">
        <f t="shared" si="43"/>
        <v/>
      </c>
    </row>
    <row r="540" spans="11:11" ht="15" x14ac:dyDescent="0.25">
      <c r="K540" s="5" t="str">
        <f t="shared" si="43"/>
        <v/>
      </c>
    </row>
    <row r="541" spans="11:11" ht="15" x14ac:dyDescent="0.25">
      <c r="K541" s="5" t="str">
        <f t="shared" si="43"/>
        <v/>
      </c>
    </row>
    <row r="542" spans="11:11" ht="15" x14ac:dyDescent="0.25">
      <c r="K542" s="5" t="str">
        <f t="shared" si="43"/>
        <v/>
      </c>
    </row>
    <row r="543" spans="11:11" ht="15" x14ac:dyDescent="0.25">
      <c r="K543" s="5" t="str">
        <f t="shared" si="43"/>
        <v/>
      </c>
    </row>
    <row r="544" spans="11:11" ht="15" x14ac:dyDescent="0.25">
      <c r="K544" s="5" t="str">
        <f t="shared" si="43"/>
        <v/>
      </c>
    </row>
    <row r="545" spans="11:11" ht="15" x14ac:dyDescent="0.25">
      <c r="K545" s="5" t="str">
        <f t="shared" si="43"/>
        <v/>
      </c>
    </row>
    <row r="546" spans="11:11" ht="15" x14ac:dyDescent="0.25">
      <c r="K546" s="5" t="str">
        <f t="shared" si="43"/>
        <v/>
      </c>
    </row>
    <row r="547" spans="11:11" ht="15" x14ac:dyDescent="0.25">
      <c r="K547" s="5" t="str">
        <f t="shared" si="43"/>
        <v/>
      </c>
    </row>
    <row r="548" spans="11:11" ht="15" x14ac:dyDescent="0.25">
      <c r="K548" s="5" t="str">
        <f t="shared" si="43"/>
        <v/>
      </c>
    </row>
    <row r="549" spans="11:11" ht="15" x14ac:dyDescent="0.25">
      <c r="K549" s="5" t="str">
        <f t="shared" si="43"/>
        <v/>
      </c>
    </row>
    <row r="550" spans="11:11" ht="15" x14ac:dyDescent="0.25">
      <c r="K550" s="5" t="str">
        <f t="shared" si="43"/>
        <v/>
      </c>
    </row>
    <row r="551" spans="11:11" ht="15" x14ac:dyDescent="0.25">
      <c r="K551" s="5" t="str">
        <f t="shared" si="43"/>
        <v/>
      </c>
    </row>
    <row r="552" spans="11:11" ht="15" x14ac:dyDescent="0.25">
      <c r="K552" s="5" t="str">
        <f t="shared" si="43"/>
        <v/>
      </c>
    </row>
    <row r="553" spans="11:11" ht="15" x14ac:dyDescent="0.25">
      <c r="K553" s="5" t="str">
        <f t="shared" si="43"/>
        <v/>
      </c>
    </row>
    <row r="554" spans="11:11" ht="15" x14ac:dyDescent="0.25">
      <c r="K554" s="5" t="str">
        <f t="shared" si="43"/>
        <v/>
      </c>
    </row>
    <row r="555" spans="11:11" ht="15" x14ac:dyDescent="0.25">
      <c r="K555" s="5" t="str">
        <f t="shared" si="43"/>
        <v/>
      </c>
    </row>
    <row r="556" spans="11:11" ht="15" x14ac:dyDescent="0.25">
      <c r="K556" s="5" t="str">
        <f t="shared" si="43"/>
        <v/>
      </c>
    </row>
    <row r="557" spans="11:11" ht="15" x14ac:dyDescent="0.25">
      <c r="K557" s="5" t="str">
        <f t="shared" si="43"/>
        <v/>
      </c>
    </row>
    <row r="558" spans="11:11" ht="15" x14ac:dyDescent="0.25">
      <c r="K558" s="5" t="str">
        <f t="shared" si="43"/>
        <v/>
      </c>
    </row>
    <row r="559" spans="11:11" ht="15" x14ac:dyDescent="0.25">
      <c r="K559" s="5" t="str">
        <f t="shared" si="43"/>
        <v/>
      </c>
    </row>
    <row r="560" spans="11:11" ht="15" x14ac:dyDescent="0.25">
      <c r="K560" s="5" t="str">
        <f t="shared" si="43"/>
        <v/>
      </c>
    </row>
    <row r="561" spans="11:11" ht="15" x14ac:dyDescent="0.25">
      <c r="K561" s="5" t="str">
        <f t="shared" si="43"/>
        <v/>
      </c>
    </row>
    <row r="562" spans="11:11" ht="15" x14ac:dyDescent="0.25">
      <c r="K562" s="5" t="str">
        <f t="shared" si="43"/>
        <v/>
      </c>
    </row>
    <row r="563" spans="11:11" ht="15" x14ac:dyDescent="0.25">
      <c r="K563" s="5" t="str">
        <f t="shared" si="43"/>
        <v/>
      </c>
    </row>
    <row r="564" spans="11:11" ht="15" x14ac:dyDescent="0.25">
      <c r="K564" s="5" t="str">
        <f t="shared" si="43"/>
        <v/>
      </c>
    </row>
    <row r="565" spans="11:11" ht="15" x14ac:dyDescent="0.25">
      <c r="K565" s="5" t="str">
        <f t="shared" si="43"/>
        <v/>
      </c>
    </row>
    <row r="566" spans="11:11" ht="15" x14ac:dyDescent="0.25">
      <c r="K566" s="5" t="str">
        <f t="shared" si="43"/>
        <v/>
      </c>
    </row>
    <row r="567" spans="11:11" ht="15" x14ac:dyDescent="0.25">
      <c r="K567" s="5" t="str">
        <f t="shared" si="43"/>
        <v/>
      </c>
    </row>
    <row r="568" spans="11:11" ht="15" x14ac:dyDescent="0.25">
      <c r="K568" s="5" t="str">
        <f t="shared" si="43"/>
        <v/>
      </c>
    </row>
    <row r="569" spans="11:11" ht="15" x14ac:dyDescent="0.25">
      <c r="K569" s="5" t="str">
        <f t="shared" si="43"/>
        <v/>
      </c>
    </row>
    <row r="570" spans="11:11" ht="15" x14ac:dyDescent="0.25">
      <c r="K570" s="5" t="str">
        <f t="shared" si="43"/>
        <v/>
      </c>
    </row>
    <row r="571" spans="11:11" ht="15" x14ac:dyDescent="0.25">
      <c r="K571" s="5" t="str">
        <f t="shared" si="43"/>
        <v/>
      </c>
    </row>
    <row r="572" spans="11:11" ht="15" x14ac:dyDescent="0.25">
      <c r="K572" s="5" t="str">
        <f t="shared" si="43"/>
        <v/>
      </c>
    </row>
    <row r="573" spans="11:11" ht="15" x14ac:dyDescent="0.25">
      <c r="K573" s="5" t="str">
        <f t="shared" si="43"/>
        <v/>
      </c>
    </row>
    <row r="574" spans="11:11" ht="15" x14ac:dyDescent="0.25">
      <c r="K574" s="5" t="str">
        <f t="shared" si="43"/>
        <v/>
      </c>
    </row>
    <row r="575" spans="11:11" ht="15" x14ac:dyDescent="0.25">
      <c r="K575" s="5" t="str">
        <f t="shared" si="43"/>
        <v/>
      </c>
    </row>
    <row r="576" spans="11:11" ht="15" x14ac:dyDescent="0.25">
      <c r="K576" s="5" t="str">
        <f t="shared" si="43"/>
        <v/>
      </c>
    </row>
    <row r="577" spans="11:11" ht="15" x14ac:dyDescent="0.25">
      <c r="K577" s="5" t="str">
        <f t="shared" si="43"/>
        <v/>
      </c>
    </row>
    <row r="578" spans="11:11" ht="15" x14ac:dyDescent="0.25">
      <c r="K578" s="5" t="str">
        <f t="shared" si="43"/>
        <v/>
      </c>
    </row>
    <row r="579" spans="11:11" ht="15" x14ac:dyDescent="0.25">
      <c r="K579" s="5" t="str">
        <f t="shared" ref="K579:K627" si="44">IF(J579="", "", B579=J579)</f>
        <v/>
      </c>
    </row>
    <row r="580" spans="11:11" ht="15" x14ac:dyDescent="0.25">
      <c r="K580" s="5" t="str">
        <f t="shared" si="44"/>
        <v/>
      </c>
    </row>
    <row r="581" spans="11:11" ht="15" x14ac:dyDescent="0.25">
      <c r="K581" s="5" t="str">
        <f t="shared" si="44"/>
        <v/>
      </c>
    </row>
    <row r="582" spans="11:11" ht="15" x14ac:dyDescent="0.25">
      <c r="K582" s="5" t="str">
        <f t="shared" si="44"/>
        <v/>
      </c>
    </row>
    <row r="583" spans="11:11" ht="15" x14ac:dyDescent="0.25">
      <c r="K583" s="5" t="str">
        <f t="shared" si="44"/>
        <v/>
      </c>
    </row>
    <row r="584" spans="11:11" ht="15" x14ac:dyDescent="0.25">
      <c r="K584" s="5" t="str">
        <f t="shared" si="44"/>
        <v/>
      </c>
    </row>
    <row r="585" spans="11:11" ht="15" x14ac:dyDescent="0.25">
      <c r="K585" s="5" t="str">
        <f t="shared" si="44"/>
        <v/>
      </c>
    </row>
    <row r="586" spans="11:11" ht="15" x14ac:dyDescent="0.25">
      <c r="K586" s="5" t="str">
        <f t="shared" si="44"/>
        <v/>
      </c>
    </row>
    <row r="587" spans="11:11" ht="15" x14ac:dyDescent="0.25">
      <c r="K587" s="5" t="str">
        <f t="shared" si="44"/>
        <v/>
      </c>
    </row>
    <row r="588" spans="11:11" ht="15" x14ac:dyDescent="0.25">
      <c r="K588" s="5" t="str">
        <f t="shared" si="44"/>
        <v/>
      </c>
    </row>
    <row r="589" spans="11:11" ht="15" x14ac:dyDescent="0.25">
      <c r="K589" s="5" t="str">
        <f t="shared" si="44"/>
        <v/>
      </c>
    </row>
    <row r="590" spans="11:11" ht="15" x14ac:dyDescent="0.25">
      <c r="K590" s="5" t="str">
        <f t="shared" si="44"/>
        <v/>
      </c>
    </row>
    <row r="591" spans="11:11" ht="15" x14ac:dyDescent="0.25">
      <c r="K591" s="5" t="str">
        <f t="shared" si="44"/>
        <v/>
      </c>
    </row>
    <row r="592" spans="11:11" ht="15" x14ac:dyDescent="0.25">
      <c r="K592" s="5" t="str">
        <f t="shared" si="44"/>
        <v/>
      </c>
    </row>
    <row r="593" spans="11:11" ht="15" x14ac:dyDescent="0.25">
      <c r="K593" s="5" t="str">
        <f t="shared" si="44"/>
        <v/>
      </c>
    </row>
    <row r="594" spans="11:11" ht="15" x14ac:dyDescent="0.25">
      <c r="K594" s="5" t="str">
        <f t="shared" si="44"/>
        <v/>
      </c>
    </row>
    <row r="595" spans="11:11" ht="15" x14ac:dyDescent="0.25">
      <c r="K595" s="5" t="str">
        <f t="shared" si="44"/>
        <v/>
      </c>
    </row>
    <row r="596" spans="11:11" ht="15" x14ac:dyDescent="0.25">
      <c r="K596" s="5" t="str">
        <f t="shared" si="44"/>
        <v/>
      </c>
    </row>
    <row r="597" spans="11:11" ht="15" x14ac:dyDescent="0.25">
      <c r="K597" s="5" t="str">
        <f t="shared" si="44"/>
        <v/>
      </c>
    </row>
    <row r="598" spans="11:11" ht="15" x14ac:dyDescent="0.25">
      <c r="K598" s="5" t="str">
        <f t="shared" si="44"/>
        <v/>
      </c>
    </row>
    <row r="599" spans="11:11" ht="15" x14ac:dyDescent="0.25">
      <c r="K599" s="5" t="str">
        <f t="shared" si="44"/>
        <v/>
      </c>
    </row>
    <row r="600" spans="11:11" ht="15" x14ac:dyDescent="0.25">
      <c r="K600" s="5" t="str">
        <f t="shared" si="44"/>
        <v/>
      </c>
    </row>
    <row r="601" spans="11:11" ht="15" x14ac:dyDescent="0.25">
      <c r="K601" s="5" t="str">
        <f t="shared" si="44"/>
        <v/>
      </c>
    </row>
    <row r="602" spans="11:11" ht="15" x14ac:dyDescent="0.25">
      <c r="K602" s="5" t="str">
        <f t="shared" si="44"/>
        <v/>
      </c>
    </row>
    <row r="603" spans="11:11" ht="15" x14ac:dyDescent="0.25">
      <c r="K603" s="5" t="str">
        <f t="shared" si="44"/>
        <v/>
      </c>
    </row>
    <row r="604" spans="11:11" ht="15" x14ac:dyDescent="0.25">
      <c r="K604" s="5" t="str">
        <f t="shared" si="44"/>
        <v/>
      </c>
    </row>
    <row r="605" spans="11:11" ht="15" x14ac:dyDescent="0.25">
      <c r="K605" s="5" t="str">
        <f t="shared" si="44"/>
        <v/>
      </c>
    </row>
    <row r="606" spans="11:11" ht="15" x14ac:dyDescent="0.25">
      <c r="K606" s="5" t="str">
        <f t="shared" si="44"/>
        <v/>
      </c>
    </row>
    <row r="607" spans="11:11" ht="15" x14ac:dyDescent="0.25">
      <c r="K607" s="5" t="str">
        <f t="shared" si="44"/>
        <v/>
      </c>
    </row>
    <row r="608" spans="11:11" ht="15" x14ac:dyDescent="0.25">
      <c r="K608" s="5" t="str">
        <f t="shared" si="44"/>
        <v/>
      </c>
    </row>
    <row r="609" spans="11:11" ht="15" x14ac:dyDescent="0.25">
      <c r="K609" s="5" t="str">
        <f t="shared" si="44"/>
        <v/>
      </c>
    </row>
    <row r="610" spans="11:11" ht="15" x14ac:dyDescent="0.25">
      <c r="K610" s="5" t="str">
        <f t="shared" si="44"/>
        <v/>
      </c>
    </row>
    <row r="611" spans="11:11" ht="15" x14ac:dyDescent="0.25">
      <c r="K611" s="5" t="str">
        <f t="shared" si="44"/>
        <v/>
      </c>
    </row>
    <row r="612" spans="11:11" ht="15" x14ac:dyDescent="0.25">
      <c r="K612" s="5" t="str">
        <f t="shared" si="44"/>
        <v/>
      </c>
    </row>
    <row r="613" spans="11:11" ht="15" x14ac:dyDescent="0.25">
      <c r="K613" s="5" t="str">
        <f t="shared" si="44"/>
        <v/>
      </c>
    </row>
    <row r="614" spans="11:11" ht="15" x14ac:dyDescent="0.25">
      <c r="K614" s="5" t="str">
        <f t="shared" si="44"/>
        <v/>
      </c>
    </row>
    <row r="615" spans="11:11" ht="15" x14ac:dyDescent="0.25">
      <c r="K615" s="5" t="str">
        <f t="shared" si="44"/>
        <v/>
      </c>
    </row>
    <row r="616" spans="11:11" ht="15" x14ac:dyDescent="0.25">
      <c r="K616" s="5" t="str">
        <f t="shared" si="44"/>
        <v/>
      </c>
    </row>
    <row r="617" spans="11:11" ht="15" x14ac:dyDescent="0.25">
      <c r="K617" s="5" t="str">
        <f t="shared" si="44"/>
        <v/>
      </c>
    </row>
    <row r="618" spans="11:11" ht="15" x14ac:dyDescent="0.25">
      <c r="K618" s="5" t="str">
        <f t="shared" si="44"/>
        <v/>
      </c>
    </row>
    <row r="619" spans="11:11" ht="15" x14ac:dyDescent="0.25">
      <c r="K619" s="5" t="str">
        <f t="shared" si="44"/>
        <v/>
      </c>
    </row>
    <row r="620" spans="11:11" ht="15" x14ac:dyDescent="0.25">
      <c r="K620" s="5" t="str">
        <f t="shared" si="44"/>
        <v/>
      </c>
    </row>
    <row r="621" spans="11:11" ht="15" x14ac:dyDescent="0.25">
      <c r="K621" s="5" t="str">
        <f t="shared" si="44"/>
        <v/>
      </c>
    </row>
    <row r="622" spans="11:11" ht="15" x14ac:dyDescent="0.25">
      <c r="K622" s="5" t="str">
        <f t="shared" si="44"/>
        <v/>
      </c>
    </row>
    <row r="623" spans="11:11" ht="15" x14ac:dyDescent="0.25">
      <c r="K623" s="5" t="str">
        <f t="shared" si="44"/>
        <v/>
      </c>
    </row>
    <row r="624" spans="11:11" ht="15" x14ac:dyDescent="0.25">
      <c r="K624" s="5" t="str">
        <f t="shared" si="44"/>
        <v/>
      </c>
    </row>
    <row r="625" spans="11:11" ht="15" x14ac:dyDescent="0.25">
      <c r="K625" s="5" t="str">
        <f t="shared" si="44"/>
        <v/>
      </c>
    </row>
    <row r="626" spans="11:11" ht="15" x14ac:dyDescent="0.25">
      <c r="K626" s="5" t="str">
        <f t="shared" si="44"/>
        <v/>
      </c>
    </row>
    <row r="627" spans="11:11" ht="15" x14ac:dyDescent="0.25">
      <c r="K627" s="5" t="str">
        <f t="shared" si="44"/>
        <v/>
      </c>
    </row>
  </sheetData>
  <conditionalFormatting sqref="C2:D202">
    <cfRule type="expression" dxfId="30" priority="2">
      <formula>DATEVALUE(C2) &lt;&gt; INT(LEFT(D2,5)) +1</formula>
    </cfRule>
  </conditionalFormatting>
  <conditionalFormatting sqref="D2:D202">
    <cfRule type="expression" dxfId="29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27" priority="4">
      <formula>LEN(TRIM(E1))=0</formula>
    </cfRule>
  </conditionalFormatting>
  <conditionalFormatting sqref="E1:E1048576">
    <cfRule type="cellIs" dxfId="26" priority="17" operator="equal">
      <formula>10</formula>
    </cfRule>
    <cfRule type="cellIs" dxfId="25" priority="18" operator="notEqual">
      <formula>10</formula>
    </cfRule>
  </conditionalFormatting>
  <conditionalFormatting sqref="G1:G1048576">
    <cfRule type="cellIs" dxfId="24" priority="15" operator="equal">
      <formula>8</formula>
    </cfRule>
    <cfRule type="cellIs" dxfId="23" priority="16" operator="notEqual">
      <formula>8</formula>
    </cfRule>
  </conditionalFormatting>
  <conditionalFormatting sqref="H1:H1048576">
    <cfRule type="beginsWith" dxfId="22" priority="12" operator="beginsWith" text="00">
      <formula>LEFT(H1,LEN("00"))="00"</formula>
    </cfRule>
  </conditionalFormatting>
  <conditionalFormatting sqref="I1:I202">
    <cfRule type="cellIs" dxfId="21" priority="8" operator="equal">
      <formula>9</formula>
    </cfRule>
    <cfRule type="cellIs" dxfId="20" priority="9" operator="equal">
      <formula>8</formula>
    </cfRule>
  </conditionalFormatting>
  <conditionalFormatting sqref="I1:I1048576">
    <cfRule type="cellIs" dxfId="19" priority="13" operator="notEqual">
      <formula>8</formula>
    </cfRule>
    <cfRule type="cellIs" dxfId="18" priority="14" operator="notEqual">
      <formula>9</formula>
    </cfRule>
  </conditionalFormatting>
  <conditionalFormatting sqref="K1:K1048576">
    <cfRule type="cellIs" dxfId="17" priority="10" operator="equal">
      <formula>0</formula>
    </cfRule>
    <cfRule type="cellIs" dxfId="16" priority="11" operator="equal">
      <formula>1</formula>
    </cfRule>
  </conditionalFormatting>
  <conditionalFormatting sqref="M1:N1048576">
    <cfRule type="cellIs" dxfId="15" priority="5" operator="equal">
      <formula>0</formula>
    </cfRule>
    <cfRule type="cellIs" dxfId="14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5"/>
  <dimension ref="C2:C6"/>
  <sheetViews>
    <sheetView zoomScaleNormal="100" workbookViewId="0">
      <selection activeCell="C33" sqref="C33"/>
    </sheetView>
  </sheetViews>
  <sheetFormatPr defaultColWidth="8.42578125" defaultRowHeight="14.25" customHeight="1" x14ac:dyDescent="0.25"/>
  <cols>
    <col min="3" max="3" width="111" customWidth="1"/>
  </cols>
  <sheetData>
    <row r="2" spans="3:3" ht="30" x14ac:dyDescent="0.25">
      <c r="C2" s="1" t="s">
        <v>1077</v>
      </c>
    </row>
    <row r="4" spans="3:3" ht="15" x14ac:dyDescent="0.25">
      <c r="C4" s="1"/>
    </row>
    <row r="6" spans="3:3" ht="15" x14ac:dyDescent="0.25">
      <c r="C6" t="s">
        <v>1078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6"/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" customHeight="1" x14ac:dyDescent="0.25"/>
  <cols>
    <col min="1" max="1" width="9.42578125" style="14" customWidth="1"/>
    <col min="2" max="2" width="9.140625" style="15" customWidth="1"/>
    <col min="3" max="3" width="47.28515625" style="16" customWidth="1"/>
    <col min="4" max="4" width="24.42578125" style="16" customWidth="1"/>
    <col min="5" max="5" width="30.42578125" style="16" customWidth="1"/>
    <col min="6" max="6" width="29.42578125" style="16" customWidth="1"/>
    <col min="7" max="7" width="45.42578125" style="16" customWidth="1"/>
    <col min="8" max="8" width="22.42578125" style="17" customWidth="1"/>
    <col min="9" max="16384" width="7.7109375" style="18"/>
  </cols>
  <sheetData>
    <row r="1" spans="1:8" s="24" customFormat="1" ht="115.5" customHeight="1" x14ac:dyDescent="0.25">
      <c r="A1" s="19" t="s">
        <v>9</v>
      </c>
      <c r="B1" s="19" t="s">
        <v>1079</v>
      </c>
      <c r="C1" s="19"/>
      <c r="D1" s="20" t="s">
        <v>18</v>
      </c>
      <c r="E1" s="21" t="s">
        <v>19</v>
      </c>
      <c r="F1" s="22" t="s">
        <v>1080</v>
      </c>
      <c r="G1" s="19" t="s">
        <v>23</v>
      </c>
      <c r="H1" s="23" t="s">
        <v>24</v>
      </c>
    </row>
    <row r="2" spans="1:8" s="27" customFormat="1" ht="94.5" x14ac:dyDescent="0.25">
      <c r="A2" s="25">
        <v>1</v>
      </c>
      <c r="B2" s="26" t="s">
        <v>41</v>
      </c>
      <c r="C2" s="16" t="s">
        <v>1064</v>
      </c>
      <c r="D2" s="16" t="s">
        <v>1081</v>
      </c>
      <c r="E2" s="16" t="s">
        <v>1082</v>
      </c>
      <c r="F2" s="16" t="s">
        <v>1083</v>
      </c>
      <c r="G2" s="16" t="s">
        <v>1084</v>
      </c>
      <c r="H2" s="16">
        <v>660263238</v>
      </c>
    </row>
    <row r="3" spans="1:8" s="27" customFormat="1" ht="94.5" x14ac:dyDescent="0.25">
      <c r="A3" s="25">
        <v>8</v>
      </c>
      <c r="B3" s="26" t="s">
        <v>41</v>
      </c>
      <c r="C3" s="16" t="s">
        <v>1085</v>
      </c>
      <c r="D3" s="16" t="s">
        <v>1086</v>
      </c>
      <c r="E3" s="16" t="s">
        <v>1087</v>
      </c>
      <c r="F3" s="16" t="s">
        <v>1088</v>
      </c>
      <c r="G3" s="16" t="s">
        <v>1089</v>
      </c>
      <c r="H3" s="16">
        <v>505059149</v>
      </c>
    </row>
    <row r="4" spans="1:8" s="27" customFormat="1" ht="78.75" x14ac:dyDescent="0.25">
      <c r="A4" s="25">
        <v>12</v>
      </c>
      <c r="B4" s="26" t="s">
        <v>41</v>
      </c>
      <c r="C4" s="16" t="s">
        <v>1066</v>
      </c>
      <c r="D4" s="16" t="s">
        <v>1090</v>
      </c>
      <c r="E4" s="16" t="s">
        <v>1091</v>
      </c>
      <c r="F4" s="16" t="s">
        <v>1092</v>
      </c>
      <c r="G4" s="16" t="s">
        <v>1093</v>
      </c>
      <c r="H4" s="16">
        <v>993803701</v>
      </c>
    </row>
    <row r="5" spans="1:8" s="27" customFormat="1" ht="63" x14ac:dyDescent="0.25">
      <c r="A5" s="25">
        <v>7</v>
      </c>
      <c r="B5" s="26" t="s">
        <v>41</v>
      </c>
      <c r="C5" s="16" t="s">
        <v>1067</v>
      </c>
      <c r="D5" s="16" t="s">
        <v>1090</v>
      </c>
      <c r="E5" s="16" t="s">
        <v>1094</v>
      </c>
      <c r="F5" s="16" t="s">
        <v>1095</v>
      </c>
      <c r="G5" s="16" t="s">
        <v>1096</v>
      </c>
      <c r="H5" s="16">
        <v>677153559</v>
      </c>
    </row>
    <row r="6" spans="1:8" s="27" customFormat="1" ht="110.25" x14ac:dyDescent="0.25">
      <c r="A6" s="25">
        <v>4</v>
      </c>
      <c r="B6" s="26" t="s">
        <v>41</v>
      </c>
      <c r="C6" s="16" t="s">
        <v>1068</v>
      </c>
      <c r="D6" s="16" t="s">
        <v>1097</v>
      </c>
      <c r="E6" s="16" t="s">
        <v>1098</v>
      </c>
      <c r="F6" s="16" t="s">
        <v>1099</v>
      </c>
      <c r="G6" s="16" t="s">
        <v>1100</v>
      </c>
      <c r="H6" s="16">
        <v>683977036</v>
      </c>
    </row>
    <row r="7" spans="1:8" s="27" customFormat="1" ht="78.75" x14ac:dyDescent="0.25">
      <c r="A7" s="25">
        <v>6</v>
      </c>
      <c r="B7" s="26" t="s">
        <v>41</v>
      </c>
      <c r="C7" s="16" t="s">
        <v>1101</v>
      </c>
      <c r="D7" s="16" t="s">
        <v>1102</v>
      </c>
      <c r="E7" s="16" t="s">
        <v>1103</v>
      </c>
      <c r="F7" s="16" t="s">
        <v>1104</v>
      </c>
      <c r="G7" s="16" t="s">
        <v>1105</v>
      </c>
      <c r="H7" s="16">
        <v>682269805</v>
      </c>
    </row>
    <row r="8" spans="1:8" s="27" customFormat="1" ht="78.75" x14ac:dyDescent="0.25">
      <c r="A8" s="25">
        <v>13</v>
      </c>
      <c r="B8" s="26" t="s">
        <v>41</v>
      </c>
      <c r="C8" s="16" t="s">
        <v>1106</v>
      </c>
      <c r="D8" s="16" t="s">
        <v>1107</v>
      </c>
      <c r="E8" s="16" t="s">
        <v>1108</v>
      </c>
      <c r="F8" s="16" t="s">
        <v>1109</v>
      </c>
      <c r="G8" s="16" t="s">
        <v>1110</v>
      </c>
      <c r="H8" s="16">
        <v>990631915</v>
      </c>
    </row>
    <row r="9" spans="1:8" s="27" customFormat="1" ht="78.75" x14ac:dyDescent="0.25">
      <c r="A9" s="25">
        <v>9</v>
      </c>
      <c r="B9" s="26" t="s">
        <v>41</v>
      </c>
      <c r="C9" s="16" t="s">
        <v>1071</v>
      </c>
      <c r="D9" s="16" t="s">
        <v>1111</v>
      </c>
      <c r="E9" s="16" t="s">
        <v>1112</v>
      </c>
      <c r="F9" s="16" t="s">
        <v>1113</v>
      </c>
      <c r="G9" s="16" t="s">
        <v>1114</v>
      </c>
      <c r="H9" s="16">
        <v>956741071</v>
      </c>
    </row>
    <row r="10" spans="1:8" s="27" customFormat="1" ht="94.5" x14ac:dyDescent="0.25">
      <c r="A10" s="25">
        <v>3</v>
      </c>
      <c r="B10" s="26" t="s">
        <v>41</v>
      </c>
      <c r="C10" s="16" t="s">
        <v>1115</v>
      </c>
      <c r="D10" s="16" t="s">
        <v>1116</v>
      </c>
      <c r="E10" s="16" t="s">
        <v>1117</v>
      </c>
      <c r="F10" s="16" t="s">
        <v>1118</v>
      </c>
      <c r="G10" s="16" t="s">
        <v>1119</v>
      </c>
      <c r="H10" s="16">
        <v>934248356</v>
      </c>
    </row>
    <row r="11" spans="1:8" s="27" customFormat="1" ht="63" x14ac:dyDescent="0.25">
      <c r="A11" s="25">
        <v>11</v>
      </c>
      <c r="B11" s="26" t="s">
        <v>41</v>
      </c>
      <c r="C11" s="16" t="s">
        <v>1073</v>
      </c>
      <c r="D11" s="16" t="s">
        <v>1120</v>
      </c>
      <c r="E11" s="16" t="s">
        <v>1121</v>
      </c>
      <c r="F11" s="16" t="s">
        <v>1122</v>
      </c>
      <c r="G11" s="16" t="s">
        <v>1123</v>
      </c>
      <c r="H11" s="16">
        <v>983438936</v>
      </c>
    </row>
    <row r="12" spans="1:8" s="27" customFormat="1" ht="63" x14ac:dyDescent="0.25">
      <c r="A12" s="25">
        <v>5</v>
      </c>
      <c r="B12" s="26" t="s">
        <v>41</v>
      </c>
      <c r="C12" s="16" t="s">
        <v>1074</v>
      </c>
      <c r="D12" s="16" t="s">
        <v>1124</v>
      </c>
      <c r="E12" s="16" t="s">
        <v>1125</v>
      </c>
      <c r="F12" s="16" t="s">
        <v>1126</v>
      </c>
      <c r="G12" s="16" t="s">
        <v>1127</v>
      </c>
      <c r="H12" s="16">
        <v>938839470</v>
      </c>
    </row>
    <row r="13" spans="1:8" s="27" customFormat="1" ht="94.5" x14ac:dyDescent="0.25">
      <c r="A13" s="25">
        <v>2</v>
      </c>
      <c r="B13" s="26" t="s">
        <v>41</v>
      </c>
      <c r="C13" s="16" t="s">
        <v>1075</v>
      </c>
      <c r="D13" s="16" t="s">
        <v>1128</v>
      </c>
      <c r="E13" s="16" t="s">
        <v>1129</v>
      </c>
      <c r="F13" s="16" t="s">
        <v>1130</v>
      </c>
      <c r="G13" s="16" t="s">
        <v>1131</v>
      </c>
      <c r="H13" s="16">
        <v>967927329</v>
      </c>
    </row>
    <row r="14" spans="1:8" s="27" customFormat="1" ht="63" x14ac:dyDescent="0.25">
      <c r="A14" s="25">
        <v>10</v>
      </c>
      <c r="B14" s="26" t="s">
        <v>41</v>
      </c>
      <c r="C14" s="16" t="s">
        <v>1076</v>
      </c>
      <c r="D14" s="16" t="s">
        <v>1132</v>
      </c>
      <c r="E14" s="16" t="s">
        <v>1133</v>
      </c>
      <c r="F14" s="16" t="s">
        <v>1134</v>
      </c>
      <c r="G14" s="16" t="s">
        <v>1135</v>
      </c>
      <c r="H14" s="16">
        <v>967953093</v>
      </c>
    </row>
    <row r="15" spans="1:8" s="27" customFormat="1" ht="15.75" x14ac:dyDescent="0.25">
      <c r="A15" s="25">
        <v>14</v>
      </c>
      <c r="B15" s="26" t="s">
        <v>41</v>
      </c>
      <c r="C15" s="16"/>
      <c r="D15" s="16"/>
      <c r="E15" s="16"/>
      <c r="F15" s="16"/>
      <c r="G15" s="16"/>
      <c r="H15" s="16"/>
    </row>
    <row r="16" spans="1:8" s="27" customFormat="1" ht="15.75" x14ac:dyDescent="0.25">
      <c r="A16" s="25">
        <v>15</v>
      </c>
      <c r="B16" s="26" t="s">
        <v>41</v>
      </c>
      <c r="C16" s="16"/>
      <c r="D16" s="16"/>
      <c r="E16" s="16"/>
      <c r="F16" s="16"/>
      <c r="G16" s="16"/>
      <c r="H16" s="16"/>
    </row>
    <row r="17" spans="1:8" s="27" customFormat="1" ht="15.75" x14ac:dyDescent="0.25">
      <c r="A17" s="25">
        <v>16</v>
      </c>
      <c r="B17" s="26" t="s">
        <v>41</v>
      </c>
      <c r="C17" s="16"/>
      <c r="D17" s="16"/>
      <c r="E17" s="16"/>
      <c r="F17" s="16"/>
      <c r="G17" s="16"/>
      <c r="H17" s="16"/>
    </row>
    <row r="18" spans="1:8" s="27" customFormat="1" ht="15.75" x14ac:dyDescent="0.25">
      <c r="A18" s="25">
        <v>17</v>
      </c>
      <c r="B18" s="26" t="s">
        <v>41</v>
      </c>
      <c r="C18" s="16"/>
      <c r="D18" s="16"/>
      <c r="E18" s="16"/>
      <c r="F18" s="16"/>
      <c r="G18" s="16"/>
      <c r="H18" s="16"/>
    </row>
    <row r="19" spans="1:8" s="27" customFormat="1" ht="15.75" x14ac:dyDescent="0.25">
      <c r="A19" s="25">
        <v>18</v>
      </c>
      <c r="B19" s="26" t="s">
        <v>41</v>
      </c>
      <c r="C19" s="16"/>
      <c r="D19" s="16"/>
      <c r="E19" s="16"/>
      <c r="F19" s="16"/>
      <c r="G19" s="16"/>
      <c r="H19" s="16"/>
    </row>
    <row r="20" spans="1:8" s="27" customFormat="1" ht="15.75" x14ac:dyDescent="0.25">
      <c r="A20" s="25">
        <v>19</v>
      </c>
      <c r="B20" s="26" t="s">
        <v>41</v>
      </c>
      <c r="C20" s="16"/>
      <c r="D20" s="16"/>
      <c r="E20" s="16"/>
      <c r="F20" s="16"/>
      <c r="G20" s="16"/>
      <c r="H20" s="16"/>
    </row>
    <row r="21" spans="1:8" s="27" customFormat="1" ht="15.75" x14ac:dyDescent="0.25">
      <c r="A21" s="25">
        <v>20</v>
      </c>
      <c r="B21" s="26" t="s">
        <v>41</v>
      </c>
      <c r="C21" s="16"/>
      <c r="D21" s="16"/>
      <c r="E21" s="16"/>
      <c r="F21" s="16"/>
      <c r="G21" s="16"/>
      <c r="H21" s="16"/>
    </row>
    <row r="22" spans="1:8" s="27" customFormat="1" ht="15.75" x14ac:dyDescent="0.25">
      <c r="A22" s="25">
        <v>21</v>
      </c>
      <c r="B22" s="26" t="s">
        <v>41</v>
      </c>
      <c r="C22" s="16"/>
      <c r="D22" s="16"/>
      <c r="E22" s="16"/>
      <c r="F22" s="16"/>
      <c r="G22" s="16"/>
      <c r="H22" s="16"/>
    </row>
    <row r="23" spans="1:8" s="27" customFormat="1" ht="15.75" x14ac:dyDescent="0.25">
      <c r="A23" s="25">
        <v>22</v>
      </c>
      <c r="B23" s="26" t="s">
        <v>41</v>
      </c>
      <c r="C23" s="16"/>
      <c r="D23" s="16"/>
      <c r="E23" s="16"/>
      <c r="F23" s="16"/>
      <c r="G23" s="16"/>
      <c r="H23" s="16"/>
    </row>
    <row r="24" spans="1:8" s="27" customFormat="1" ht="15.75" x14ac:dyDescent="0.25">
      <c r="A24" s="25">
        <v>23</v>
      </c>
      <c r="B24" s="26" t="s">
        <v>41</v>
      </c>
      <c r="C24" s="16"/>
      <c r="D24" s="16"/>
      <c r="E24" s="16"/>
      <c r="F24" s="16"/>
      <c r="G24" s="16"/>
      <c r="H24" s="16"/>
    </row>
    <row r="25" spans="1:8" s="27" customFormat="1" ht="15.75" x14ac:dyDescent="0.25">
      <c r="A25" s="25">
        <v>24</v>
      </c>
      <c r="B25" s="26" t="s">
        <v>41</v>
      </c>
      <c r="C25" s="16"/>
      <c r="D25" s="16"/>
      <c r="E25" s="16"/>
      <c r="F25" s="16"/>
      <c r="G25" s="16"/>
      <c r="H25" s="16"/>
    </row>
    <row r="26" spans="1:8" s="27" customFormat="1" ht="15.75" x14ac:dyDescent="0.25">
      <c r="A26" s="25">
        <v>25</v>
      </c>
      <c r="B26" s="26" t="s">
        <v>41</v>
      </c>
      <c r="C26" s="16"/>
      <c r="D26" s="16"/>
      <c r="E26" s="16"/>
      <c r="F26" s="16"/>
      <c r="G26" s="16"/>
      <c r="H26" s="16"/>
    </row>
    <row r="27" spans="1:8" s="27" customFormat="1" ht="15.75" x14ac:dyDescent="0.25">
      <c r="A27" s="25">
        <v>26</v>
      </c>
      <c r="B27" s="26" t="s">
        <v>41</v>
      </c>
      <c r="C27" s="16"/>
      <c r="D27" s="16"/>
      <c r="E27" s="16"/>
      <c r="F27" s="28"/>
      <c r="G27" s="16"/>
      <c r="H27" s="17"/>
    </row>
    <row r="28" spans="1:8" s="27" customFormat="1" ht="15.75" x14ac:dyDescent="0.25">
      <c r="A28" s="25">
        <v>27</v>
      </c>
      <c r="B28" s="26" t="s">
        <v>41</v>
      </c>
      <c r="C28" s="16"/>
      <c r="D28" s="16"/>
      <c r="E28" s="16"/>
      <c r="F28" s="28"/>
      <c r="G28" s="16"/>
      <c r="H28" s="17"/>
    </row>
    <row r="29" spans="1:8" s="27" customFormat="1" ht="15.75" x14ac:dyDescent="0.25">
      <c r="A29" s="25">
        <v>28</v>
      </c>
      <c r="B29" s="26" t="s">
        <v>41</v>
      </c>
      <c r="C29" s="16"/>
      <c r="D29" s="16"/>
      <c r="E29" s="16"/>
      <c r="F29" s="28"/>
      <c r="G29" s="16"/>
      <c r="H29" s="17"/>
    </row>
    <row r="30" spans="1:8" s="27" customFormat="1" ht="15.75" x14ac:dyDescent="0.25">
      <c r="A30" s="25">
        <v>29</v>
      </c>
      <c r="B30" s="26" t="s">
        <v>41</v>
      </c>
      <c r="C30" s="16"/>
      <c r="D30" s="16"/>
      <c r="E30" s="16"/>
      <c r="F30" s="28"/>
      <c r="G30" s="16"/>
      <c r="H30" s="17"/>
    </row>
    <row r="31" spans="1:8" s="27" customFormat="1" ht="15.75" x14ac:dyDescent="0.25">
      <c r="A31" s="25">
        <v>30</v>
      </c>
      <c r="B31" s="26" t="s">
        <v>41</v>
      </c>
      <c r="C31" s="16"/>
      <c r="D31" s="16"/>
      <c r="E31" s="16"/>
      <c r="F31" s="28"/>
      <c r="G31" s="16"/>
      <c r="H31" s="17"/>
    </row>
    <row r="32" spans="1:8" s="27" customFormat="1" ht="15.75" x14ac:dyDescent="0.25">
      <c r="A32" s="25">
        <v>31</v>
      </c>
      <c r="B32" s="26" t="s">
        <v>41</v>
      </c>
      <c r="C32" s="16"/>
      <c r="D32" s="16"/>
      <c r="E32" s="16"/>
      <c r="F32" s="28"/>
      <c r="G32" s="16"/>
      <c r="H32" s="17"/>
    </row>
    <row r="33" spans="1:8" s="27" customFormat="1" ht="15.75" x14ac:dyDescent="0.25">
      <c r="A33" s="25">
        <v>32</v>
      </c>
      <c r="B33" s="26" t="s">
        <v>41</v>
      </c>
      <c r="C33" s="25"/>
      <c r="D33" s="16"/>
      <c r="E33" s="16"/>
      <c r="F33" s="28"/>
      <c r="G33" s="25"/>
      <c r="H33" s="29"/>
    </row>
    <row r="34" spans="1:8" s="27" customFormat="1" ht="15.75" x14ac:dyDescent="0.25">
      <c r="A34" s="25">
        <v>33</v>
      </c>
      <c r="B34" s="26" t="s">
        <v>41</v>
      </c>
      <c r="C34" s="25"/>
      <c r="D34" s="16"/>
      <c r="E34" s="30"/>
      <c r="F34" s="28"/>
      <c r="G34" s="25"/>
      <c r="H34" s="29"/>
    </row>
    <row r="35" spans="1:8" s="27" customFormat="1" ht="15.75" x14ac:dyDescent="0.25">
      <c r="A35" s="25">
        <v>34</v>
      </c>
      <c r="B35" s="26" t="s">
        <v>41</v>
      </c>
      <c r="C35" s="25"/>
      <c r="D35" s="16"/>
      <c r="E35" s="16"/>
      <c r="F35" s="28"/>
      <c r="G35" s="25"/>
      <c r="H35" s="29"/>
    </row>
    <row r="36" spans="1:8" s="27" customFormat="1" ht="15.75" x14ac:dyDescent="0.25">
      <c r="A36" s="25">
        <v>35</v>
      </c>
      <c r="B36" s="26" t="s">
        <v>41</v>
      </c>
      <c r="C36" s="25"/>
      <c r="D36" s="16"/>
      <c r="E36" s="16"/>
      <c r="F36" s="28"/>
      <c r="G36" s="25"/>
      <c r="H36" s="29"/>
    </row>
    <row r="37" spans="1:8" s="27" customFormat="1" ht="15.75" x14ac:dyDescent="0.25">
      <c r="A37" s="25">
        <v>36</v>
      </c>
      <c r="B37" s="26" t="s">
        <v>41</v>
      </c>
      <c r="C37" s="25"/>
      <c r="D37" s="16"/>
      <c r="E37" s="16"/>
      <c r="F37" s="28"/>
      <c r="G37" s="25"/>
      <c r="H37" s="29"/>
    </row>
    <row r="38" spans="1:8" s="27" customFormat="1" ht="15.75" x14ac:dyDescent="0.25">
      <c r="A38" s="25">
        <v>37</v>
      </c>
      <c r="B38" s="26" t="s">
        <v>41</v>
      </c>
      <c r="C38" s="25"/>
      <c r="D38" s="16"/>
      <c r="E38" s="16"/>
      <c r="F38" s="28"/>
      <c r="G38" s="25"/>
      <c r="H38" s="29"/>
    </row>
    <row r="39" spans="1:8" s="27" customFormat="1" ht="15.75" x14ac:dyDescent="0.25">
      <c r="A39" s="25">
        <v>38</v>
      </c>
      <c r="B39" s="26" t="s">
        <v>41</v>
      </c>
      <c r="C39" s="16"/>
      <c r="D39" s="16"/>
      <c r="E39" s="16"/>
      <c r="F39" s="28"/>
      <c r="G39" s="16"/>
      <c r="H39" s="17"/>
    </row>
    <row r="40" spans="1:8" s="27" customFormat="1" ht="15.75" x14ac:dyDescent="0.25">
      <c r="A40" s="25">
        <v>39</v>
      </c>
      <c r="B40" s="26" t="s">
        <v>41</v>
      </c>
      <c r="C40" s="16"/>
      <c r="D40" s="16"/>
      <c r="E40" s="16"/>
      <c r="F40" s="28" t="s">
        <v>1136</v>
      </c>
      <c r="G40" s="16"/>
      <c r="H40" s="17"/>
    </row>
    <row r="41" spans="1:8" s="27" customFormat="1" ht="15.75" x14ac:dyDescent="0.25">
      <c r="A41" s="25">
        <v>40</v>
      </c>
      <c r="B41" s="26" t="s">
        <v>41</v>
      </c>
      <c r="C41" s="16"/>
      <c r="D41" s="16"/>
      <c r="E41" s="16"/>
      <c r="F41" s="28"/>
      <c r="G41" s="16"/>
      <c r="H41" s="17"/>
    </row>
    <row r="42" spans="1:8" s="27" customFormat="1" ht="15.75" x14ac:dyDescent="0.25">
      <c r="A42" s="25">
        <v>41</v>
      </c>
      <c r="B42" s="26" t="s">
        <v>41</v>
      </c>
      <c r="C42" s="16"/>
      <c r="D42" s="16"/>
      <c r="E42" s="16"/>
      <c r="F42" s="28"/>
      <c r="G42" s="16"/>
      <c r="H42" s="17"/>
    </row>
    <row r="43" spans="1:8" s="27" customFormat="1" ht="15.75" x14ac:dyDescent="0.25">
      <c r="A43" s="25">
        <v>42</v>
      </c>
      <c r="B43" s="26" t="s">
        <v>41</v>
      </c>
      <c r="C43" s="16"/>
      <c r="D43" s="16"/>
      <c r="E43" s="16"/>
      <c r="F43" s="28"/>
      <c r="G43" s="16"/>
      <c r="H43" s="17"/>
    </row>
    <row r="44" spans="1:8" s="27" customFormat="1" ht="15.75" x14ac:dyDescent="0.25">
      <c r="A44" s="25">
        <v>43</v>
      </c>
      <c r="B44" s="26" t="s">
        <v>41</v>
      </c>
      <c r="C44" s="25"/>
      <c r="D44" s="16"/>
      <c r="E44" s="16"/>
      <c r="F44" s="28"/>
      <c r="G44" s="25"/>
      <c r="H44" s="29"/>
    </row>
    <row r="45" spans="1:8" s="27" customFormat="1" ht="15.75" x14ac:dyDescent="0.25">
      <c r="A45" s="25">
        <v>44</v>
      </c>
      <c r="B45" s="26" t="s">
        <v>41</v>
      </c>
      <c r="C45" s="25"/>
      <c r="D45" s="16"/>
      <c r="E45" s="16"/>
      <c r="F45" s="28"/>
      <c r="G45" s="25"/>
      <c r="H45" s="29"/>
    </row>
    <row r="46" spans="1:8" s="27" customFormat="1" ht="15.75" x14ac:dyDescent="0.25">
      <c r="A46" s="25">
        <v>45</v>
      </c>
      <c r="B46" s="26" t="s">
        <v>41</v>
      </c>
      <c r="C46" s="16"/>
      <c r="D46" s="16"/>
      <c r="E46" s="16"/>
      <c r="F46" s="28"/>
      <c r="G46" s="16"/>
      <c r="H46" s="17"/>
    </row>
    <row r="47" spans="1:8" s="27" customFormat="1" ht="15.75" x14ac:dyDescent="0.25">
      <c r="A47" s="25">
        <v>46</v>
      </c>
      <c r="B47" s="26" t="s">
        <v>41</v>
      </c>
      <c r="C47" s="16"/>
      <c r="D47" s="16"/>
      <c r="E47" s="16"/>
      <c r="F47" s="28"/>
      <c r="G47" s="16"/>
      <c r="H47" s="17"/>
    </row>
    <row r="48" spans="1:8" s="27" customFormat="1" ht="15.75" x14ac:dyDescent="0.25">
      <c r="A48" s="25">
        <v>47</v>
      </c>
      <c r="B48" s="26" t="s">
        <v>41</v>
      </c>
      <c r="C48" s="16"/>
      <c r="D48" s="16"/>
      <c r="E48" s="16"/>
      <c r="F48" s="28"/>
      <c r="G48" s="16"/>
      <c r="H48" s="17"/>
    </row>
    <row r="49" spans="1:8" s="27" customFormat="1" ht="15.75" x14ac:dyDescent="0.25">
      <c r="A49" s="25">
        <v>48</v>
      </c>
      <c r="B49" s="26" t="s">
        <v>41</v>
      </c>
      <c r="C49" s="16"/>
      <c r="D49" s="16"/>
      <c r="E49" s="16"/>
      <c r="F49" s="28"/>
      <c r="G49" s="16"/>
      <c r="H49" s="17"/>
    </row>
    <row r="50" spans="1:8" s="27" customFormat="1" ht="15.75" x14ac:dyDescent="0.25">
      <c r="A50" s="25">
        <v>49</v>
      </c>
      <c r="B50" s="26" t="s">
        <v>41</v>
      </c>
      <c r="C50" s="16"/>
      <c r="D50" s="16"/>
      <c r="E50" s="16"/>
      <c r="F50" s="28"/>
      <c r="G50" s="16"/>
      <c r="H50" s="17"/>
    </row>
    <row r="51" spans="1:8" s="27" customFormat="1" ht="15.75" x14ac:dyDescent="0.25">
      <c r="A51" s="25">
        <v>50</v>
      </c>
      <c r="B51" s="26" t="s">
        <v>41</v>
      </c>
      <c r="C51" s="16"/>
      <c r="D51" s="16"/>
      <c r="E51" s="16"/>
      <c r="F51" s="28"/>
      <c r="G51" s="16"/>
      <c r="H51" s="17"/>
    </row>
    <row r="52" spans="1:8" s="27" customFormat="1" ht="15.75" x14ac:dyDescent="0.25">
      <c r="A52" s="25">
        <v>51</v>
      </c>
      <c r="B52" s="26" t="s">
        <v>41</v>
      </c>
      <c r="C52" s="16"/>
      <c r="D52" s="16"/>
      <c r="E52" s="16"/>
      <c r="F52" s="28"/>
      <c r="G52" s="16"/>
      <c r="H52" s="17"/>
    </row>
    <row r="53" spans="1:8" s="27" customFormat="1" ht="15.75" x14ac:dyDescent="0.25">
      <c r="A53" s="25">
        <v>52</v>
      </c>
      <c r="B53" s="26" t="s">
        <v>41</v>
      </c>
      <c r="C53" s="16"/>
      <c r="D53" s="16"/>
      <c r="E53" s="16"/>
      <c r="F53" s="28"/>
      <c r="G53" s="16"/>
      <c r="H53" s="17"/>
    </row>
    <row r="54" spans="1:8" s="27" customFormat="1" ht="15.75" x14ac:dyDescent="0.25">
      <c r="A54" s="25">
        <v>53</v>
      </c>
      <c r="B54" s="26" t="s">
        <v>41</v>
      </c>
      <c r="C54" s="16"/>
      <c r="D54" s="16"/>
      <c r="E54" s="16"/>
      <c r="F54" s="28"/>
      <c r="G54" s="16"/>
      <c r="H54" s="17"/>
    </row>
    <row r="55" spans="1:8" s="27" customFormat="1" ht="15.75" x14ac:dyDescent="0.25">
      <c r="A55" s="25">
        <v>54</v>
      </c>
      <c r="B55" s="26" t="s">
        <v>41</v>
      </c>
      <c r="C55" s="16"/>
      <c r="D55" s="16"/>
      <c r="E55" s="16"/>
      <c r="F55" s="28"/>
      <c r="G55" s="16"/>
      <c r="H55" s="17"/>
    </row>
    <row r="56" spans="1:8" s="27" customFormat="1" ht="15.75" x14ac:dyDescent="0.25">
      <c r="A56" s="25">
        <v>55</v>
      </c>
      <c r="B56" s="26" t="s">
        <v>41</v>
      </c>
      <c r="C56" s="16"/>
      <c r="D56" s="16"/>
      <c r="E56" s="16"/>
      <c r="F56" s="28"/>
      <c r="G56" s="16"/>
      <c r="H56" s="17"/>
    </row>
    <row r="57" spans="1:8" s="27" customFormat="1" ht="15.75" x14ac:dyDescent="0.25">
      <c r="A57" s="25">
        <v>56</v>
      </c>
      <c r="B57" s="26" t="s">
        <v>41</v>
      </c>
      <c r="C57" s="16"/>
      <c r="D57" s="16"/>
      <c r="E57" s="16"/>
      <c r="F57" s="28"/>
      <c r="G57" s="16"/>
      <c r="H57" s="17"/>
    </row>
    <row r="58" spans="1:8" s="27" customFormat="1" ht="15.75" x14ac:dyDescent="0.25">
      <c r="A58" s="25">
        <v>57</v>
      </c>
      <c r="B58" s="26" t="s">
        <v>41</v>
      </c>
      <c r="C58" s="16"/>
      <c r="D58" s="16"/>
      <c r="E58" s="16"/>
      <c r="F58" s="28"/>
      <c r="G58" s="16"/>
      <c r="H58" s="17"/>
    </row>
    <row r="59" spans="1:8" s="27" customFormat="1" ht="15.75" x14ac:dyDescent="0.25">
      <c r="A59" s="25">
        <v>58</v>
      </c>
      <c r="B59" s="26" t="s">
        <v>41</v>
      </c>
      <c r="C59" s="25"/>
      <c r="D59" s="16"/>
      <c r="E59" s="30"/>
      <c r="F59" s="28"/>
      <c r="G59" s="25"/>
      <c r="H59" s="29"/>
    </row>
    <row r="60" spans="1:8" s="27" customFormat="1" ht="15.75" x14ac:dyDescent="0.25">
      <c r="A60" s="25">
        <v>59</v>
      </c>
      <c r="B60" s="26" t="s">
        <v>41</v>
      </c>
      <c r="C60" s="25"/>
      <c r="D60" s="16"/>
      <c r="E60" s="16"/>
      <c r="F60" s="28"/>
      <c r="G60" s="25"/>
      <c r="H60" s="29"/>
    </row>
    <row r="61" spans="1:8" s="27" customFormat="1" ht="15.75" x14ac:dyDescent="0.25">
      <c r="A61" s="25">
        <v>60</v>
      </c>
      <c r="B61" s="26" t="s">
        <v>41</v>
      </c>
      <c r="C61" s="25"/>
      <c r="D61" s="16"/>
      <c r="E61" s="25"/>
      <c r="F61" s="28"/>
      <c r="G61" s="25"/>
      <c r="H61" s="29"/>
    </row>
    <row r="62" spans="1:8" s="27" customFormat="1" ht="15.75" x14ac:dyDescent="0.25">
      <c r="A62" s="25">
        <v>61</v>
      </c>
      <c r="B62" s="26" t="s">
        <v>41</v>
      </c>
      <c r="C62" s="25"/>
      <c r="D62" s="16"/>
      <c r="E62" s="30"/>
      <c r="F62" s="28"/>
      <c r="G62" s="25"/>
      <c r="H62" s="29"/>
    </row>
    <row r="63" spans="1:8" s="27" customFormat="1" ht="15.75" x14ac:dyDescent="0.25">
      <c r="A63" s="25">
        <v>62</v>
      </c>
      <c r="B63" s="26" t="s">
        <v>41</v>
      </c>
      <c r="C63" s="25"/>
      <c r="D63" s="16"/>
      <c r="E63" s="30"/>
      <c r="F63" s="28"/>
      <c r="G63" s="25"/>
      <c r="H63" s="29"/>
    </row>
    <row r="64" spans="1:8" s="27" customFormat="1" ht="15.75" x14ac:dyDescent="0.25">
      <c r="A64" s="25">
        <v>63</v>
      </c>
      <c r="B64" s="26" t="s">
        <v>41</v>
      </c>
      <c r="C64" s="25"/>
      <c r="D64" s="16"/>
      <c r="E64" s="30"/>
      <c r="F64" s="28"/>
      <c r="G64" s="25"/>
      <c r="H64" s="29"/>
    </row>
    <row r="65" spans="1:8" s="27" customFormat="1" ht="15.75" x14ac:dyDescent="0.25">
      <c r="A65" s="25">
        <v>64</v>
      </c>
      <c r="B65" s="26" t="s">
        <v>41</v>
      </c>
      <c r="C65" s="16"/>
      <c r="D65" s="16"/>
      <c r="E65" s="16"/>
      <c r="F65" s="28"/>
      <c r="G65" s="16"/>
      <c r="H65" s="17"/>
    </row>
    <row r="66" spans="1:8" s="27" customFormat="1" ht="15.75" x14ac:dyDescent="0.25">
      <c r="A66" s="25">
        <v>65</v>
      </c>
      <c r="B66" s="26" t="s">
        <v>41</v>
      </c>
      <c r="C66" s="16"/>
      <c r="D66" s="16"/>
      <c r="E66" s="16"/>
      <c r="F66" s="28"/>
      <c r="G66" s="16"/>
      <c r="H66" s="17"/>
    </row>
    <row r="67" spans="1:8" s="27" customFormat="1" ht="15.75" x14ac:dyDescent="0.25">
      <c r="A67" s="25">
        <v>66</v>
      </c>
      <c r="B67" s="26" t="s">
        <v>41</v>
      </c>
      <c r="C67" s="16"/>
      <c r="D67" s="16"/>
      <c r="E67" s="16"/>
      <c r="F67" s="28"/>
      <c r="G67" s="16"/>
      <c r="H67" s="17"/>
    </row>
    <row r="68" spans="1:8" s="27" customFormat="1" ht="15.75" x14ac:dyDescent="0.25">
      <c r="A68" s="25">
        <v>67</v>
      </c>
      <c r="B68" s="26" t="s">
        <v>41</v>
      </c>
      <c r="C68" s="16"/>
      <c r="D68" s="16"/>
      <c r="E68" s="16"/>
      <c r="F68" s="28"/>
      <c r="G68" s="16"/>
      <c r="H68" s="17"/>
    </row>
    <row r="69" spans="1:8" s="27" customFormat="1" ht="15.75" x14ac:dyDescent="0.25">
      <c r="A69" s="25">
        <v>68</v>
      </c>
      <c r="B69" s="26" t="s">
        <v>41</v>
      </c>
      <c r="C69" s="16"/>
      <c r="D69" s="16"/>
      <c r="E69" s="16"/>
      <c r="F69" s="28"/>
      <c r="G69" s="16"/>
      <c r="H69" s="17"/>
    </row>
    <row r="70" spans="1:8" s="27" customFormat="1" ht="15.75" x14ac:dyDescent="0.25">
      <c r="A70" s="25">
        <v>69</v>
      </c>
      <c r="B70" s="26" t="s">
        <v>41</v>
      </c>
      <c r="C70" s="16"/>
      <c r="D70" s="16"/>
      <c r="E70" s="16"/>
      <c r="F70" s="28"/>
      <c r="G70" s="16"/>
      <c r="H70" s="17"/>
    </row>
    <row r="71" spans="1:8" s="27" customFormat="1" ht="15.75" x14ac:dyDescent="0.25">
      <c r="A71" s="25">
        <v>70</v>
      </c>
      <c r="B71" s="26" t="s">
        <v>41</v>
      </c>
      <c r="C71" s="16"/>
      <c r="D71" s="16"/>
      <c r="E71" s="16"/>
      <c r="F71" s="28"/>
      <c r="G71" s="16"/>
      <c r="H71" s="17"/>
    </row>
    <row r="72" spans="1:8" s="27" customFormat="1" ht="15.75" x14ac:dyDescent="0.25">
      <c r="A72" s="25">
        <v>71</v>
      </c>
      <c r="B72" s="26" t="s">
        <v>41</v>
      </c>
      <c r="C72" s="16"/>
      <c r="D72" s="16"/>
      <c r="E72" s="16"/>
      <c r="F72" s="28"/>
      <c r="G72" s="16"/>
      <c r="H72" s="17"/>
    </row>
    <row r="73" spans="1:8" s="27" customFormat="1" ht="15.75" x14ac:dyDescent="0.25">
      <c r="A73" s="25">
        <v>72</v>
      </c>
      <c r="B73" s="26" t="s">
        <v>41</v>
      </c>
      <c r="C73" s="16"/>
      <c r="D73" s="16"/>
      <c r="E73" s="16"/>
      <c r="F73" s="28"/>
      <c r="G73" s="16"/>
      <c r="H73" s="17"/>
    </row>
    <row r="74" spans="1:8" s="27" customFormat="1" ht="15.75" x14ac:dyDescent="0.25">
      <c r="A74" s="25">
        <v>73</v>
      </c>
      <c r="B74" s="26" t="s">
        <v>41</v>
      </c>
      <c r="C74" s="16"/>
      <c r="D74" s="16"/>
      <c r="E74" s="16"/>
      <c r="F74" s="28"/>
      <c r="G74" s="16"/>
      <c r="H74" s="17"/>
    </row>
    <row r="75" spans="1:8" s="27" customFormat="1" ht="15.75" x14ac:dyDescent="0.25">
      <c r="A75" s="25">
        <v>74</v>
      </c>
      <c r="B75" s="26" t="s">
        <v>41</v>
      </c>
      <c r="C75" s="16"/>
      <c r="D75" s="16"/>
      <c r="E75" s="16"/>
      <c r="F75" s="28"/>
      <c r="G75" s="16"/>
      <c r="H75" s="17"/>
    </row>
    <row r="76" spans="1:8" s="27" customFormat="1" ht="15.75" x14ac:dyDescent="0.25">
      <c r="A76" s="25">
        <v>75</v>
      </c>
      <c r="B76" s="26" t="s">
        <v>41</v>
      </c>
      <c r="C76" s="16"/>
      <c r="D76" s="16"/>
      <c r="E76" s="16"/>
      <c r="F76" s="28"/>
      <c r="G76" s="16"/>
      <c r="H76" s="17"/>
    </row>
    <row r="77" spans="1:8" s="27" customFormat="1" ht="15.75" x14ac:dyDescent="0.25">
      <c r="A77" s="25">
        <v>76</v>
      </c>
      <c r="B77" s="26" t="s">
        <v>41</v>
      </c>
      <c r="C77" s="16"/>
      <c r="D77" s="16"/>
      <c r="E77" s="16"/>
      <c r="F77" s="28"/>
      <c r="G77" s="16"/>
      <c r="H77" s="17"/>
    </row>
    <row r="78" spans="1:8" s="27" customFormat="1" ht="15.75" x14ac:dyDescent="0.25">
      <c r="A78" s="25">
        <v>77</v>
      </c>
      <c r="B78" s="26" t="s">
        <v>41</v>
      </c>
      <c r="C78" s="16"/>
      <c r="D78" s="16"/>
      <c r="E78" s="16"/>
      <c r="F78" s="28"/>
      <c r="G78" s="16"/>
      <c r="H78" s="17"/>
    </row>
    <row r="79" spans="1:8" s="27" customFormat="1" ht="15.75" x14ac:dyDescent="0.25">
      <c r="A79" s="25">
        <v>78</v>
      </c>
      <c r="B79" s="26" t="s">
        <v>41</v>
      </c>
      <c r="C79" s="16"/>
      <c r="D79" s="16"/>
      <c r="E79" s="16"/>
      <c r="F79" s="28"/>
      <c r="G79" s="16"/>
      <c r="H79" s="17"/>
    </row>
    <row r="80" spans="1:8" s="27" customFormat="1" ht="15.75" x14ac:dyDescent="0.25">
      <c r="A80" s="25">
        <v>79</v>
      </c>
      <c r="B80" s="26" t="s">
        <v>41</v>
      </c>
      <c r="C80" s="16"/>
      <c r="D80" s="16"/>
      <c r="E80" s="16"/>
      <c r="F80" s="28"/>
      <c r="G80" s="16"/>
      <c r="H80" s="17"/>
    </row>
    <row r="81" spans="1:8" s="27" customFormat="1" ht="15.75" x14ac:dyDescent="0.25">
      <c r="A81" s="25">
        <v>80</v>
      </c>
      <c r="B81" s="26" t="s">
        <v>41</v>
      </c>
      <c r="C81" s="25"/>
      <c r="D81" s="16"/>
      <c r="E81" s="30"/>
      <c r="F81" s="28"/>
      <c r="G81" s="25"/>
      <c r="H81" s="29"/>
    </row>
    <row r="82" spans="1:8" s="27" customFormat="1" ht="15.75" x14ac:dyDescent="0.25">
      <c r="A82" s="25">
        <v>81</v>
      </c>
      <c r="B82" s="26" t="s">
        <v>41</v>
      </c>
      <c r="C82" s="25"/>
      <c r="D82" s="16"/>
      <c r="E82" s="16"/>
      <c r="F82" s="28"/>
      <c r="G82" s="25"/>
      <c r="H82" s="29"/>
    </row>
    <row r="83" spans="1:8" s="27" customFormat="1" ht="15.75" x14ac:dyDescent="0.25">
      <c r="A83" s="25">
        <v>82</v>
      </c>
      <c r="B83" s="26" t="s">
        <v>41</v>
      </c>
      <c r="C83" s="25"/>
      <c r="D83" s="16"/>
      <c r="E83" s="25"/>
      <c r="F83" s="28"/>
      <c r="G83" s="25"/>
      <c r="H83" s="29"/>
    </row>
    <row r="84" spans="1:8" s="27" customFormat="1" ht="15.75" x14ac:dyDescent="0.25">
      <c r="A84" s="25">
        <v>83</v>
      </c>
      <c r="B84" s="26" t="s">
        <v>41</v>
      </c>
      <c r="C84" s="25"/>
      <c r="D84" s="16"/>
      <c r="E84" s="30"/>
      <c r="F84" s="28"/>
      <c r="G84" s="25"/>
      <c r="H84" s="29"/>
    </row>
    <row r="85" spans="1:8" s="27" customFormat="1" ht="15.75" x14ac:dyDescent="0.25">
      <c r="A85" s="25">
        <v>84</v>
      </c>
      <c r="B85" s="26" t="s">
        <v>41</v>
      </c>
      <c r="C85" s="25"/>
      <c r="D85" s="16"/>
      <c r="E85" s="16"/>
      <c r="F85" s="28"/>
      <c r="G85" s="25"/>
      <c r="H85" s="29"/>
    </row>
    <row r="86" spans="1:8" s="27" customFormat="1" ht="15.75" x14ac:dyDescent="0.25">
      <c r="A86" s="25">
        <v>85</v>
      </c>
      <c r="B86" s="26" t="s">
        <v>41</v>
      </c>
      <c r="C86" s="25"/>
      <c r="D86" s="16"/>
      <c r="E86" s="30"/>
      <c r="F86" s="28"/>
      <c r="G86" s="25"/>
      <c r="H86" s="29"/>
    </row>
    <row r="87" spans="1:8" s="27" customFormat="1" ht="15.75" x14ac:dyDescent="0.25">
      <c r="A87" s="25">
        <v>86</v>
      </c>
      <c r="B87" s="26" t="s">
        <v>41</v>
      </c>
      <c r="C87" s="16"/>
      <c r="D87" s="16"/>
      <c r="E87" s="16"/>
      <c r="F87" s="28"/>
      <c r="G87" s="16"/>
      <c r="H87" s="17"/>
    </row>
    <row r="88" spans="1:8" s="27" customFormat="1" ht="15.75" x14ac:dyDescent="0.25">
      <c r="A88" s="25">
        <v>87</v>
      </c>
      <c r="B88" s="26" t="s">
        <v>41</v>
      </c>
      <c r="C88" s="16"/>
      <c r="D88" s="16"/>
      <c r="E88" s="16"/>
      <c r="F88" s="28"/>
      <c r="G88" s="16"/>
      <c r="H88" s="17"/>
    </row>
    <row r="89" spans="1:8" s="27" customFormat="1" ht="15.75" x14ac:dyDescent="0.25">
      <c r="A89" s="25">
        <v>88</v>
      </c>
      <c r="B89" s="26" t="s">
        <v>41</v>
      </c>
      <c r="C89" s="16"/>
      <c r="D89" s="16"/>
      <c r="E89" s="16"/>
      <c r="F89" s="28"/>
      <c r="G89" s="16"/>
      <c r="H89" s="17"/>
    </row>
    <row r="90" spans="1:8" s="27" customFormat="1" ht="15.75" x14ac:dyDescent="0.25">
      <c r="A90" s="25">
        <v>89</v>
      </c>
      <c r="B90" s="26" t="s">
        <v>41</v>
      </c>
      <c r="C90" s="16"/>
      <c r="D90" s="16"/>
      <c r="E90" s="16"/>
      <c r="F90" s="28"/>
      <c r="G90" s="16"/>
      <c r="H90" s="17"/>
    </row>
    <row r="91" spans="1:8" s="27" customFormat="1" ht="15.75" x14ac:dyDescent="0.25">
      <c r="A91" s="25">
        <v>90</v>
      </c>
      <c r="B91" s="26" t="s">
        <v>41</v>
      </c>
      <c r="C91" s="16"/>
      <c r="D91" s="16"/>
      <c r="E91" s="16"/>
      <c r="F91" s="28"/>
      <c r="G91" s="16"/>
      <c r="H91" s="17"/>
    </row>
    <row r="92" spans="1:8" s="27" customFormat="1" ht="15.75" x14ac:dyDescent="0.25">
      <c r="A92" s="25">
        <v>91</v>
      </c>
      <c r="B92" s="26" t="s">
        <v>41</v>
      </c>
      <c r="C92" s="16"/>
      <c r="D92" s="16"/>
      <c r="E92" s="16"/>
      <c r="F92" s="28"/>
      <c r="G92" s="16"/>
      <c r="H92" s="17"/>
    </row>
    <row r="93" spans="1:8" s="27" customFormat="1" ht="15.75" x14ac:dyDescent="0.25">
      <c r="A93" s="25">
        <v>92</v>
      </c>
      <c r="B93" s="26" t="s">
        <v>41</v>
      </c>
      <c r="C93" s="16"/>
      <c r="D93" s="16"/>
      <c r="E93" s="16"/>
      <c r="F93" s="28"/>
      <c r="G93" s="16"/>
      <c r="H93" s="17"/>
    </row>
    <row r="94" spans="1:8" s="27" customFormat="1" ht="15.75" x14ac:dyDescent="0.25">
      <c r="A94" s="25">
        <v>93</v>
      </c>
      <c r="B94" s="26" t="s">
        <v>41</v>
      </c>
      <c r="C94" s="16"/>
      <c r="D94" s="16"/>
      <c r="E94" s="16"/>
      <c r="F94" s="28"/>
      <c r="G94" s="16"/>
      <c r="H94" s="17"/>
    </row>
    <row r="95" spans="1:8" s="27" customFormat="1" ht="15.75" x14ac:dyDescent="0.25">
      <c r="A95" s="25">
        <v>94</v>
      </c>
      <c r="B95" s="26" t="s">
        <v>41</v>
      </c>
      <c r="C95" s="16"/>
      <c r="D95" s="16"/>
      <c r="E95" s="16"/>
      <c r="F95" s="28"/>
      <c r="G95" s="16"/>
      <c r="H95" s="17"/>
    </row>
    <row r="96" spans="1:8" s="27" customFormat="1" ht="15.75" x14ac:dyDescent="0.25">
      <c r="A96" s="25">
        <v>95</v>
      </c>
      <c r="B96" s="26" t="s">
        <v>41</v>
      </c>
      <c r="C96" s="16"/>
      <c r="D96" s="16"/>
      <c r="E96" s="16"/>
      <c r="F96" s="28"/>
      <c r="G96" s="16"/>
      <c r="H96" s="17"/>
    </row>
    <row r="97" spans="1:8" s="27" customFormat="1" ht="15.75" x14ac:dyDescent="0.25">
      <c r="A97" s="25">
        <v>96</v>
      </c>
      <c r="B97" s="26" t="s">
        <v>41</v>
      </c>
      <c r="C97" s="16"/>
      <c r="D97" s="16"/>
      <c r="E97" s="16"/>
      <c r="F97" s="28"/>
      <c r="G97" s="16"/>
      <c r="H97" s="17"/>
    </row>
    <row r="98" spans="1:8" s="27" customFormat="1" ht="15.75" x14ac:dyDescent="0.25">
      <c r="A98" s="25">
        <v>97</v>
      </c>
      <c r="B98" s="26" t="s">
        <v>41</v>
      </c>
      <c r="C98" s="25"/>
      <c r="D98" s="16"/>
      <c r="E98" s="30"/>
      <c r="F98" s="28"/>
      <c r="G98" s="25"/>
      <c r="H98" s="29"/>
    </row>
    <row r="99" spans="1:8" s="27" customFormat="1" ht="15.75" x14ac:dyDescent="0.25">
      <c r="A99" s="25">
        <v>98</v>
      </c>
      <c r="B99" s="26" t="s">
        <v>41</v>
      </c>
      <c r="C99" s="25"/>
      <c r="D99" s="16"/>
      <c r="E99" s="25"/>
      <c r="F99" s="28"/>
      <c r="G99" s="25"/>
      <c r="H99" s="29"/>
    </row>
    <row r="100" spans="1:8" s="27" customFormat="1" ht="15.75" x14ac:dyDescent="0.25">
      <c r="A100" s="25">
        <v>99</v>
      </c>
      <c r="B100" s="26" t="s">
        <v>41</v>
      </c>
      <c r="C100" s="25"/>
      <c r="D100" s="16"/>
      <c r="E100" s="30"/>
      <c r="F100" s="28"/>
      <c r="G100" s="25"/>
      <c r="H100" s="29"/>
    </row>
    <row r="101" spans="1:8" s="27" customFormat="1" ht="15.75" x14ac:dyDescent="0.25">
      <c r="A101" s="25">
        <v>100</v>
      </c>
      <c r="B101" s="26" t="s">
        <v>41</v>
      </c>
      <c r="C101" s="25"/>
      <c r="D101" s="16"/>
      <c r="E101" s="30"/>
      <c r="F101" s="28"/>
      <c r="G101" s="25"/>
      <c r="H101" s="29"/>
    </row>
    <row r="102" spans="1:8" s="27" customFormat="1" ht="15.75" x14ac:dyDescent="0.25">
      <c r="A102" s="25"/>
      <c r="B102" s="26"/>
      <c r="C102" s="25"/>
      <c r="D102" s="16"/>
      <c r="E102" s="16"/>
      <c r="F102" s="28"/>
      <c r="G102" s="25"/>
      <c r="H102" s="29"/>
    </row>
    <row r="103" spans="1:8" s="27" customFormat="1" ht="15.75" x14ac:dyDescent="0.25">
      <c r="A103" s="25"/>
      <c r="B103" s="26"/>
      <c r="C103" s="16"/>
      <c r="D103" s="16"/>
      <c r="E103" s="16"/>
      <c r="F103" s="28"/>
      <c r="G103" s="16"/>
      <c r="H103" s="17"/>
    </row>
    <row r="104" spans="1:8" s="27" customFormat="1" ht="15.75" x14ac:dyDescent="0.25">
      <c r="A104" s="25"/>
      <c r="B104" s="26"/>
      <c r="C104" s="16"/>
      <c r="D104" s="16"/>
      <c r="E104" s="16"/>
      <c r="F104" s="28"/>
      <c r="G104" s="16"/>
      <c r="H104" s="17"/>
    </row>
    <row r="105" spans="1:8" s="27" customFormat="1" ht="15.75" x14ac:dyDescent="0.25">
      <c r="A105" s="25"/>
      <c r="B105" s="26"/>
      <c r="C105" s="16"/>
      <c r="D105" s="16"/>
      <c r="E105" s="16"/>
      <c r="F105" s="28"/>
      <c r="G105" s="16"/>
      <c r="H105" s="17"/>
    </row>
    <row r="106" spans="1:8" s="27" customFormat="1" ht="15.75" x14ac:dyDescent="0.25">
      <c r="A106" s="25"/>
      <c r="B106" s="26"/>
      <c r="C106" s="16"/>
      <c r="D106" s="16"/>
      <c r="E106" s="16"/>
      <c r="F106" s="28"/>
      <c r="G106" s="16"/>
      <c r="H106" s="17"/>
    </row>
    <row r="107" spans="1:8" s="27" customFormat="1" ht="15.75" x14ac:dyDescent="0.25">
      <c r="A107" s="25"/>
      <c r="B107" s="26"/>
      <c r="C107" s="16"/>
      <c r="D107" s="16"/>
      <c r="E107" s="16"/>
      <c r="F107" s="28"/>
      <c r="G107" s="16"/>
      <c r="H107" s="17"/>
    </row>
    <row r="108" spans="1:8" s="27" customFormat="1" ht="15.75" x14ac:dyDescent="0.25">
      <c r="A108" s="25"/>
      <c r="B108" s="26"/>
      <c r="C108" s="16"/>
      <c r="D108" s="16"/>
      <c r="E108" s="16"/>
      <c r="F108" s="28"/>
      <c r="G108" s="16"/>
      <c r="H108" s="17"/>
    </row>
    <row r="109" spans="1:8" s="27" customFormat="1" ht="15.75" x14ac:dyDescent="0.25">
      <c r="A109" s="25"/>
      <c r="B109" s="26"/>
      <c r="C109" s="16"/>
      <c r="D109" s="16"/>
      <c r="E109" s="16"/>
      <c r="F109" s="28"/>
      <c r="G109" s="16"/>
      <c r="H109" s="17"/>
    </row>
    <row r="110" spans="1:8" s="27" customFormat="1" ht="15.75" x14ac:dyDescent="0.25">
      <c r="A110" s="25"/>
      <c r="B110" s="26"/>
      <c r="C110" s="16"/>
      <c r="D110" s="16"/>
      <c r="E110" s="16"/>
      <c r="F110" s="28"/>
      <c r="G110" s="16"/>
      <c r="H110" s="17"/>
    </row>
    <row r="111" spans="1:8" s="27" customFormat="1" ht="15.75" x14ac:dyDescent="0.25">
      <c r="A111" s="25"/>
      <c r="B111" s="26"/>
      <c r="C111" s="16"/>
      <c r="D111" s="16"/>
      <c r="E111" s="16"/>
      <c r="F111" s="28"/>
      <c r="G111" s="16"/>
      <c r="H111" s="17"/>
    </row>
    <row r="112" spans="1:8" s="27" customFormat="1" ht="15.75" x14ac:dyDescent="0.25">
      <c r="A112" s="25"/>
      <c r="B112" s="26"/>
      <c r="C112" s="16"/>
      <c r="D112" s="16"/>
      <c r="E112" s="16"/>
      <c r="F112" s="28"/>
      <c r="G112" s="16"/>
      <c r="H112" s="17"/>
    </row>
    <row r="113" spans="1:8" s="27" customFormat="1" ht="15.75" x14ac:dyDescent="0.25">
      <c r="A113" s="25"/>
      <c r="B113" s="26"/>
      <c r="C113" s="16"/>
      <c r="D113" s="16"/>
      <c r="E113" s="16"/>
      <c r="F113" s="28"/>
      <c r="G113" s="16"/>
      <c r="H113" s="17"/>
    </row>
    <row r="114" spans="1:8" s="27" customFormat="1" ht="15.75" x14ac:dyDescent="0.25">
      <c r="A114" s="25"/>
      <c r="B114" s="25"/>
      <c r="C114" s="16"/>
      <c r="D114" s="16"/>
      <c r="E114" s="16"/>
      <c r="F114" s="28"/>
      <c r="G114" s="16"/>
      <c r="H114" s="17"/>
    </row>
    <row r="115" spans="1:8" s="27" customFormat="1" ht="15.75" x14ac:dyDescent="0.25">
      <c r="A115" s="25"/>
      <c r="B115" s="25"/>
      <c r="C115" s="16"/>
      <c r="D115" s="16"/>
      <c r="E115" s="16"/>
      <c r="F115" s="28"/>
      <c r="G115" s="16"/>
      <c r="H115" s="17"/>
    </row>
    <row r="116" spans="1:8" s="27" customFormat="1" ht="15.75" x14ac:dyDescent="0.25">
      <c r="A116" s="25"/>
      <c r="B116" s="25"/>
      <c r="C116" s="25"/>
      <c r="D116" s="16"/>
      <c r="E116" s="30"/>
      <c r="F116" s="28"/>
      <c r="G116" s="25"/>
      <c r="H116" s="29"/>
    </row>
    <row r="117" spans="1:8" s="27" customFormat="1" ht="15.75" x14ac:dyDescent="0.25">
      <c r="A117" s="25"/>
      <c r="B117" s="25"/>
      <c r="C117" s="25"/>
      <c r="D117" s="16"/>
      <c r="E117" s="30"/>
      <c r="F117" s="28"/>
      <c r="G117" s="25"/>
      <c r="H117" s="29"/>
    </row>
    <row r="118" spans="1:8" s="27" customFormat="1" ht="15.75" x14ac:dyDescent="0.25">
      <c r="A118" s="25"/>
      <c r="B118" s="25"/>
      <c r="C118" s="25"/>
      <c r="D118" s="16"/>
      <c r="E118" s="25"/>
      <c r="F118" s="28"/>
      <c r="G118" s="25"/>
      <c r="H118" s="29"/>
    </row>
    <row r="119" spans="1:8" s="27" customFormat="1" ht="15.75" x14ac:dyDescent="0.25">
      <c r="A119" s="25"/>
      <c r="B119" s="25"/>
      <c r="C119" s="25"/>
      <c r="D119" s="16"/>
      <c r="E119" s="16"/>
      <c r="F119" s="28"/>
      <c r="G119" s="25"/>
      <c r="H119" s="29"/>
    </row>
    <row r="120" spans="1:8" s="27" customFormat="1" ht="15.75" x14ac:dyDescent="0.25">
      <c r="A120" s="25"/>
      <c r="B120" s="25"/>
      <c r="C120" s="25"/>
      <c r="D120" s="16"/>
      <c r="E120" s="16"/>
      <c r="F120" s="28"/>
      <c r="G120" s="25"/>
      <c r="H120" s="29"/>
    </row>
    <row r="121" spans="1:8" s="27" customFormat="1" ht="15.75" x14ac:dyDescent="0.25">
      <c r="A121" s="25"/>
      <c r="B121" s="25"/>
      <c r="C121" s="25"/>
      <c r="D121" s="16"/>
      <c r="E121" s="30"/>
      <c r="F121" s="28"/>
      <c r="G121" s="25"/>
      <c r="H121" s="29"/>
    </row>
    <row r="122" spans="1:8" s="27" customFormat="1" ht="15.75" x14ac:dyDescent="0.25">
      <c r="A122" s="25"/>
      <c r="B122" s="25"/>
      <c r="C122" s="16"/>
      <c r="D122" s="16"/>
      <c r="E122" s="16"/>
      <c r="F122" s="28"/>
      <c r="G122" s="16"/>
      <c r="H122" s="17"/>
    </row>
    <row r="123" spans="1:8" s="27" customFormat="1" ht="15.75" x14ac:dyDescent="0.25">
      <c r="A123" s="25"/>
      <c r="B123" s="25"/>
      <c r="C123" s="16"/>
      <c r="D123" s="16"/>
      <c r="E123" s="16"/>
      <c r="F123" s="28"/>
      <c r="G123" s="16"/>
      <c r="H123" s="17"/>
    </row>
    <row r="124" spans="1:8" s="27" customFormat="1" ht="15.75" x14ac:dyDescent="0.25">
      <c r="A124" s="25"/>
      <c r="B124" s="25"/>
      <c r="C124" s="16"/>
      <c r="D124" s="16"/>
      <c r="E124" s="16"/>
      <c r="F124" s="28"/>
      <c r="G124" s="16"/>
      <c r="H124" s="17"/>
    </row>
    <row r="125" spans="1:8" s="27" customFormat="1" ht="15.75" x14ac:dyDescent="0.25">
      <c r="A125" s="25"/>
      <c r="B125" s="25"/>
      <c r="C125" s="16"/>
      <c r="D125" s="16"/>
      <c r="E125" s="16"/>
      <c r="F125" s="28"/>
      <c r="G125" s="16"/>
      <c r="H125" s="17"/>
    </row>
    <row r="126" spans="1:8" s="27" customFormat="1" ht="15.75" x14ac:dyDescent="0.25">
      <c r="A126" s="25"/>
      <c r="B126" s="25"/>
      <c r="C126" s="16"/>
      <c r="D126" s="16"/>
      <c r="E126" s="16"/>
      <c r="F126" s="28"/>
      <c r="G126" s="16"/>
      <c r="H126" s="17"/>
    </row>
    <row r="127" spans="1:8" s="27" customFormat="1" ht="15.75" x14ac:dyDescent="0.25">
      <c r="A127" s="25"/>
      <c r="B127" s="25"/>
      <c r="C127" s="16"/>
      <c r="D127" s="16"/>
      <c r="E127" s="16"/>
      <c r="F127" s="28"/>
      <c r="G127" s="16"/>
      <c r="H127" s="17"/>
    </row>
    <row r="128" spans="1:8" s="27" customFormat="1" ht="15.75" x14ac:dyDescent="0.25">
      <c r="A128" s="25"/>
      <c r="B128" s="25"/>
      <c r="C128" s="16"/>
      <c r="D128" s="16"/>
      <c r="E128" s="16"/>
      <c r="F128" s="28"/>
      <c r="G128" s="16"/>
      <c r="H128" s="17"/>
    </row>
    <row r="129" spans="1:8" s="27" customFormat="1" ht="15.75" x14ac:dyDescent="0.25">
      <c r="A129" s="25"/>
      <c r="B129" s="25"/>
      <c r="C129" s="16"/>
      <c r="D129" s="16"/>
      <c r="E129" s="16"/>
      <c r="F129" s="28"/>
      <c r="G129" s="16"/>
      <c r="H129" s="17"/>
    </row>
    <row r="130" spans="1:8" s="27" customFormat="1" ht="15.75" x14ac:dyDescent="0.25">
      <c r="A130" s="25"/>
      <c r="B130" s="25"/>
      <c r="C130" s="16"/>
      <c r="D130" s="16"/>
      <c r="E130" s="16"/>
      <c r="F130" s="28"/>
      <c r="G130" s="16"/>
      <c r="H130" s="17"/>
    </row>
    <row r="131" spans="1:8" s="27" customFormat="1" ht="15.75" x14ac:dyDescent="0.25">
      <c r="A131" s="25"/>
      <c r="B131" s="25"/>
      <c r="C131" s="16"/>
      <c r="D131" s="16"/>
      <c r="E131" s="16"/>
      <c r="F131" s="28"/>
      <c r="G131" s="16"/>
      <c r="H131" s="17"/>
    </row>
    <row r="132" spans="1:8" s="27" customFormat="1" ht="15.75" x14ac:dyDescent="0.25">
      <c r="A132" s="25"/>
      <c r="B132" s="25"/>
      <c r="C132" s="16"/>
      <c r="D132" s="16"/>
      <c r="E132" s="16"/>
      <c r="F132" s="28"/>
      <c r="G132" s="16"/>
      <c r="H132" s="17"/>
    </row>
    <row r="133" spans="1:8" s="27" customFormat="1" ht="15.75" x14ac:dyDescent="0.25">
      <c r="A133" s="25"/>
      <c r="B133" s="25"/>
      <c r="C133" s="16"/>
      <c r="D133" s="16"/>
      <c r="E133" s="16"/>
      <c r="F133" s="28"/>
      <c r="G133" s="16"/>
      <c r="H133" s="17"/>
    </row>
    <row r="134" spans="1:8" s="27" customFormat="1" ht="15.75" x14ac:dyDescent="0.25">
      <c r="A134" s="25"/>
      <c r="B134" s="25"/>
      <c r="C134" s="16"/>
      <c r="D134" s="16"/>
      <c r="E134" s="16"/>
      <c r="F134" s="28"/>
      <c r="G134" s="16"/>
      <c r="H134" s="17"/>
    </row>
    <row r="135" spans="1:8" s="27" customFormat="1" ht="15.75" x14ac:dyDescent="0.25">
      <c r="A135" s="25"/>
      <c r="B135" s="25"/>
      <c r="C135" s="16"/>
      <c r="D135" s="16"/>
      <c r="E135" s="16"/>
      <c r="F135" s="28"/>
      <c r="G135" s="16"/>
      <c r="H135" s="17"/>
    </row>
    <row r="136" spans="1:8" s="27" customFormat="1" ht="15.75" x14ac:dyDescent="0.25">
      <c r="A136" s="25"/>
      <c r="B136" s="25"/>
      <c r="C136" s="16"/>
      <c r="D136" s="16"/>
      <c r="E136" s="16"/>
      <c r="F136" s="28"/>
      <c r="G136" s="16"/>
      <c r="H136" s="17"/>
    </row>
    <row r="137" spans="1:8" s="27" customFormat="1" ht="15.75" x14ac:dyDescent="0.25">
      <c r="A137" s="25"/>
      <c r="B137" s="25"/>
      <c r="C137" s="16"/>
      <c r="D137" s="16"/>
      <c r="E137" s="16"/>
      <c r="F137" s="28"/>
      <c r="G137" s="16"/>
      <c r="H137" s="17"/>
    </row>
    <row r="138" spans="1:8" s="27" customFormat="1" ht="15.75" x14ac:dyDescent="0.25">
      <c r="A138" s="25"/>
      <c r="B138" s="25"/>
      <c r="C138" s="25"/>
      <c r="D138" s="16"/>
      <c r="E138" s="30"/>
      <c r="F138" s="28"/>
      <c r="G138" s="25"/>
      <c r="H138" s="29"/>
    </row>
    <row r="139" spans="1:8" s="27" customFormat="1" ht="15.75" x14ac:dyDescent="0.25">
      <c r="A139" s="25"/>
      <c r="B139" s="25"/>
      <c r="C139" s="25"/>
      <c r="D139" s="16"/>
      <c r="E139" s="30"/>
      <c r="F139" s="28"/>
      <c r="G139" s="25"/>
      <c r="H139" s="29"/>
    </row>
    <row r="140" spans="1:8" s="27" customFormat="1" ht="15.75" x14ac:dyDescent="0.25">
      <c r="A140" s="25"/>
      <c r="B140" s="25"/>
      <c r="C140" s="25"/>
      <c r="D140" s="16"/>
      <c r="E140" s="25"/>
      <c r="F140" s="28"/>
      <c r="G140" s="25"/>
      <c r="H140" s="29"/>
    </row>
    <row r="141" spans="1:8" s="27" customFormat="1" ht="15.75" x14ac:dyDescent="0.25">
      <c r="A141" s="25"/>
      <c r="B141" s="25"/>
      <c r="C141" s="25"/>
      <c r="D141" s="16"/>
      <c r="E141" s="30"/>
      <c r="F141" s="28"/>
      <c r="G141" s="25"/>
      <c r="H141" s="29"/>
    </row>
    <row r="142" spans="1:8" s="27" customFormat="1" ht="15.75" x14ac:dyDescent="0.25">
      <c r="A142" s="25"/>
      <c r="B142" s="25"/>
      <c r="C142" s="25"/>
      <c r="D142" s="16"/>
      <c r="E142" s="30"/>
      <c r="F142" s="28"/>
      <c r="G142" s="25"/>
      <c r="H142" s="29"/>
    </row>
    <row r="143" spans="1:8" s="27" customFormat="1" ht="15.75" x14ac:dyDescent="0.25">
      <c r="A143" s="25"/>
      <c r="B143" s="25"/>
      <c r="C143" s="25"/>
      <c r="D143" s="16"/>
      <c r="E143" s="30"/>
      <c r="F143" s="28"/>
      <c r="G143" s="25"/>
      <c r="H143" s="29"/>
    </row>
    <row r="144" spans="1:8" s="27" customFormat="1" ht="15.75" x14ac:dyDescent="0.25">
      <c r="A144" s="25"/>
      <c r="B144" s="25"/>
      <c r="C144" s="16"/>
      <c r="D144" s="16"/>
      <c r="E144" s="16"/>
      <c r="F144" s="28"/>
      <c r="G144" s="16"/>
      <c r="H144" s="17"/>
    </row>
    <row r="145" spans="1:8" s="27" customFormat="1" ht="15.75" x14ac:dyDescent="0.25">
      <c r="A145" s="25"/>
      <c r="B145" s="25"/>
      <c r="C145" s="16"/>
      <c r="D145" s="16"/>
      <c r="E145" s="16"/>
      <c r="F145" s="28"/>
      <c r="G145" s="16"/>
      <c r="H145" s="17"/>
    </row>
    <row r="146" spans="1:8" s="27" customFormat="1" ht="15.75" x14ac:dyDescent="0.25">
      <c r="A146" s="25"/>
      <c r="B146" s="25"/>
      <c r="C146" s="16"/>
      <c r="D146" s="16"/>
      <c r="E146" s="16"/>
      <c r="F146" s="28"/>
      <c r="G146" s="16"/>
      <c r="H146" s="17"/>
    </row>
    <row r="147" spans="1:8" s="27" customFormat="1" ht="15.75" x14ac:dyDescent="0.25">
      <c r="A147" s="25"/>
      <c r="B147" s="25"/>
      <c r="C147" s="16"/>
      <c r="D147" s="16"/>
      <c r="E147" s="16"/>
      <c r="F147" s="28"/>
      <c r="G147" s="16"/>
      <c r="H147" s="17"/>
    </row>
    <row r="148" spans="1:8" s="27" customFormat="1" ht="15.75" x14ac:dyDescent="0.25">
      <c r="A148" s="25"/>
      <c r="B148" s="25"/>
      <c r="C148" s="16"/>
      <c r="D148" s="16"/>
      <c r="E148" s="16"/>
      <c r="F148" s="28"/>
      <c r="G148" s="16"/>
      <c r="H148" s="17"/>
    </row>
    <row r="149" spans="1:8" s="27" customFormat="1" ht="15.75" x14ac:dyDescent="0.25">
      <c r="A149" s="25"/>
      <c r="B149" s="25"/>
      <c r="C149" s="16"/>
      <c r="D149" s="16"/>
      <c r="E149" s="16"/>
      <c r="F149" s="28"/>
      <c r="G149" s="16"/>
      <c r="H149" s="17"/>
    </row>
    <row r="150" spans="1:8" s="27" customFormat="1" ht="15.75" x14ac:dyDescent="0.25">
      <c r="A150" s="25"/>
      <c r="B150" s="25"/>
      <c r="C150" s="16"/>
      <c r="D150" s="16"/>
      <c r="E150" s="16"/>
      <c r="F150" s="28"/>
      <c r="G150" s="16"/>
      <c r="H150" s="17"/>
    </row>
    <row r="151" spans="1:8" s="27" customFormat="1" ht="15.75" x14ac:dyDescent="0.25">
      <c r="A151" s="25"/>
      <c r="B151" s="25"/>
      <c r="C151" s="16"/>
      <c r="D151" s="16"/>
      <c r="E151" s="16"/>
      <c r="F151" s="28"/>
      <c r="G151" s="16"/>
      <c r="H151" s="17"/>
    </row>
    <row r="152" spans="1:8" s="27" customFormat="1" ht="15.75" x14ac:dyDescent="0.25">
      <c r="A152" s="25"/>
      <c r="B152" s="25"/>
      <c r="C152" s="16"/>
      <c r="D152" s="16"/>
      <c r="E152" s="16"/>
      <c r="F152" s="28"/>
      <c r="G152" s="16"/>
      <c r="H152" s="17"/>
    </row>
    <row r="153" spans="1:8" s="27" customFormat="1" ht="15.75" x14ac:dyDescent="0.25">
      <c r="A153" s="25"/>
      <c r="B153" s="25"/>
      <c r="C153" s="16"/>
      <c r="D153" s="16"/>
      <c r="E153" s="16"/>
      <c r="F153" s="28"/>
      <c r="G153" s="16"/>
      <c r="H153" s="17"/>
    </row>
    <row r="154" spans="1:8" s="27" customFormat="1" ht="15.75" x14ac:dyDescent="0.25">
      <c r="A154" s="25"/>
      <c r="B154" s="25"/>
      <c r="C154" s="16"/>
      <c r="D154" s="16"/>
      <c r="E154" s="16"/>
      <c r="F154" s="28"/>
      <c r="G154" s="16"/>
      <c r="H154" s="17"/>
    </row>
    <row r="155" spans="1:8" s="27" customFormat="1" ht="15.75" x14ac:dyDescent="0.25">
      <c r="A155" s="25"/>
      <c r="B155" s="25"/>
      <c r="C155" s="16"/>
      <c r="D155" s="16"/>
      <c r="E155" s="16"/>
      <c r="F155" s="28"/>
      <c r="G155" s="16"/>
      <c r="H155" s="17"/>
    </row>
    <row r="156" spans="1:8" s="27" customFormat="1" ht="15.75" x14ac:dyDescent="0.25">
      <c r="A156" s="25"/>
      <c r="B156" s="25"/>
      <c r="C156" s="16"/>
      <c r="D156" s="16"/>
      <c r="E156" s="16"/>
      <c r="F156" s="28"/>
      <c r="G156" s="16"/>
      <c r="H156" s="17"/>
    </row>
    <row r="157" spans="1:8" s="27" customFormat="1" ht="15.75" x14ac:dyDescent="0.25">
      <c r="A157" s="25"/>
      <c r="B157" s="25"/>
      <c r="C157" s="16"/>
      <c r="D157" s="16"/>
      <c r="E157" s="16"/>
      <c r="F157" s="28"/>
      <c r="G157" s="16"/>
      <c r="H157" s="17"/>
    </row>
    <row r="158" spans="1:8" s="27" customFormat="1" ht="15.75" x14ac:dyDescent="0.25">
      <c r="A158" s="25"/>
      <c r="B158" s="25"/>
      <c r="C158" s="16"/>
      <c r="D158" s="16"/>
      <c r="E158" s="16"/>
      <c r="F158" s="28"/>
      <c r="G158" s="16"/>
      <c r="H158" s="17"/>
    </row>
    <row r="159" spans="1:8" s="27" customFormat="1" ht="15.75" x14ac:dyDescent="0.25">
      <c r="A159" s="25"/>
      <c r="B159" s="25"/>
      <c r="C159" s="16"/>
      <c r="D159" s="16"/>
      <c r="E159" s="16"/>
      <c r="F159" s="28"/>
      <c r="G159" s="16"/>
      <c r="H159" s="17"/>
    </row>
    <row r="160" spans="1:8" s="27" customFormat="1" ht="15.75" x14ac:dyDescent="0.25">
      <c r="A160" s="25"/>
      <c r="B160" s="25"/>
      <c r="C160" s="16"/>
      <c r="D160" s="16"/>
      <c r="E160" s="16"/>
      <c r="F160" s="28"/>
      <c r="G160" s="16"/>
      <c r="H160" s="17"/>
    </row>
    <row r="161" spans="1:8" s="27" customFormat="1" ht="15.75" x14ac:dyDescent="0.25">
      <c r="A161" s="25"/>
      <c r="B161" s="25"/>
      <c r="C161" s="25"/>
      <c r="D161" s="16"/>
      <c r="E161" s="16"/>
      <c r="F161" s="28"/>
      <c r="G161" s="16"/>
      <c r="H161" s="17"/>
    </row>
    <row r="162" spans="1:8" s="27" customFormat="1" ht="15.75" x14ac:dyDescent="0.25">
      <c r="A162" s="25"/>
      <c r="B162" s="25"/>
      <c r="C162" s="25"/>
      <c r="D162" s="16"/>
      <c r="E162" s="25"/>
      <c r="F162" s="28"/>
      <c r="G162" s="25"/>
      <c r="H162" s="29"/>
    </row>
    <row r="163" spans="1:8" s="27" customFormat="1" ht="15.75" x14ac:dyDescent="0.25">
      <c r="A163" s="25"/>
      <c r="B163" s="25"/>
      <c r="C163" s="25"/>
      <c r="D163" s="16"/>
      <c r="E163" s="30"/>
      <c r="F163" s="28"/>
      <c r="G163" s="25"/>
      <c r="H163" s="29"/>
    </row>
    <row r="164" spans="1:8" s="27" customFormat="1" ht="15.75" x14ac:dyDescent="0.25">
      <c r="A164" s="25"/>
      <c r="B164" s="25"/>
      <c r="C164" s="25"/>
      <c r="D164" s="16"/>
      <c r="E164" s="30"/>
      <c r="F164" s="28"/>
      <c r="G164" s="25"/>
      <c r="H164" s="29"/>
    </row>
    <row r="165" spans="1:8" s="27" customFormat="1" ht="15.75" x14ac:dyDescent="0.25">
      <c r="A165" s="25"/>
      <c r="B165" s="25"/>
      <c r="C165" s="25"/>
      <c r="D165" s="16"/>
      <c r="E165" s="30"/>
      <c r="F165" s="28"/>
      <c r="G165" s="25"/>
      <c r="H165" s="29"/>
    </row>
    <row r="166" spans="1:8" s="27" customFormat="1" ht="15.75" x14ac:dyDescent="0.25">
      <c r="A166" s="25"/>
      <c r="B166" s="25"/>
      <c r="C166" s="16"/>
      <c r="D166" s="16"/>
      <c r="E166" s="16"/>
      <c r="F166" s="28"/>
      <c r="G166" s="16"/>
      <c r="H166" s="17"/>
    </row>
    <row r="167" spans="1:8" s="27" customFormat="1" ht="15.75" x14ac:dyDescent="0.25">
      <c r="A167" s="25"/>
      <c r="B167" s="25"/>
      <c r="C167" s="16"/>
      <c r="D167" s="16"/>
      <c r="E167" s="16"/>
      <c r="F167" s="28"/>
      <c r="G167" s="16"/>
      <c r="H167" s="17"/>
    </row>
    <row r="168" spans="1:8" s="27" customFormat="1" ht="15.75" x14ac:dyDescent="0.25">
      <c r="A168" s="25"/>
      <c r="B168" s="25"/>
      <c r="C168" s="16"/>
      <c r="D168" s="16"/>
      <c r="E168" s="16"/>
      <c r="F168" s="28"/>
      <c r="G168" s="16"/>
      <c r="H168" s="17"/>
    </row>
    <row r="169" spans="1:8" s="27" customFormat="1" ht="15.75" x14ac:dyDescent="0.25">
      <c r="A169" s="25"/>
      <c r="B169" s="25"/>
      <c r="C169" s="16"/>
      <c r="D169" s="16"/>
      <c r="E169" s="16"/>
      <c r="F169" s="28"/>
      <c r="G169" s="16"/>
      <c r="H169" s="17"/>
    </row>
    <row r="170" spans="1:8" s="27" customFormat="1" ht="15.75" x14ac:dyDescent="0.25">
      <c r="A170" s="25"/>
      <c r="B170" s="25"/>
      <c r="C170" s="16"/>
      <c r="D170" s="16"/>
      <c r="E170" s="16"/>
      <c r="F170" s="28"/>
      <c r="G170" s="16"/>
      <c r="H170" s="17"/>
    </row>
    <row r="171" spans="1:8" s="27" customFormat="1" ht="15.75" x14ac:dyDescent="0.25">
      <c r="A171" s="25"/>
      <c r="B171" s="25"/>
      <c r="C171" s="16"/>
      <c r="D171" s="16"/>
      <c r="E171" s="16"/>
      <c r="F171" s="28"/>
      <c r="G171" s="16"/>
      <c r="H171" s="17"/>
    </row>
    <row r="172" spans="1:8" s="27" customFormat="1" ht="15.75" x14ac:dyDescent="0.25">
      <c r="A172" s="25"/>
      <c r="B172" s="25"/>
      <c r="C172" s="16"/>
      <c r="D172" s="16"/>
      <c r="E172" s="16"/>
      <c r="F172" s="28"/>
      <c r="G172" s="16"/>
      <c r="H172" s="17"/>
    </row>
    <row r="173" spans="1:8" s="27" customFormat="1" ht="15.75" x14ac:dyDescent="0.25">
      <c r="A173" s="25"/>
      <c r="B173" s="25"/>
      <c r="C173" s="16"/>
      <c r="D173" s="16"/>
      <c r="E173" s="16"/>
      <c r="F173" s="28"/>
      <c r="G173" s="16"/>
      <c r="H173" s="17"/>
    </row>
    <row r="174" spans="1:8" s="27" customFormat="1" ht="15.75" x14ac:dyDescent="0.25">
      <c r="A174" s="25"/>
      <c r="B174" s="25"/>
      <c r="C174" s="16"/>
      <c r="D174" s="16"/>
      <c r="E174" s="16"/>
      <c r="F174" s="28"/>
      <c r="G174" s="16"/>
      <c r="H174" s="17"/>
    </row>
    <row r="175" spans="1:8" s="27" customFormat="1" ht="15.75" x14ac:dyDescent="0.25">
      <c r="A175" s="25"/>
      <c r="B175" s="25"/>
      <c r="C175" s="16"/>
      <c r="D175" s="16"/>
      <c r="E175" s="16"/>
      <c r="F175" s="28"/>
      <c r="G175" s="16"/>
      <c r="H175" s="17"/>
    </row>
    <row r="176" spans="1:8" s="27" customFormat="1" ht="15.75" x14ac:dyDescent="0.25">
      <c r="A176" s="25"/>
      <c r="B176" s="25"/>
      <c r="C176" s="16"/>
      <c r="D176" s="16"/>
      <c r="E176" s="16"/>
      <c r="F176" s="28"/>
      <c r="G176" s="16"/>
      <c r="H176" s="17"/>
    </row>
    <row r="177" spans="1:8" s="27" customFormat="1" ht="15.75" x14ac:dyDescent="0.25">
      <c r="A177" s="25"/>
      <c r="B177" s="25"/>
      <c r="C177" s="16"/>
      <c r="D177" s="16"/>
      <c r="E177" s="16"/>
      <c r="F177" s="28"/>
      <c r="G177" s="16"/>
      <c r="H177" s="17"/>
    </row>
    <row r="178" spans="1:8" s="27" customFormat="1" ht="15.75" x14ac:dyDescent="0.25">
      <c r="A178" s="25"/>
      <c r="B178" s="25"/>
      <c r="C178" s="16"/>
      <c r="D178" s="16"/>
      <c r="E178" s="16"/>
      <c r="F178" s="28"/>
      <c r="G178" s="16"/>
      <c r="H178" s="17"/>
    </row>
    <row r="179" spans="1:8" s="27" customFormat="1" ht="15.75" x14ac:dyDescent="0.25">
      <c r="A179" s="25"/>
      <c r="B179" s="25"/>
      <c r="C179" s="16"/>
      <c r="D179" s="16"/>
      <c r="E179" s="16"/>
      <c r="F179" s="28"/>
      <c r="G179" s="16"/>
      <c r="H179" s="17"/>
    </row>
    <row r="180" spans="1:8" s="27" customFormat="1" ht="15.75" x14ac:dyDescent="0.25">
      <c r="A180" s="25"/>
      <c r="B180" s="25"/>
      <c r="C180" s="16"/>
      <c r="D180" s="16"/>
      <c r="E180" s="16"/>
      <c r="F180" s="28"/>
      <c r="G180" s="16"/>
      <c r="H180" s="17"/>
    </row>
    <row r="181" spans="1:8" s="27" customFormat="1" ht="15.75" x14ac:dyDescent="0.25">
      <c r="A181" s="25"/>
      <c r="B181" s="25"/>
      <c r="C181" s="16"/>
      <c r="D181" s="16"/>
      <c r="E181" s="16"/>
      <c r="F181" s="28"/>
      <c r="G181" s="16"/>
      <c r="H181" s="17"/>
    </row>
    <row r="182" spans="1:8" s="27" customFormat="1" ht="15.75" x14ac:dyDescent="0.25">
      <c r="A182" s="25"/>
      <c r="B182" s="25"/>
      <c r="C182" s="16"/>
      <c r="D182" s="16"/>
      <c r="E182" s="16"/>
      <c r="F182" s="28"/>
      <c r="G182" s="16"/>
      <c r="H182" s="17"/>
    </row>
    <row r="183" spans="1:8" s="27" customFormat="1" ht="15.75" x14ac:dyDescent="0.25">
      <c r="A183" s="25"/>
      <c r="B183" s="25"/>
      <c r="C183" s="16"/>
      <c r="D183" s="16"/>
      <c r="E183" s="16"/>
      <c r="F183" s="28"/>
      <c r="G183" s="16"/>
      <c r="H183" s="17"/>
    </row>
    <row r="184" spans="1:8" s="27" customFormat="1" ht="15.75" x14ac:dyDescent="0.25">
      <c r="A184" s="25"/>
      <c r="B184" s="25"/>
      <c r="C184" s="16"/>
      <c r="D184" s="16"/>
      <c r="E184" s="16"/>
      <c r="F184" s="28"/>
      <c r="G184" s="16"/>
      <c r="H184" s="17"/>
    </row>
    <row r="185" spans="1:8" s="27" customFormat="1" ht="15.75" x14ac:dyDescent="0.25">
      <c r="A185" s="25"/>
      <c r="B185" s="25"/>
      <c r="C185" s="16"/>
      <c r="D185" s="16"/>
      <c r="E185" s="16"/>
      <c r="F185" s="28"/>
      <c r="G185" s="16"/>
      <c r="H185" s="17"/>
    </row>
    <row r="186" spans="1:8" s="27" customFormat="1" ht="15.75" x14ac:dyDescent="0.25">
      <c r="A186" s="25"/>
      <c r="B186" s="25"/>
      <c r="C186" s="16"/>
      <c r="D186" s="16"/>
      <c r="E186" s="16"/>
      <c r="F186" s="28"/>
      <c r="G186" s="16"/>
      <c r="H186" s="17"/>
    </row>
    <row r="187" spans="1:8" s="27" customFormat="1" ht="15.75" x14ac:dyDescent="0.25">
      <c r="A187" s="25"/>
      <c r="B187" s="25"/>
      <c r="C187" s="16"/>
      <c r="D187" s="16"/>
      <c r="E187" s="16"/>
      <c r="F187" s="28"/>
      <c r="G187" s="16"/>
      <c r="H187" s="17"/>
    </row>
    <row r="188" spans="1:8" s="27" customFormat="1" ht="15.75" x14ac:dyDescent="0.25">
      <c r="A188" s="25"/>
      <c r="B188" s="25"/>
      <c r="C188" s="16"/>
      <c r="D188" s="16"/>
      <c r="E188" s="16"/>
      <c r="F188" s="28"/>
      <c r="G188" s="16"/>
      <c r="H188" s="17"/>
    </row>
    <row r="189" spans="1:8" s="27" customFormat="1" ht="15.75" x14ac:dyDescent="0.25">
      <c r="A189" s="25"/>
      <c r="B189" s="25"/>
      <c r="C189" s="16"/>
      <c r="D189" s="16"/>
      <c r="E189" s="16"/>
      <c r="F189" s="28"/>
      <c r="G189" s="16"/>
      <c r="H189" s="17"/>
    </row>
    <row r="190" spans="1:8" s="27" customFormat="1" ht="15.75" x14ac:dyDescent="0.25">
      <c r="A190" s="25"/>
      <c r="B190" s="25"/>
      <c r="C190" s="16"/>
      <c r="D190" s="16"/>
      <c r="E190" s="16"/>
      <c r="F190" s="28"/>
      <c r="G190" s="16"/>
      <c r="H190" s="17"/>
    </row>
    <row r="191" spans="1:8" s="27" customFormat="1" ht="15.75" x14ac:dyDescent="0.25">
      <c r="A191" s="25"/>
      <c r="B191" s="25"/>
      <c r="C191" s="16"/>
      <c r="D191" s="16"/>
      <c r="E191" s="16"/>
      <c r="F191" s="28"/>
      <c r="G191" s="16"/>
      <c r="H191" s="17"/>
    </row>
    <row r="192" spans="1:8" s="27" customFormat="1" ht="15.75" x14ac:dyDescent="0.25">
      <c r="A192" s="25"/>
      <c r="B192" s="25"/>
      <c r="C192" s="16"/>
      <c r="D192" s="16"/>
      <c r="E192" s="16"/>
      <c r="F192" s="28"/>
      <c r="G192" s="16"/>
      <c r="H192" s="17"/>
    </row>
    <row r="193" spans="1:8" s="27" customFormat="1" ht="15.75" x14ac:dyDescent="0.25">
      <c r="A193" s="25"/>
      <c r="B193" s="25"/>
      <c r="C193" s="16"/>
      <c r="D193" s="16"/>
      <c r="E193" s="16"/>
      <c r="F193" s="28"/>
      <c r="G193" s="16"/>
      <c r="H193" s="17"/>
    </row>
    <row r="194" spans="1:8" s="27" customFormat="1" ht="15.75" x14ac:dyDescent="0.25">
      <c r="A194" s="25"/>
      <c r="B194" s="25"/>
      <c r="C194" s="16"/>
      <c r="D194" s="16"/>
      <c r="E194" s="16"/>
      <c r="F194" s="28"/>
      <c r="G194" s="16"/>
      <c r="H194" s="17"/>
    </row>
    <row r="195" spans="1:8" s="27" customFormat="1" ht="15.75" x14ac:dyDescent="0.25">
      <c r="A195" s="25"/>
      <c r="B195" s="25"/>
      <c r="C195" s="16"/>
      <c r="D195" s="16"/>
      <c r="E195" s="16"/>
      <c r="F195" s="28"/>
      <c r="G195" s="16"/>
      <c r="H195" s="17"/>
    </row>
    <row r="196" spans="1:8" s="27" customFormat="1" ht="15.75" x14ac:dyDescent="0.25">
      <c r="A196" s="25"/>
      <c r="B196" s="25"/>
      <c r="C196" s="16"/>
      <c r="D196" s="16"/>
      <c r="E196" s="16"/>
      <c r="F196" s="28"/>
      <c r="G196" s="16"/>
      <c r="H196" s="17"/>
    </row>
    <row r="197" spans="1:8" s="27" customFormat="1" ht="15.75" x14ac:dyDescent="0.25">
      <c r="A197" s="25"/>
      <c r="B197" s="25"/>
      <c r="C197" s="16"/>
      <c r="D197" s="16"/>
      <c r="E197" s="16"/>
      <c r="F197" s="28"/>
      <c r="G197" s="16"/>
      <c r="H197" s="17"/>
    </row>
    <row r="198" spans="1:8" s="27" customFormat="1" ht="15.75" x14ac:dyDescent="0.25">
      <c r="A198" s="25"/>
      <c r="B198" s="25"/>
      <c r="C198" s="16"/>
      <c r="D198" s="16"/>
      <c r="E198" s="16"/>
      <c r="F198" s="28"/>
      <c r="G198" s="16"/>
      <c r="H198" s="17"/>
    </row>
    <row r="199" spans="1:8" s="27" customFormat="1" ht="15.75" x14ac:dyDescent="0.25">
      <c r="A199" s="25"/>
      <c r="B199" s="25"/>
      <c r="C199" s="16"/>
      <c r="D199" s="16"/>
      <c r="E199" s="16"/>
      <c r="F199" s="28"/>
      <c r="G199" s="16"/>
      <c r="H199" s="17"/>
    </row>
    <row r="200" spans="1:8" s="27" customFormat="1" ht="15.75" x14ac:dyDescent="0.25">
      <c r="A200" s="25"/>
      <c r="B200" s="25"/>
      <c r="C200" s="16"/>
      <c r="D200" s="16"/>
      <c r="E200" s="16"/>
      <c r="F200" s="28"/>
      <c r="G200" s="16"/>
      <c r="H200" s="17"/>
    </row>
    <row r="201" spans="1:8" s="27" customFormat="1" ht="15.75" x14ac:dyDescent="0.25">
      <c r="A201" s="25"/>
      <c r="B201" s="25"/>
      <c r="C201" s="16"/>
      <c r="D201" s="16"/>
      <c r="E201" s="16"/>
      <c r="F201" s="28"/>
      <c r="G201" s="16"/>
      <c r="H201" s="17"/>
    </row>
    <row r="202" spans="1:8" s="27" customFormat="1" ht="15.75" x14ac:dyDescent="0.25">
      <c r="A202" s="25"/>
      <c r="B202" s="25"/>
      <c r="C202" s="16"/>
      <c r="D202" s="16"/>
      <c r="E202" s="16"/>
      <c r="F202" s="28"/>
      <c r="G202" s="16"/>
      <c r="H202" s="17"/>
    </row>
    <row r="203" spans="1:8" s="27" customFormat="1" ht="15.75" x14ac:dyDescent="0.25">
      <c r="A203" s="25"/>
      <c r="B203" s="25"/>
      <c r="C203" s="16"/>
      <c r="D203" s="16"/>
      <c r="E203" s="16"/>
      <c r="F203" s="28"/>
      <c r="G203" s="16"/>
      <c r="H203" s="17"/>
    </row>
    <row r="204" spans="1:8" s="27" customFormat="1" ht="15.75" x14ac:dyDescent="0.25">
      <c r="A204" s="25"/>
      <c r="B204" s="25"/>
      <c r="C204" s="16"/>
      <c r="D204" s="16"/>
      <c r="E204" s="16"/>
      <c r="F204" s="28"/>
      <c r="G204" s="16"/>
      <c r="H204" s="17"/>
    </row>
    <row r="205" spans="1:8" s="27" customFormat="1" ht="15.75" x14ac:dyDescent="0.25">
      <c r="A205" s="25"/>
      <c r="B205" s="25"/>
      <c r="C205" s="16"/>
      <c r="D205" s="16"/>
      <c r="E205" s="16"/>
      <c r="F205" s="28"/>
      <c r="G205" s="16"/>
      <c r="H205" s="17"/>
    </row>
    <row r="206" spans="1:8" s="27" customFormat="1" ht="15.75" x14ac:dyDescent="0.25">
      <c r="A206" s="25"/>
      <c r="B206" s="25"/>
      <c r="C206" s="16"/>
      <c r="D206" s="16"/>
      <c r="E206" s="16"/>
      <c r="F206" s="28"/>
      <c r="G206" s="16"/>
      <c r="H206" s="17"/>
    </row>
    <row r="207" spans="1:8" s="27" customFormat="1" ht="15.75" x14ac:dyDescent="0.25">
      <c r="A207" s="25"/>
      <c r="B207" s="25"/>
      <c r="C207" s="16"/>
      <c r="D207" s="16"/>
      <c r="E207" s="16"/>
      <c r="F207" s="28"/>
      <c r="G207" s="16"/>
      <c r="H207" s="17"/>
    </row>
    <row r="208" spans="1:8" s="27" customFormat="1" ht="15.75" x14ac:dyDescent="0.25">
      <c r="A208" s="25"/>
      <c r="B208" s="25"/>
      <c r="C208" s="16"/>
      <c r="D208" s="16"/>
      <c r="E208" s="16"/>
      <c r="F208" s="28"/>
      <c r="G208" s="16"/>
      <c r="H208" s="17"/>
    </row>
    <row r="209" spans="1:8" s="27" customFormat="1" ht="15.75" x14ac:dyDescent="0.25">
      <c r="A209" s="25"/>
      <c r="B209" s="25"/>
      <c r="C209" s="16"/>
      <c r="D209" s="16"/>
      <c r="E209" s="16"/>
      <c r="F209" s="28"/>
      <c r="G209" s="16"/>
      <c r="H209" s="17"/>
    </row>
    <row r="210" spans="1:8" s="27" customFormat="1" ht="15.75" x14ac:dyDescent="0.25">
      <c r="A210" s="25"/>
      <c r="B210" s="25"/>
      <c r="C210" s="16"/>
      <c r="D210" s="16"/>
      <c r="E210" s="16"/>
      <c r="F210" s="28"/>
      <c r="G210" s="16"/>
      <c r="H210" s="17"/>
    </row>
    <row r="211" spans="1:8" s="27" customFormat="1" ht="15.75" x14ac:dyDescent="0.25">
      <c r="A211" s="25"/>
      <c r="B211" s="25"/>
      <c r="C211" s="16"/>
      <c r="D211" s="16"/>
      <c r="E211" s="16"/>
      <c r="F211" s="28"/>
      <c r="G211" s="16"/>
      <c r="H211" s="17"/>
    </row>
    <row r="212" spans="1:8" s="27" customFormat="1" ht="15.75" x14ac:dyDescent="0.25">
      <c r="A212" s="25"/>
      <c r="B212" s="25"/>
      <c r="C212" s="16"/>
      <c r="D212" s="16"/>
      <c r="E212" s="16"/>
      <c r="F212" s="28"/>
      <c r="G212" s="16"/>
      <c r="H212" s="17"/>
    </row>
    <row r="213" spans="1:8" s="27" customFormat="1" ht="15.75" x14ac:dyDescent="0.25">
      <c r="A213" s="25"/>
      <c r="B213" s="25"/>
      <c r="C213" s="16"/>
      <c r="D213" s="16"/>
      <c r="E213" s="16"/>
      <c r="F213" s="28"/>
      <c r="G213" s="16"/>
      <c r="H213" s="17"/>
    </row>
    <row r="214" spans="1:8" s="27" customFormat="1" ht="15.75" x14ac:dyDescent="0.25">
      <c r="A214" s="25"/>
      <c r="B214" s="25"/>
      <c r="C214" s="16"/>
      <c r="D214" s="16"/>
      <c r="E214" s="16"/>
      <c r="F214" s="28"/>
      <c r="G214" s="16"/>
      <c r="H214" s="17"/>
    </row>
    <row r="215" spans="1:8" s="27" customFormat="1" ht="15.75" x14ac:dyDescent="0.25">
      <c r="A215" s="25"/>
      <c r="B215" s="25"/>
      <c r="C215" s="25"/>
      <c r="D215" s="16"/>
      <c r="E215" s="16"/>
      <c r="F215" s="28"/>
      <c r="G215" s="16"/>
      <c r="H215" s="17"/>
    </row>
    <row r="216" spans="1:8" s="27" customFormat="1" ht="15.75" x14ac:dyDescent="0.25">
      <c r="A216" s="25"/>
      <c r="B216" s="25"/>
      <c r="C216" s="25"/>
      <c r="D216" s="16"/>
      <c r="E216" s="16"/>
      <c r="F216" s="28"/>
      <c r="G216" s="16"/>
      <c r="H216" s="17"/>
    </row>
    <row r="217" spans="1:8" s="27" customFormat="1" ht="15.75" x14ac:dyDescent="0.25">
      <c r="A217" s="25"/>
      <c r="B217" s="25"/>
      <c r="C217" s="25"/>
      <c r="D217" s="16"/>
      <c r="E217" s="16"/>
      <c r="F217" s="28"/>
      <c r="G217" s="16"/>
      <c r="H217" s="17"/>
    </row>
    <row r="218" spans="1:8" s="27" customFormat="1" ht="15.75" x14ac:dyDescent="0.25">
      <c r="A218" s="25"/>
      <c r="B218" s="25"/>
      <c r="C218" s="16"/>
      <c r="D218" s="16"/>
      <c r="E218" s="16"/>
      <c r="F218" s="28"/>
      <c r="G218" s="16"/>
      <c r="H218" s="17"/>
    </row>
    <row r="219" spans="1:8" s="27" customFormat="1" ht="15.75" x14ac:dyDescent="0.25">
      <c r="A219" s="25"/>
      <c r="B219" s="25"/>
      <c r="C219" s="16"/>
      <c r="D219" s="16"/>
      <c r="E219" s="16"/>
      <c r="F219" s="28"/>
      <c r="G219" s="16"/>
      <c r="H219" s="17"/>
    </row>
    <row r="220" spans="1:8" s="27" customFormat="1" ht="15.75" x14ac:dyDescent="0.25">
      <c r="A220" s="25"/>
      <c r="B220" s="25"/>
      <c r="C220" s="16"/>
      <c r="D220" s="16"/>
      <c r="E220" s="16"/>
      <c r="F220" s="28"/>
      <c r="G220" s="16"/>
      <c r="H220" s="17"/>
    </row>
    <row r="221" spans="1:8" s="27" customFormat="1" ht="15.75" x14ac:dyDescent="0.25">
      <c r="A221" s="25"/>
      <c r="B221" s="25"/>
      <c r="C221" s="16"/>
      <c r="D221" s="16"/>
      <c r="E221" s="16"/>
      <c r="F221" s="28"/>
      <c r="G221" s="16"/>
      <c r="H221" s="17"/>
    </row>
    <row r="222" spans="1:8" s="27" customFormat="1" ht="15.75" x14ac:dyDescent="0.25">
      <c r="A222" s="25"/>
      <c r="B222" s="25"/>
      <c r="C222" s="16"/>
      <c r="D222" s="16"/>
      <c r="E222" s="16"/>
      <c r="F222" s="28"/>
      <c r="G222" s="16"/>
      <c r="H222" s="17"/>
    </row>
    <row r="223" spans="1:8" s="27" customFormat="1" ht="15.75" x14ac:dyDescent="0.25">
      <c r="A223" s="25"/>
      <c r="B223" s="25"/>
      <c r="C223" s="16"/>
      <c r="D223" s="16"/>
      <c r="E223" s="16"/>
      <c r="F223" s="28"/>
      <c r="G223" s="16"/>
      <c r="H223" s="17"/>
    </row>
    <row r="224" spans="1:8" s="27" customFormat="1" ht="15.75" x14ac:dyDescent="0.25">
      <c r="A224" s="25"/>
      <c r="B224" s="25"/>
      <c r="C224" s="16"/>
      <c r="D224" s="16"/>
      <c r="E224" s="16"/>
      <c r="F224" s="28"/>
      <c r="G224" s="16"/>
      <c r="H224" s="17"/>
    </row>
    <row r="225" spans="1:157" s="27" customFormat="1" ht="15.75" x14ac:dyDescent="0.25">
      <c r="A225" s="25"/>
      <c r="B225" s="25"/>
      <c r="C225" s="25"/>
      <c r="D225" s="16"/>
      <c r="E225" s="16"/>
      <c r="F225" s="28"/>
      <c r="G225" s="16"/>
      <c r="H225" s="17"/>
    </row>
    <row r="226" spans="1:157" s="27" customFormat="1" ht="15.75" x14ac:dyDescent="0.25">
      <c r="A226" s="25"/>
      <c r="B226" s="25"/>
      <c r="C226" s="16"/>
      <c r="D226" s="16"/>
      <c r="E226" s="16"/>
      <c r="F226" s="28"/>
      <c r="G226" s="16"/>
      <c r="H226" s="17"/>
    </row>
    <row r="227" spans="1:157" s="27" customFormat="1" ht="15.75" x14ac:dyDescent="0.25">
      <c r="A227" s="25"/>
      <c r="B227" s="25"/>
      <c r="C227" s="16"/>
      <c r="D227" s="16"/>
      <c r="E227" s="16"/>
      <c r="F227" s="28"/>
      <c r="G227" s="16"/>
      <c r="H227" s="17"/>
    </row>
    <row r="228" spans="1:157" s="27" customFormat="1" ht="15.75" x14ac:dyDescent="0.25">
      <c r="A228" s="25"/>
      <c r="B228" s="25"/>
      <c r="C228" s="25"/>
      <c r="D228" s="16"/>
      <c r="E228" s="16"/>
      <c r="F228" s="28"/>
      <c r="G228" s="16"/>
      <c r="H228" s="17"/>
    </row>
    <row r="229" spans="1:157" s="27" customFormat="1" ht="15.75" x14ac:dyDescent="0.25">
      <c r="A229" s="25"/>
      <c r="B229" s="25"/>
      <c r="C229" s="25"/>
      <c r="D229" s="16"/>
      <c r="E229" s="16"/>
      <c r="F229" s="28"/>
      <c r="G229" s="16"/>
      <c r="H229" s="17"/>
    </row>
    <row r="230" spans="1:157" s="27" customFormat="1" ht="15.75" x14ac:dyDescent="0.25">
      <c r="A230" s="25"/>
      <c r="B230" s="25"/>
      <c r="C230" s="25"/>
      <c r="D230" s="16"/>
      <c r="E230" s="16"/>
      <c r="F230" s="28"/>
      <c r="G230" s="16"/>
      <c r="H230" s="17"/>
    </row>
    <row r="231" spans="1:157" s="27" customFormat="1" ht="15.75" x14ac:dyDescent="0.25">
      <c r="A231" s="25"/>
      <c r="B231" s="25"/>
      <c r="C231" s="25"/>
      <c r="D231" s="16"/>
      <c r="E231" s="16"/>
      <c r="F231" s="28"/>
      <c r="G231" s="16"/>
      <c r="H231" s="17"/>
    </row>
    <row r="232" spans="1:157" s="27" customFormat="1" ht="15.75" x14ac:dyDescent="0.25">
      <c r="A232" s="25"/>
      <c r="B232" s="25"/>
      <c r="C232" s="16"/>
      <c r="D232" s="16"/>
      <c r="E232" s="16"/>
      <c r="F232" s="28"/>
      <c r="G232" s="16"/>
      <c r="H232" s="17"/>
    </row>
    <row r="233" spans="1:157" s="27" customFormat="1" ht="15.75" x14ac:dyDescent="0.25">
      <c r="A233" s="25"/>
      <c r="B233" s="25"/>
      <c r="C233" s="16"/>
      <c r="D233" s="16"/>
      <c r="E233" s="16"/>
      <c r="F233" s="28"/>
      <c r="G233" s="16"/>
      <c r="H233" s="17"/>
    </row>
    <row r="234" spans="1:157" s="27" customFormat="1" ht="15.75" x14ac:dyDescent="0.25">
      <c r="A234" s="25"/>
      <c r="B234" s="25"/>
      <c r="C234" s="16"/>
      <c r="D234" s="16"/>
      <c r="E234" s="16"/>
      <c r="F234" s="28"/>
      <c r="G234" s="16"/>
      <c r="H234" s="17"/>
    </row>
    <row r="235" spans="1:157" s="27" customFormat="1" ht="15.75" x14ac:dyDescent="0.25">
      <c r="A235" s="25"/>
      <c r="B235" s="25"/>
      <c r="C235" s="25"/>
      <c r="D235" s="16"/>
      <c r="E235" s="16"/>
      <c r="F235" s="28"/>
      <c r="G235" s="16"/>
      <c r="H235" s="17"/>
    </row>
    <row r="236" spans="1:157" ht="15.75" x14ac:dyDescent="0.25">
      <c r="A236" s="31"/>
      <c r="B236" s="32"/>
      <c r="C236" s="25"/>
      <c r="F236" s="28"/>
    </row>
    <row r="237" spans="1:157" ht="15.75" x14ac:dyDescent="0.25">
      <c r="A237" s="31"/>
      <c r="B237" s="32"/>
      <c r="C237" s="25"/>
      <c r="F237" s="28"/>
    </row>
    <row r="238" spans="1:157" ht="15.75" x14ac:dyDescent="0.25">
      <c r="A238" s="31"/>
      <c r="B238" s="32"/>
      <c r="C238" s="25"/>
      <c r="F238" s="28"/>
    </row>
    <row r="239" spans="1:157" ht="15.75" x14ac:dyDescent="0.25">
      <c r="A239" s="31"/>
      <c r="B239" s="32"/>
      <c r="F239" s="28"/>
    </row>
    <row r="240" spans="1:157" s="16" customFormat="1" ht="15.75" x14ac:dyDescent="0.25">
      <c r="A240" s="31"/>
      <c r="B240" s="32"/>
      <c r="C240" s="25"/>
      <c r="F240" s="28"/>
      <c r="H240" s="17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</row>
    <row r="241" spans="1:157" s="16" customFormat="1" ht="15.75" x14ac:dyDescent="0.25">
      <c r="A241" s="31"/>
      <c r="B241" s="32"/>
      <c r="C241" s="25"/>
      <c r="F241" s="28"/>
      <c r="H241" s="17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</row>
    <row r="242" spans="1:157" s="16" customFormat="1" ht="15.75" x14ac:dyDescent="0.25">
      <c r="A242" s="31"/>
      <c r="B242" s="32"/>
      <c r="C242" s="25"/>
      <c r="F242" s="28"/>
      <c r="H242" s="17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</row>
    <row r="243" spans="1:157" s="16" customFormat="1" ht="15.75" x14ac:dyDescent="0.25">
      <c r="A243" s="31"/>
      <c r="B243" s="32"/>
      <c r="C243" s="25"/>
      <c r="F243" s="28"/>
      <c r="H243" s="17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</row>
    <row r="244" spans="1:157" s="16" customFormat="1" ht="15.75" x14ac:dyDescent="0.25">
      <c r="A244" s="31"/>
      <c r="B244" s="32"/>
      <c r="C244" s="25"/>
      <c r="F244" s="28"/>
      <c r="H244" s="17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</row>
    <row r="245" spans="1:157" s="16" customFormat="1" ht="15.75" x14ac:dyDescent="0.25">
      <c r="A245" s="31"/>
      <c r="B245" s="32"/>
      <c r="C245" s="25"/>
      <c r="F245" s="28"/>
      <c r="H245" s="17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</row>
    <row r="246" spans="1:157" s="16" customFormat="1" ht="15.75" x14ac:dyDescent="0.25">
      <c r="A246" s="31"/>
      <c r="B246" s="32"/>
      <c r="F246" s="28"/>
      <c r="H246" s="17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</row>
    <row r="247" spans="1:157" s="16" customFormat="1" ht="15.75" x14ac:dyDescent="0.25">
      <c r="A247" s="31"/>
      <c r="B247" s="32"/>
      <c r="F247" s="28"/>
      <c r="H247" s="17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</row>
    <row r="248" spans="1:157" s="16" customFormat="1" ht="15.75" x14ac:dyDescent="0.25">
      <c r="A248" s="31"/>
      <c r="B248" s="32"/>
      <c r="F248" s="28"/>
      <c r="H248" s="17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</row>
    <row r="249" spans="1:157" s="16" customFormat="1" ht="15.75" x14ac:dyDescent="0.25">
      <c r="A249" s="31"/>
      <c r="B249" s="32"/>
      <c r="F249" s="28"/>
      <c r="H249" s="17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</row>
    <row r="250" spans="1:157" s="16" customFormat="1" ht="15.75" x14ac:dyDescent="0.25">
      <c r="A250" s="31"/>
      <c r="B250" s="32"/>
      <c r="F250" s="28"/>
      <c r="H250" s="17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</row>
    <row r="251" spans="1:157" s="16" customFormat="1" ht="15.75" x14ac:dyDescent="0.25">
      <c r="A251" s="31"/>
      <c r="B251" s="32"/>
      <c r="F251" s="28"/>
      <c r="H251" s="17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</row>
    <row r="252" spans="1:157" s="16" customFormat="1" ht="15.75" x14ac:dyDescent="0.25">
      <c r="A252" s="31"/>
      <c r="B252" s="32"/>
      <c r="F252" s="28"/>
      <c r="H252" s="17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</row>
    <row r="253" spans="1:157" s="16" customFormat="1" ht="15.75" x14ac:dyDescent="0.25">
      <c r="A253" s="31"/>
      <c r="B253" s="32"/>
      <c r="F253" s="28"/>
      <c r="H253" s="17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</row>
    <row r="254" spans="1:157" s="16" customFormat="1" ht="15.75" x14ac:dyDescent="0.25">
      <c r="A254" s="31"/>
      <c r="B254" s="32"/>
      <c r="F254" s="28"/>
      <c r="H254" s="17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</row>
    <row r="255" spans="1:157" s="16" customFormat="1" ht="15.75" x14ac:dyDescent="0.25">
      <c r="A255" s="31"/>
      <c r="B255" s="32"/>
      <c r="F255" s="28"/>
      <c r="H255" s="17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</row>
    <row r="256" spans="1:157" s="16" customFormat="1" ht="15.75" x14ac:dyDescent="0.25">
      <c r="A256" s="31"/>
      <c r="B256" s="32"/>
      <c r="F256" s="28"/>
      <c r="H256" s="17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</row>
    <row r="257" spans="1:157" s="16" customFormat="1" ht="15.75" x14ac:dyDescent="0.25">
      <c r="A257" s="31"/>
      <c r="B257" s="32"/>
      <c r="F257" s="28"/>
      <c r="H257" s="17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</row>
    <row r="258" spans="1:157" s="16" customFormat="1" ht="15.75" x14ac:dyDescent="0.25">
      <c r="A258" s="31"/>
      <c r="B258" s="32"/>
      <c r="F258" s="28"/>
      <c r="H258" s="17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</row>
    <row r="259" spans="1:157" s="16" customFormat="1" ht="15.75" x14ac:dyDescent="0.25">
      <c r="A259" s="31"/>
      <c r="B259" s="32"/>
      <c r="F259" s="28"/>
      <c r="H259" s="17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</row>
    <row r="260" spans="1:157" s="16" customFormat="1" ht="15.75" x14ac:dyDescent="0.25">
      <c r="A260" s="31"/>
      <c r="B260" s="32"/>
      <c r="F260" s="28"/>
      <c r="H260" s="17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</row>
    <row r="261" spans="1:157" s="16" customFormat="1" ht="15.75" x14ac:dyDescent="0.25">
      <c r="A261" s="31"/>
      <c r="B261" s="32"/>
      <c r="F261" s="28"/>
      <c r="H261" s="17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</row>
    <row r="262" spans="1:157" s="16" customFormat="1" ht="15.75" x14ac:dyDescent="0.25">
      <c r="A262" s="31"/>
      <c r="B262" s="32"/>
      <c r="F262" s="28"/>
      <c r="H262" s="17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</row>
    <row r="263" spans="1:157" s="16" customFormat="1" ht="15.75" x14ac:dyDescent="0.25">
      <c r="A263" s="31"/>
      <c r="B263" s="32"/>
      <c r="F263" s="28"/>
      <c r="H263" s="17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</row>
    <row r="264" spans="1:157" s="16" customFormat="1" ht="15.75" x14ac:dyDescent="0.25">
      <c r="A264" s="31"/>
      <c r="B264" s="32"/>
      <c r="F264" s="28"/>
      <c r="H264" s="17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</row>
    <row r="265" spans="1:157" s="16" customFormat="1" ht="15.75" x14ac:dyDescent="0.25">
      <c r="A265" s="31"/>
      <c r="B265" s="32"/>
      <c r="F265" s="28"/>
      <c r="H265" s="17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</row>
    <row r="266" spans="1:157" s="16" customFormat="1" ht="15.75" x14ac:dyDescent="0.25">
      <c r="A266" s="31"/>
      <c r="B266" s="32"/>
      <c r="F266" s="28"/>
      <c r="H266" s="17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</row>
    <row r="267" spans="1:157" s="16" customFormat="1" ht="15.75" x14ac:dyDescent="0.25">
      <c r="A267" s="31"/>
      <c r="B267" s="32"/>
      <c r="F267" s="28"/>
      <c r="H267" s="17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</row>
    <row r="268" spans="1:157" s="16" customFormat="1" ht="15.75" x14ac:dyDescent="0.25">
      <c r="A268" s="31"/>
      <c r="B268" s="32"/>
      <c r="F268" s="28"/>
      <c r="H268" s="17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</row>
    <row r="269" spans="1:157" s="16" customFormat="1" ht="15.75" x14ac:dyDescent="0.25">
      <c r="A269" s="31"/>
      <c r="B269" s="32"/>
      <c r="F269" s="28"/>
      <c r="H269" s="17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</row>
    <row r="270" spans="1:157" s="16" customFormat="1" ht="15.75" x14ac:dyDescent="0.25">
      <c r="A270" s="31"/>
      <c r="B270" s="32"/>
      <c r="F270" s="28"/>
      <c r="H270" s="17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</row>
    <row r="271" spans="1:157" s="16" customFormat="1" ht="15.75" x14ac:dyDescent="0.25">
      <c r="A271" s="31"/>
      <c r="B271" s="32"/>
      <c r="F271" s="28"/>
      <c r="H271" s="17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</row>
    <row r="272" spans="1:157" s="16" customFormat="1" ht="15.75" x14ac:dyDescent="0.25">
      <c r="A272" s="31"/>
      <c r="B272" s="32"/>
      <c r="F272" s="28"/>
      <c r="H272" s="17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</row>
    <row r="273" spans="1:157" s="16" customFormat="1" ht="15.75" x14ac:dyDescent="0.25">
      <c r="A273" s="31"/>
      <c r="B273" s="32"/>
      <c r="F273" s="28"/>
      <c r="H273" s="17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</row>
    <row r="274" spans="1:157" s="16" customFormat="1" ht="15.75" x14ac:dyDescent="0.25">
      <c r="A274" s="31"/>
      <c r="B274" s="32"/>
      <c r="F274" s="28"/>
      <c r="H274" s="17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</row>
    <row r="275" spans="1:157" s="16" customFormat="1" ht="15.75" x14ac:dyDescent="0.25">
      <c r="A275" s="31"/>
      <c r="B275" s="32"/>
      <c r="F275" s="28"/>
      <c r="H275" s="17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</row>
    <row r="276" spans="1:157" s="16" customFormat="1" ht="15.75" x14ac:dyDescent="0.25">
      <c r="A276" s="31"/>
      <c r="B276" s="32"/>
      <c r="F276" s="28"/>
      <c r="H276" s="17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</row>
    <row r="277" spans="1:157" s="16" customFormat="1" ht="15.75" x14ac:dyDescent="0.25">
      <c r="A277" s="31"/>
      <c r="B277" s="32"/>
      <c r="F277" s="28"/>
      <c r="H277" s="17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</row>
    <row r="278" spans="1:157" s="16" customFormat="1" ht="15.75" x14ac:dyDescent="0.25">
      <c r="A278" s="31"/>
      <c r="B278" s="32"/>
      <c r="F278" s="28"/>
      <c r="H278" s="17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</row>
    <row r="279" spans="1:157" s="16" customFormat="1" ht="15.75" x14ac:dyDescent="0.25">
      <c r="A279" s="31"/>
      <c r="B279" s="32"/>
      <c r="F279" s="28"/>
      <c r="H279" s="17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</row>
    <row r="280" spans="1:157" s="16" customFormat="1" ht="15.75" x14ac:dyDescent="0.25">
      <c r="A280" s="31"/>
      <c r="B280" s="32"/>
      <c r="F280" s="28"/>
      <c r="H280" s="17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</row>
    <row r="281" spans="1:157" s="16" customFormat="1" ht="15.75" x14ac:dyDescent="0.25">
      <c r="A281" s="31"/>
      <c r="B281" s="32"/>
      <c r="F281" s="28"/>
      <c r="H281" s="17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</row>
    <row r="282" spans="1:157" s="16" customFormat="1" ht="15.75" x14ac:dyDescent="0.25">
      <c r="A282" s="31"/>
      <c r="B282" s="32"/>
      <c r="F282" s="28"/>
      <c r="H282" s="17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</row>
    <row r="283" spans="1:157" s="16" customFormat="1" ht="15.75" x14ac:dyDescent="0.25">
      <c r="A283" s="31"/>
      <c r="B283" s="32"/>
      <c r="F283" s="28"/>
      <c r="H283" s="17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</row>
    <row r="284" spans="1:157" s="16" customFormat="1" ht="15.75" x14ac:dyDescent="0.25">
      <c r="A284" s="31"/>
      <c r="B284" s="32"/>
      <c r="F284" s="28"/>
      <c r="H284" s="17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</row>
    <row r="285" spans="1:157" s="16" customFormat="1" ht="15.75" x14ac:dyDescent="0.25">
      <c r="A285" s="31"/>
      <c r="B285" s="32"/>
      <c r="F285" s="28"/>
      <c r="H285" s="17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</row>
    <row r="286" spans="1:157" s="16" customFormat="1" ht="15.75" x14ac:dyDescent="0.25">
      <c r="A286" s="31"/>
      <c r="B286" s="32"/>
      <c r="F286" s="28"/>
      <c r="H286" s="17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</row>
    <row r="287" spans="1:157" s="16" customFormat="1" ht="15.75" x14ac:dyDescent="0.25">
      <c r="A287" s="31"/>
      <c r="B287" s="32"/>
      <c r="F287" s="28"/>
      <c r="H287" s="17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</row>
    <row r="288" spans="1:157" s="16" customFormat="1" ht="15.75" x14ac:dyDescent="0.25">
      <c r="A288" s="31"/>
      <c r="B288" s="32"/>
      <c r="F288" s="28"/>
      <c r="H288" s="17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</row>
    <row r="289" spans="1:157" s="16" customFormat="1" ht="15.75" x14ac:dyDescent="0.25">
      <c r="A289" s="31"/>
      <c r="B289" s="32"/>
      <c r="F289" s="28"/>
      <c r="H289" s="17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</row>
    <row r="290" spans="1:157" s="16" customFormat="1" ht="15.75" x14ac:dyDescent="0.25">
      <c r="A290" s="31"/>
      <c r="B290" s="32"/>
      <c r="F290" s="28"/>
      <c r="H290" s="17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</row>
    <row r="291" spans="1:157" s="16" customFormat="1" ht="15.75" x14ac:dyDescent="0.25">
      <c r="A291" s="31"/>
      <c r="B291" s="32"/>
      <c r="F291" s="28"/>
      <c r="H291" s="17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</row>
    <row r="292" spans="1:157" s="16" customFormat="1" ht="15.75" x14ac:dyDescent="0.25">
      <c r="A292" s="31"/>
      <c r="B292" s="32"/>
      <c r="F292" s="28"/>
      <c r="H292" s="17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</row>
    <row r="293" spans="1:157" s="16" customFormat="1" ht="15.75" x14ac:dyDescent="0.25">
      <c r="A293" s="31"/>
      <c r="B293" s="32"/>
      <c r="F293" s="28"/>
      <c r="H293" s="17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</row>
    <row r="294" spans="1:157" s="16" customFormat="1" ht="15.75" x14ac:dyDescent="0.25">
      <c r="A294" s="31"/>
      <c r="B294" s="32"/>
      <c r="F294" s="28"/>
      <c r="H294" s="17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</row>
    <row r="295" spans="1:157" s="16" customFormat="1" ht="15.75" x14ac:dyDescent="0.25">
      <c r="A295" s="31"/>
      <c r="B295" s="32"/>
      <c r="F295" s="28"/>
      <c r="H295" s="17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</row>
    <row r="296" spans="1:157" s="16" customFormat="1" ht="15.75" x14ac:dyDescent="0.25">
      <c r="A296" s="31"/>
      <c r="B296" s="32"/>
      <c r="F296" s="28"/>
      <c r="H296" s="17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</row>
    <row r="297" spans="1:157" s="16" customFormat="1" ht="15.75" x14ac:dyDescent="0.25">
      <c r="A297" s="31"/>
      <c r="B297" s="32"/>
      <c r="F297" s="28"/>
      <c r="H297" s="17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</row>
    <row r="298" spans="1:157" s="16" customFormat="1" ht="15.75" x14ac:dyDescent="0.25">
      <c r="A298" s="31"/>
      <c r="B298" s="32"/>
      <c r="F298" s="28"/>
      <c r="H298" s="17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</row>
    <row r="299" spans="1:157" s="16" customFormat="1" ht="15.75" x14ac:dyDescent="0.25">
      <c r="A299" s="31"/>
      <c r="B299" s="32"/>
      <c r="F299" s="28"/>
      <c r="H299" s="17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</row>
    <row r="300" spans="1:157" s="16" customFormat="1" ht="15.75" x14ac:dyDescent="0.25">
      <c r="A300" s="31"/>
      <c r="B300" s="32"/>
      <c r="F300" s="28"/>
      <c r="H300" s="17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</row>
    <row r="301" spans="1:157" s="16" customFormat="1" ht="15.75" x14ac:dyDescent="0.25">
      <c r="A301" s="31"/>
      <c r="B301" s="32"/>
      <c r="F301" s="28"/>
      <c r="H301" s="17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</row>
    <row r="302" spans="1:157" s="16" customFormat="1" ht="15.75" x14ac:dyDescent="0.25">
      <c r="A302" s="31"/>
      <c r="B302" s="32"/>
      <c r="F302" s="28"/>
      <c r="H302" s="17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</row>
    <row r="303" spans="1:157" s="16" customFormat="1" ht="15.75" x14ac:dyDescent="0.25">
      <c r="A303" s="31"/>
      <c r="B303" s="32"/>
      <c r="F303" s="28"/>
      <c r="H303" s="17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</row>
    <row r="304" spans="1:157" s="16" customFormat="1" ht="15.75" x14ac:dyDescent="0.25">
      <c r="A304" s="31"/>
      <c r="B304" s="32"/>
      <c r="F304" s="28"/>
      <c r="H304" s="17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</row>
    <row r="305" spans="1:157" s="16" customFormat="1" ht="15.75" x14ac:dyDescent="0.25">
      <c r="A305" s="31"/>
      <c r="B305" s="32"/>
      <c r="F305" s="28"/>
      <c r="H305" s="17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</row>
    <row r="306" spans="1:157" s="16" customFormat="1" ht="15.75" x14ac:dyDescent="0.25">
      <c r="A306" s="31"/>
      <c r="B306" s="32"/>
      <c r="F306" s="28"/>
      <c r="H306" s="17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</row>
    <row r="307" spans="1:157" s="16" customFormat="1" ht="15.75" x14ac:dyDescent="0.25">
      <c r="A307" s="31"/>
      <c r="B307" s="32"/>
      <c r="F307" s="28"/>
      <c r="H307" s="17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</row>
    <row r="308" spans="1:157" s="16" customFormat="1" ht="15.75" x14ac:dyDescent="0.25">
      <c r="A308" s="31"/>
      <c r="B308" s="32"/>
      <c r="F308" s="28"/>
      <c r="H308" s="17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</row>
    <row r="309" spans="1:157" s="16" customFormat="1" ht="15.75" x14ac:dyDescent="0.25">
      <c r="A309" s="31"/>
      <c r="B309" s="32"/>
      <c r="F309" s="28"/>
      <c r="H309" s="17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</row>
    <row r="310" spans="1:157" s="16" customFormat="1" ht="15.75" x14ac:dyDescent="0.25">
      <c r="A310" s="31"/>
      <c r="B310" s="32"/>
      <c r="F310" s="28"/>
      <c r="H310" s="17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</row>
    <row r="311" spans="1:157" s="16" customFormat="1" ht="15.75" x14ac:dyDescent="0.25">
      <c r="A311" s="31"/>
      <c r="B311" s="32"/>
      <c r="F311" s="28"/>
      <c r="H311" s="17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</row>
    <row r="312" spans="1:157" s="16" customFormat="1" ht="15.75" x14ac:dyDescent="0.25">
      <c r="A312" s="31"/>
      <c r="B312" s="32"/>
      <c r="F312" s="28"/>
      <c r="H312" s="17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</row>
    <row r="313" spans="1:157" s="16" customFormat="1" ht="15.75" x14ac:dyDescent="0.25">
      <c r="A313" s="31"/>
      <c r="B313" s="32"/>
      <c r="F313" s="28"/>
      <c r="H313" s="17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</row>
    <row r="314" spans="1:157" s="16" customFormat="1" ht="15.75" x14ac:dyDescent="0.25">
      <c r="A314" s="31"/>
      <c r="B314" s="32"/>
      <c r="F314" s="28"/>
      <c r="H314" s="17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</row>
    <row r="315" spans="1:157" s="16" customFormat="1" ht="15.75" x14ac:dyDescent="0.25">
      <c r="A315" s="31"/>
      <c r="B315" s="32"/>
      <c r="F315" s="28"/>
      <c r="H315" s="17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</row>
    <row r="316" spans="1:157" s="16" customFormat="1" ht="15.75" x14ac:dyDescent="0.25">
      <c r="A316" s="31"/>
      <c r="B316" s="32"/>
      <c r="F316" s="28"/>
      <c r="H316" s="17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</row>
    <row r="317" spans="1:157" s="16" customFormat="1" ht="15.75" x14ac:dyDescent="0.25">
      <c r="A317" s="31"/>
      <c r="B317" s="32"/>
      <c r="F317" s="28"/>
      <c r="H317" s="17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</row>
    <row r="318" spans="1:157" s="16" customFormat="1" ht="15.75" x14ac:dyDescent="0.25">
      <c r="A318" s="31"/>
      <c r="B318" s="32"/>
      <c r="F318" s="28"/>
      <c r="H318" s="17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</row>
    <row r="319" spans="1:157" s="16" customFormat="1" ht="15.75" x14ac:dyDescent="0.25">
      <c r="A319" s="31"/>
      <c r="B319" s="32"/>
      <c r="F319" s="28"/>
      <c r="H319" s="17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</row>
    <row r="320" spans="1:157" s="16" customFormat="1" ht="15.75" x14ac:dyDescent="0.25">
      <c r="A320" s="31"/>
      <c r="B320" s="32"/>
      <c r="F320" s="28"/>
      <c r="H320" s="17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</row>
    <row r="321" spans="1:157" s="16" customFormat="1" ht="15.75" x14ac:dyDescent="0.25">
      <c r="A321" s="31"/>
      <c r="B321" s="32"/>
      <c r="F321" s="28"/>
      <c r="H321" s="17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</row>
    <row r="322" spans="1:157" s="16" customFormat="1" ht="15.75" x14ac:dyDescent="0.25">
      <c r="A322" s="31"/>
      <c r="B322" s="32"/>
      <c r="F322" s="28"/>
      <c r="H322" s="17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</row>
    <row r="323" spans="1:157" s="16" customFormat="1" ht="15.75" x14ac:dyDescent="0.25">
      <c r="A323" s="31"/>
      <c r="B323" s="32"/>
      <c r="F323" s="28"/>
      <c r="H323" s="17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</row>
    <row r="324" spans="1:157" s="16" customFormat="1" ht="15.75" x14ac:dyDescent="0.25">
      <c r="A324" s="31"/>
      <c r="B324" s="32"/>
      <c r="F324" s="28"/>
      <c r="H324" s="17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</row>
    <row r="325" spans="1:157" s="16" customFormat="1" ht="15.75" x14ac:dyDescent="0.25">
      <c r="A325" s="31"/>
      <c r="B325" s="32"/>
      <c r="F325" s="28"/>
      <c r="H325" s="17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</row>
    <row r="326" spans="1:157" s="16" customFormat="1" ht="15.75" x14ac:dyDescent="0.25">
      <c r="A326" s="31"/>
      <c r="B326" s="32"/>
      <c r="F326" s="28"/>
      <c r="H326" s="17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</row>
    <row r="327" spans="1:157" s="16" customFormat="1" ht="15.75" x14ac:dyDescent="0.25">
      <c r="A327" s="31"/>
      <c r="B327" s="32"/>
      <c r="F327" s="28"/>
      <c r="H327" s="17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</row>
    <row r="328" spans="1:157" s="16" customFormat="1" ht="15.75" x14ac:dyDescent="0.25">
      <c r="A328" s="31"/>
      <c r="B328" s="32"/>
      <c r="F328" s="28"/>
      <c r="H328" s="17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</row>
    <row r="329" spans="1:157" s="16" customFormat="1" ht="15.75" x14ac:dyDescent="0.25">
      <c r="A329" s="31"/>
      <c r="B329" s="32"/>
      <c r="F329" s="28"/>
      <c r="H329" s="17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</row>
    <row r="330" spans="1:157" s="16" customFormat="1" ht="15.75" x14ac:dyDescent="0.25">
      <c r="A330" s="31"/>
      <c r="B330" s="32"/>
      <c r="F330" s="28"/>
      <c r="H330" s="17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</row>
    <row r="331" spans="1:157" s="16" customFormat="1" ht="15.75" x14ac:dyDescent="0.25">
      <c r="A331" s="31"/>
      <c r="B331" s="32"/>
      <c r="F331" s="28"/>
      <c r="H331" s="17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</row>
    <row r="332" spans="1:157" s="16" customFormat="1" ht="15.75" x14ac:dyDescent="0.25">
      <c r="A332" s="31"/>
      <c r="B332" s="32"/>
      <c r="F332" s="28"/>
      <c r="H332" s="17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</row>
    <row r="333" spans="1:157" s="16" customFormat="1" ht="15.75" x14ac:dyDescent="0.25">
      <c r="A333" s="31"/>
      <c r="B333" s="32"/>
      <c r="F333" s="28"/>
      <c r="H333" s="17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</row>
    <row r="334" spans="1:157" s="16" customFormat="1" ht="15.75" x14ac:dyDescent="0.25">
      <c r="A334" s="31"/>
      <c r="B334" s="32"/>
      <c r="F334" s="28"/>
      <c r="H334" s="17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</row>
    <row r="335" spans="1:157" s="16" customFormat="1" ht="15.75" x14ac:dyDescent="0.25">
      <c r="A335" s="31"/>
      <c r="B335" s="32"/>
      <c r="F335" s="28"/>
      <c r="H335" s="17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</row>
    <row r="336" spans="1:157" s="16" customFormat="1" ht="15.75" x14ac:dyDescent="0.25">
      <c r="A336" s="31"/>
      <c r="B336" s="32"/>
      <c r="F336" s="28"/>
      <c r="H336" s="17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</row>
    <row r="337" spans="1:157" s="16" customFormat="1" ht="15.75" x14ac:dyDescent="0.25">
      <c r="A337" s="31"/>
      <c r="B337" s="32"/>
      <c r="F337" s="28"/>
      <c r="H337" s="17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</row>
    <row r="338" spans="1:157" s="16" customFormat="1" ht="15.75" x14ac:dyDescent="0.25">
      <c r="A338" s="31"/>
      <c r="B338" s="32"/>
      <c r="F338" s="28"/>
      <c r="H338" s="17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</row>
    <row r="339" spans="1:157" s="16" customFormat="1" ht="15.75" x14ac:dyDescent="0.25">
      <c r="A339" s="31"/>
      <c r="B339" s="32"/>
      <c r="F339" s="28"/>
      <c r="H339" s="17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</row>
    <row r="340" spans="1:157" s="16" customFormat="1" ht="15.75" x14ac:dyDescent="0.25">
      <c r="A340" s="31"/>
      <c r="B340" s="32"/>
      <c r="F340" s="28"/>
      <c r="H340" s="17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</row>
    <row r="341" spans="1:157" s="16" customFormat="1" ht="15.75" x14ac:dyDescent="0.25">
      <c r="A341" s="31"/>
      <c r="B341" s="32"/>
      <c r="F341" s="28"/>
      <c r="H341" s="17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</row>
    <row r="342" spans="1:157" s="16" customFormat="1" ht="15.75" x14ac:dyDescent="0.25">
      <c r="A342" s="31"/>
      <c r="B342" s="32"/>
      <c r="F342" s="28"/>
      <c r="H342" s="17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</row>
    <row r="343" spans="1:157" s="16" customFormat="1" ht="15.75" x14ac:dyDescent="0.25">
      <c r="A343" s="31"/>
      <c r="B343" s="32"/>
      <c r="F343" s="28"/>
      <c r="H343" s="17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</row>
    <row r="344" spans="1:157" s="16" customFormat="1" ht="15.75" x14ac:dyDescent="0.25">
      <c r="A344" s="31"/>
      <c r="B344" s="32"/>
      <c r="F344" s="28"/>
      <c r="H344" s="17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</row>
    <row r="345" spans="1:157" s="16" customFormat="1" ht="15.75" x14ac:dyDescent="0.25">
      <c r="A345" s="31"/>
      <c r="B345" s="32"/>
      <c r="F345" s="28"/>
      <c r="H345" s="17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</row>
    <row r="346" spans="1:157" s="16" customFormat="1" ht="15.75" x14ac:dyDescent="0.25">
      <c r="A346" s="31"/>
      <c r="B346" s="32"/>
      <c r="F346" s="28"/>
      <c r="H346" s="17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</row>
    <row r="347" spans="1:157" s="16" customFormat="1" ht="15.75" x14ac:dyDescent="0.25">
      <c r="A347" s="31"/>
      <c r="B347" s="32"/>
      <c r="F347" s="28"/>
      <c r="H347" s="17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</row>
    <row r="348" spans="1:157" s="16" customFormat="1" ht="15.75" x14ac:dyDescent="0.25">
      <c r="A348" s="31"/>
      <c r="B348" s="32"/>
      <c r="F348" s="28"/>
      <c r="H348" s="17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</row>
    <row r="349" spans="1:157" s="16" customFormat="1" ht="15.75" x14ac:dyDescent="0.25">
      <c r="A349" s="31"/>
      <c r="B349" s="32"/>
      <c r="F349" s="28"/>
      <c r="H349" s="17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</row>
    <row r="350" spans="1:157" s="16" customFormat="1" ht="15.75" x14ac:dyDescent="0.25">
      <c r="A350" s="31"/>
      <c r="B350" s="32"/>
      <c r="F350" s="28"/>
      <c r="H350" s="17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</row>
    <row r="351" spans="1:157" s="16" customFormat="1" ht="15.75" x14ac:dyDescent="0.25">
      <c r="A351" s="31"/>
      <c r="B351" s="32"/>
      <c r="F351" s="28"/>
      <c r="H351" s="17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</row>
    <row r="352" spans="1:157" s="16" customFormat="1" ht="15.75" x14ac:dyDescent="0.25">
      <c r="A352" s="31"/>
      <c r="B352" s="32"/>
      <c r="F352" s="28"/>
      <c r="H352" s="17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</row>
    <row r="353" spans="1:157" s="16" customFormat="1" ht="15.75" x14ac:dyDescent="0.25">
      <c r="A353" s="31"/>
      <c r="B353" s="32"/>
      <c r="F353" s="28"/>
      <c r="H353" s="17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</row>
    <row r="354" spans="1:157" s="16" customFormat="1" ht="15.75" x14ac:dyDescent="0.25">
      <c r="A354" s="31"/>
      <c r="B354" s="32"/>
      <c r="F354" s="28"/>
      <c r="H354" s="17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</row>
    <row r="355" spans="1:157" s="16" customFormat="1" ht="15.75" x14ac:dyDescent="0.25">
      <c r="A355" s="31"/>
      <c r="B355" s="32"/>
      <c r="F355" s="28"/>
      <c r="H355" s="17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</row>
    <row r="356" spans="1:157" s="16" customFormat="1" ht="15.75" x14ac:dyDescent="0.25">
      <c r="A356" s="31"/>
      <c r="B356" s="32"/>
      <c r="F356" s="28"/>
      <c r="H356" s="17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</row>
    <row r="357" spans="1:157" s="16" customFormat="1" ht="15.75" x14ac:dyDescent="0.25">
      <c r="A357" s="31"/>
      <c r="B357" s="32"/>
      <c r="F357" s="28"/>
      <c r="H357" s="17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</row>
    <row r="358" spans="1:157" s="16" customFormat="1" ht="15.75" x14ac:dyDescent="0.25">
      <c r="A358" s="31"/>
      <c r="B358" s="32"/>
      <c r="F358" s="28"/>
      <c r="H358" s="17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</row>
  </sheetData>
  <autoFilter ref="A1:H1" xr:uid="{00000000-0009-0000-0000-000005000000}"/>
  <conditionalFormatting sqref="A1:A1048576">
    <cfRule type="duplicateValues" dxfId="13" priority="14"/>
  </conditionalFormatting>
  <conditionalFormatting sqref="C27:C32">
    <cfRule type="duplicateValues" dxfId="12" priority="15"/>
  </conditionalFormatting>
  <conditionalFormatting sqref="C33:C43">
    <cfRule type="duplicateValues" dxfId="11" priority="2"/>
  </conditionalFormatting>
  <conditionalFormatting sqref="C44:C58">
    <cfRule type="duplicateValues" dxfId="10" priority="8"/>
  </conditionalFormatting>
  <conditionalFormatting sqref="C59:C80">
    <cfRule type="duplicateValues" dxfId="9" priority="7"/>
  </conditionalFormatting>
  <conditionalFormatting sqref="C81:C97">
    <cfRule type="duplicateValues" dxfId="8" priority="6"/>
  </conditionalFormatting>
  <conditionalFormatting sqref="C98:C115">
    <cfRule type="duplicateValues" dxfId="7" priority="5"/>
  </conditionalFormatting>
  <conditionalFormatting sqref="C116:C137">
    <cfRule type="duplicateValues" dxfId="6" priority="4"/>
  </conditionalFormatting>
  <conditionalFormatting sqref="C138:C160">
    <cfRule type="duplicateValues" dxfId="5" priority="3"/>
  </conditionalFormatting>
  <conditionalFormatting sqref="C161">
    <cfRule type="duplicateValues" dxfId="4" priority="9"/>
  </conditionalFormatting>
  <conditionalFormatting sqref="C162:C166">
    <cfRule type="duplicateValues" dxfId="3" priority="10"/>
  </conditionalFormatting>
  <conditionalFormatting sqref="C167:C210">
    <cfRule type="duplicateValues" dxfId="2" priority="11"/>
  </conditionalFormatting>
  <conditionalFormatting sqref="C211:C222 C224:C247">
    <cfRule type="containsText" dxfId="1" priority="13" operator="containsText" text="вакант">
      <formula>NOT(ISERROR(SEARCH("вакант",C211)))</formula>
    </cfRule>
  </conditionalFormatting>
  <conditionalFormatting sqref="C248:C1048576 C1 C211:C246">
    <cfRule type="duplicateValues" dxfId="0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1NR</cp:lastModifiedBy>
  <cp:revision>1</cp:revision>
  <cp:lastPrinted>2026-03-07T10:45:37Z</cp:lastPrinted>
  <dcterms:created xsi:type="dcterms:W3CDTF">2006-09-16T00:00:00Z</dcterms:created>
  <dcterms:modified xsi:type="dcterms:W3CDTF">2026-04-21T11:19:24Z</dcterms:modified>
  <dc:language>en-US</dc:language>
</cp:coreProperties>
</file>