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ВИПУСК/"/>
    </mc:Choice>
  </mc:AlternateContent>
  <xr:revisionPtr revIDLastSave="0" documentId="13_ncr:1_{0B2E8675-6179-7B44-802C-D45780BB9B06}" xr6:coauthVersionLast="47" xr6:coauthVersionMax="47" xr10:uidLastSave="{00000000-0000-0000-0000-000000000000}"/>
  <bookViews>
    <workbookView xWindow="-20" yWindow="600" windowWidth="33600" windowHeight="19100" tabRatio="500" activeTab="1" xr2:uid="{00000000-000D-0000-FFFF-FFFF00000000}"/>
  </bookViews>
  <sheets>
    <sheet name="Інструкції" sheetId="1" r:id="rId1"/>
    <sheet name="Курсанти" sheetId="2" r:id="rId2"/>
    <sheet name="Статистика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15" i="3" l="1"/>
  <c r="L15" i="3"/>
  <c r="K15" i="3"/>
  <c r="J15" i="3"/>
  <c r="I15" i="3"/>
  <c r="H15" i="3"/>
  <c r="G15" i="3"/>
  <c r="F15" i="3"/>
  <c r="E15" i="3"/>
  <c r="D15" i="3"/>
  <c r="C15" i="3"/>
  <c r="M14" i="3"/>
  <c r="L14" i="3"/>
  <c r="K14" i="3"/>
  <c r="J14" i="3"/>
  <c r="I14" i="3"/>
  <c r="H14" i="3"/>
  <c r="G14" i="3"/>
  <c r="F14" i="3"/>
  <c r="E14" i="3"/>
  <c r="D14" i="3"/>
  <c r="C14" i="3"/>
  <c r="M13" i="3"/>
  <c r="L13" i="3"/>
  <c r="K13" i="3"/>
  <c r="J13" i="3"/>
  <c r="I13" i="3"/>
  <c r="H13" i="3"/>
  <c r="G13" i="3"/>
  <c r="F13" i="3"/>
  <c r="E13" i="3"/>
  <c r="D13" i="3"/>
  <c r="C13" i="3"/>
  <c r="M12" i="3"/>
  <c r="L12" i="3"/>
  <c r="K12" i="3"/>
  <c r="J12" i="3"/>
  <c r="I12" i="3"/>
  <c r="H12" i="3"/>
  <c r="G12" i="3"/>
  <c r="F12" i="3"/>
  <c r="E12" i="3"/>
  <c r="D12" i="3"/>
  <c r="C12" i="3"/>
  <c r="M11" i="3"/>
  <c r="L11" i="3"/>
  <c r="K11" i="3"/>
  <c r="J11" i="3"/>
  <c r="I11" i="3"/>
  <c r="H11" i="3"/>
  <c r="G11" i="3"/>
  <c r="F11" i="3"/>
  <c r="E11" i="3"/>
  <c r="D11" i="3"/>
  <c r="C11" i="3"/>
  <c r="M10" i="3"/>
  <c r="L10" i="3"/>
  <c r="K10" i="3"/>
  <c r="J10" i="3"/>
  <c r="I10" i="3"/>
  <c r="H10" i="3"/>
  <c r="G10" i="3"/>
  <c r="F10" i="3"/>
  <c r="E10" i="3"/>
  <c r="D10" i="3"/>
  <c r="C10" i="3"/>
  <c r="M9" i="3"/>
  <c r="L9" i="3"/>
  <c r="K9" i="3"/>
  <c r="J9" i="3"/>
  <c r="I9" i="3"/>
  <c r="H9" i="3"/>
  <c r="G9" i="3"/>
  <c r="F9" i="3"/>
  <c r="E9" i="3"/>
  <c r="D9" i="3"/>
  <c r="C9" i="3"/>
  <c r="M8" i="3"/>
  <c r="L8" i="3"/>
  <c r="K8" i="3"/>
  <c r="J8" i="3"/>
  <c r="I8" i="3"/>
  <c r="H8" i="3"/>
  <c r="G8" i="3"/>
  <c r="F8" i="3"/>
  <c r="E8" i="3"/>
  <c r="D8" i="3"/>
  <c r="C8" i="3"/>
  <c r="M7" i="3"/>
  <c r="L7" i="3"/>
  <c r="K7" i="3"/>
  <c r="J7" i="3"/>
  <c r="I7" i="3"/>
  <c r="H7" i="3"/>
  <c r="G7" i="3"/>
  <c r="F7" i="3"/>
  <c r="E7" i="3"/>
  <c r="D7" i="3"/>
  <c r="C7" i="3"/>
  <c r="M6" i="3"/>
  <c r="L6" i="3"/>
  <c r="K6" i="3"/>
  <c r="J6" i="3"/>
  <c r="I6" i="3"/>
  <c r="H6" i="3"/>
  <c r="G6" i="3"/>
  <c r="F6" i="3"/>
  <c r="E6" i="3"/>
  <c r="D6" i="3"/>
  <c r="C6" i="3"/>
  <c r="B5" i="3" a="1"/>
  <c r="B5" i="3" s="1"/>
  <c r="M4" i="3"/>
  <c r="L4" i="3"/>
  <c r="K4" i="3"/>
  <c r="J4" i="3"/>
  <c r="I4" i="3"/>
  <c r="H4" i="3"/>
  <c r="G4" i="3"/>
  <c r="F4" i="3"/>
  <c r="E4" i="3"/>
  <c r="D4" i="3"/>
  <c r="C4" i="3"/>
  <c r="K5" i="3" l="1"/>
  <c r="C5" i="3"/>
  <c r="J5" i="3"/>
  <c r="I5" i="3"/>
  <c r="L5" i="3"/>
  <c r="D5" i="3"/>
  <c r="H5" i="3"/>
  <c r="G5" i="3"/>
  <c r="F5" i="3"/>
  <c r="M5" i="3"/>
  <c r="E5" i="3"/>
</calcChain>
</file>

<file path=xl/sharedStrings.xml><?xml version="1.0" encoding="utf-8"?>
<sst xmlns="http://schemas.openxmlformats.org/spreadsheetml/2006/main" count="996" uniqueCount="400">
  <si>
    <t>Загальне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</si>
  <si>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</si>
  <si>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t>Заповнення шапки</t>
  </si>
  <si>
    <t>Підрозділ</t>
  </si>
  <si>
    <t>Вказати назву підрозділу з номером батальйону і роти (за наявності)</t>
  </si>
  <si>
    <t>Дата випуску</t>
  </si>
  <si>
    <t>Дата випуску, ця дата буде в сертифікаті</t>
  </si>
  <si>
    <t>Початок підготовки</t>
  </si>
  <si>
    <r>
      <rPr>
        <i/>
        <sz val="10"/>
        <color theme="8" tint="-0.499984740745262"/>
        <rFont val="Calibri"/>
        <family val="2"/>
        <charset val="1"/>
      </rP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</rPr>
      <t>жовтим кольором</t>
    </r>
    <r>
      <rPr>
        <i/>
        <sz val="10"/>
        <color theme="8" tint="-0.499984740745262"/>
        <rFont val="Calibri"/>
        <family val="2"/>
        <charset val="1"/>
      </rPr>
      <t xml:space="preserve"> - значить в даті присутня помилка (занадто далека в минулому чи майбутньому, чи невалідне значення). </t>
    </r>
  </si>
  <si>
    <t>Закінчення підготовки</t>
  </si>
  <si>
    <r>
      <rPr>
        <i/>
        <sz val="10"/>
        <color theme="8" tint="-0.499984740745262"/>
        <rFont val="Calibri"/>
        <family val="2"/>
        <charset val="1"/>
      </rP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</rPr>
      <t>жовтим кольором</t>
    </r>
    <r>
      <rPr>
        <i/>
        <sz val="10"/>
        <color theme="8" tint="-0.499984740745262"/>
        <rFont val="Calibri"/>
        <family val="2"/>
        <charset val="1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</si>
  <si>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t>Назва підготовки</t>
  </si>
  <si>
    <t>Назва підготовки згідно затвердженої програми</t>
  </si>
  <si>
    <t>ВОС</t>
  </si>
  <si>
    <r>
      <rPr>
        <i/>
        <sz val="10"/>
        <color theme="8" tint="-0.499984740745262"/>
        <rFont val="Calibri"/>
        <family val="2"/>
        <charset val="1"/>
      </rP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</rPr>
      <t>тільки число</t>
    </r>
    <r>
      <rPr>
        <i/>
        <sz val="10"/>
        <color theme="8" tint="-0.499984740745262"/>
        <rFont val="Calibri"/>
        <family val="2"/>
        <charset val="1"/>
      </rPr>
      <t xml:space="preserve"> (без абревіатури "ВОС")</t>
    </r>
  </si>
  <si>
    <t>Техніка / озброєння</t>
  </si>
  <si>
    <t>Для фахової підготовки: техніка та/або озброєння яки вивчалось протягом курсу</t>
  </si>
  <si>
    <t>Спеціальність</t>
  </si>
  <si>
    <t>Отримана спеціальність згідно програми</t>
  </si>
  <si>
    <t>Викладач</t>
  </si>
  <si>
    <t>Командир роти / підрозділу який проводив курс. Посада, звання, ПІБ.</t>
  </si>
  <si>
    <t>Заповнення таблиці</t>
  </si>
  <si>
    <t>Звання
(без скорочень)</t>
  </si>
  <si>
    <t>Зверніть увагу, що звання має бути вказано повністю і без скорочень.</t>
  </si>
  <si>
    <t>ПІБ</t>
  </si>
  <si>
    <t>Прізвище І'мя По батькові повністю без скорочень</t>
  </si>
  <si>
    <t>Дата народження</t>
  </si>
  <si>
    <r>
      <rPr>
        <i/>
        <sz val="10"/>
        <color theme="8" tint="-0.499984740745262"/>
        <rFont val="Calibri"/>
        <family val="2"/>
        <charset val="1"/>
      </rP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</rPr>
      <t>виділена жовтим</t>
    </r>
    <r>
      <rPr>
        <i/>
        <sz val="10"/>
        <color theme="8" tint="-0.499984740745262"/>
        <rFont val="Calibri"/>
        <family val="2"/>
        <charset val="1"/>
      </rPr>
      <t xml:space="preserve"> - значить в даті присутня помилка (занадто молодий чи старий вік, чи значення не формату Дата)</t>
    </r>
  </si>
  <si>
    <t>ІПН</t>
  </si>
  <si>
    <r>
      <rPr>
        <i/>
        <sz val="10"/>
        <color theme="8" tint="-0.499984740745262"/>
        <rFont val="Calibri"/>
        <family val="2"/>
        <charset val="1"/>
      </rP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</rPr>
      <t>валідность контрольної суми</t>
    </r>
    <r>
      <rPr>
        <i/>
        <sz val="10"/>
        <color theme="8" tint="-0.499984740745262"/>
        <rFont val="Calibri"/>
        <family val="2"/>
        <charset val="1"/>
      </rPr>
      <t xml:space="preserve"> (</t>
    </r>
    <r>
      <rPr>
        <b/>
        <i/>
        <sz val="10"/>
        <color theme="8" tint="-0.499984740745262"/>
        <rFont val="Calibri"/>
        <family val="2"/>
        <charset val="204"/>
      </rPr>
      <t>виділить жовтим</t>
    </r>
    <r>
      <rPr>
        <i/>
        <sz val="10"/>
        <color theme="8" tint="-0.499984740745262"/>
        <rFont val="Calibri"/>
        <family val="2"/>
        <charset val="1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</rPr>
      <t>виділить червоним</t>
    </r>
    <r>
      <rPr>
        <i/>
        <sz val="10"/>
        <color theme="8" tint="-0.499984740745262"/>
        <rFont val="Calibri"/>
        <family val="2"/>
        <charset val="1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</rPr>
      <t>відсутній</t>
    </r>
    <r>
      <rPr>
        <i/>
        <sz val="10"/>
        <color theme="8" tint="-0.499984740745262"/>
        <rFont val="Calibri"/>
        <family val="2"/>
        <charset val="1"/>
      </rPr>
      <t>", "</t>
    </r>
    <r>
      <rPr>
        <b/>
        <i/>
        <sz val="10"/>
        <color theme="8" tint="-0.499984740745262"/>
        <rFont val="Calibri"/>
        <family val="2"/>
        <charset val="204"/>
      </rPr>
      <t>відмова</t>
    </r>
    <r>
      <rPr>
        <i/>
        <sz val="10"/>
        <color theme="8" tint="-0.499984740745262"/>
        <rFont val="Calibri"/>
        <family val="2"/>
        <charset val="1"/>
      </rPr>
      <t>" чи порожню комірку</t>
    </r>
  </si>
  <si>
    <t>З якої в/ч прибув</t>
  </si>
  <si>
    <r>
      <rPr>
        <i/>
        <sz val="10"/>
        <color theme="8" tint="-0.499984740745262"/>
        <rFont val="Calibri"/>
        <family val="2"/>
        <charset val="1"/>
      </rP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</rPr>
      <t>"А0000"</t>
    </r>
    <r>
      <rPr>
        <i/>
        <sz val="10"/>
        <color theme="8" tint="-0.499984740745262"/>
        <rFont val="Calibri"/>
        <family val="2"/>
        <charset val="1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</rPr>
      <t>"ТЦК"</t>
    </r>
  </si>
  <si>
    <t>Підготовку завершив</t>
  </si>
  <si>
    <r>
      <rPr>
        <i/>
        <sz val="10"/>
        <color theme="8" tint="-0.499984740745262"/>
        <rFont val="Calibri"/>
        <family val="2"/>
        <charset val="1"/>
      </rP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</rPr>
      <t>Так</t>
    </r>
    <r>
      <rPr>
        <i/>
        <sz val="10"/>
        <color theme="8" tint="-0.499984740745262"/>
        <rFont val="Calibri"/>
        <family val="2"/>
        <charset val="1"/>
      </rPr>
      <t>", "</t>
    </r>
    <r>
      <rPr>
        <b/>
        <i/>
        <sz val="10"/>
        <color theme="8" tint="-0.499984740745262"/>
        <rFont val="Calibri"/>
        <family val="2"/>
        <charset val="204"/>
      </rPr>
      <t>Ні</t>
    </r>
    <r>
      <rPr>
        <i/>
        <sz val="10"/>
        <color theme="8" tint="-0.499984740745262"/>
        <rFont val="Calibri"/>
        <family val="2"/>
        <charset val="1"/>
      </rPr>
      <t>"</t>
    </r>
  </si>
  <si>
    <t>Причина по якій не пройшов підготовку</t>
  </si>
  <si>
    <r>
      <rPr>
        <i/>
        <sz val="10"/>
        <color theme="8" tint="-0.499984740745262"/>
        <rFont val="Calibri"/>
        <family val="2"/>
        <charset val="1"/>
      </rP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</rPr>
      <t>"</t>
    </r>
    <r>
      <rPr>
        <b/>
        <i/>
        <sz val="10"/>
        <color theme="8" tint="-0.249977111117893"/>
        <rFont val="Calibri"/>
        <family val="2"/>
        <charset val="204"/>
      </rPr>
      <t>СЗЧ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Шпиталь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Відмова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Звільнений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Помер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Відпустка</t>
    </r>
    <r>
      <rPr>
        <i/>
        <sz val="10"/>
        <color theme="8" tint="-0.249977111117893"/>
        <rFont val="Calibri"/>
        <family val="2"/>
        <charset val="204"/>
      </rPr>
      <t>", "</t>
    </r>
    <r>
      <rPr>
        <b/>
        <i/>
        <sz val="10"/>
        <color theme="8" tint="-0.249977111117893"/>
        <rFont val="Calibri"/>
        <family val="2"/>
        <charset val="204"/>
      </rPr>
      <t>Вибув / інші причини</t>
    </r>
    <r>
      <rPr>
        <i/>
        <sz val="10"/>
        <color theme="8" tint="-0.249977111117893"/>
        <rFont val="Calibri"/>
        <family val="2"/>
        <charset val="204"/>
      </rPr>
      <t>"</t>
    </r>
    <r>
      <rPr>
        <sz val="10"/>
        <color theme="1"/>
        <rFont val="Calibri"/>
        <family val="2"/>
        <charset val="1"/>
      </rPr>
      <t xml:space="preserve">. </t>
    </r>
    <r>
      <rPr>
        <i/>
        <sz val="10"/>
        <color theme="8" tint="-0.499984740745262"/>
        <rFont val="Calibri"/>
        <family val="2"/>
        <charset val="204"/>
      </rPr>
      <t>Якщо в/с курс пройшов, то в цій колонці нічого не ставимо.</t>
    </r>
  </si>
  <si>
    <t>В яку частину вибув</t>
  </si>
  <si>
    <r>
      <rPr>
        <i/>
        <sz val="10"/>
        <color theme="8" tint="-0.499984740745262"/>
        <rFont val="Calibri"/>
        <family val="2"/>
        <charset val="1"/>
      </rP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</rPr>
      <t>"А0000"</t>
    </r>
    <r>
      <rPr>
        <i/>
        <sz val="10"/>
        <color theme="8" tint="-0.499984740745262"/>
        <rFont val="Calibri"/>
        <family val="2"/>
        <charset val="1"/>
      </rPr>
      <t>, (за наявності інформації)</t>
    </r>
  </si>
  <si>
    <t>Примітки</t>
  </si>
  <si>
    <r>
      <rPr>
        <i/>
        <sz val="10"/>
        <color theme="8" tint="-0.499984740745262"/>
        <rFont val="Calibri"/>
        <family val="2"/>
        <charset val="1"/>
      </rP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charset val="1"/>
      </rPr>
      <t>)</t>
    </r>
  </si>
  <si>
    <t>Загальна оцінка</t>
  </si>
  <si>
    <r>
      <rPr>
        <i/>
        <sz val="10"/>
        <color theme="8" tint="-0.499984740745262"/>
        <rFont val="Calibri"/>
        <family val="2"/>
        <charset val="1"/>
      </rP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</rPr>
      <t xml:space="preserve">2, 3, 4, 5. </t>
    </r>
    <r>
      <rPr>
        <i/>
        <sz val="10"/>
        <color theme="8" tint="-0.499984740745262"/>
        <rFont val="Calibri"/>
        <family val="2"/>
        <charset val="204"/>
      </rPr>
      <t>Якщо оцінка підсвічується жовтим - не відповідає встановленим значенням</t>
    </r>
  </si>
  <si>
    <t>Оцінка1, Оцінка2, Оцінка3</t>
  </si>
  <si>
    <r>
      <rPr>
        <i/>
        <sz val="10"/>
        <color theme="8" tint="-0.499984740745262"/>
        <rFont val="Calibri"/>
        <family val="2"/>
        <charset val="1"/>
      </rP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</rPr>
      <t>2, 3, 4, 5</t>
    </r>
    <r>
      <rPr>
        <i/>
        <sz val="10"/>
        <color theme="8" tint="-0.499984740745262"/>
        <rFont val="Calibri"/>
        <family val="2"/>
        <charset val="1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</si>
  <si>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password</t>
  </si>
  <si>
    <t>не задовільно</t>
  </si>
  <si>
    <t>задовільно</t>
  </si>
  <si>
    <t>добре</t>
  </si>
  <si>
    <t>відмінно</t>
  </si>
  <si>
    <t>СЗЧ</t>
  </si>
  <si>
    <t>Звільнення</t>
  </si>
  <si>
    <t>Шпиталь</t>
  </si>
  <si>
    <t>Відмова</t>
  </si>
  <si>
    <t>Помер</t>
  </si>
  <si>
    <t>Вибув - стан здор.</t>
  </si>
  <si>
    <t>Відпустка</t>
  </si>
  <si>
    <t>Вибув / інші причини</t>
  </si>
  <si>
    <t>Так</t>
  </si>
  <si>
    <t>Ні</t>
  </si>
  <si>
    <t>1 НБ 1 НР</t>
  </si>
  <si>
    <t>БЗВП</t>
  </si>
  <si>
    <t>стрілок</t>
  </si>
  <si>
    <t>БЗВП:</t>
  </si>
  <si>
    <t>Загальна</t>
  </si>
  <si>
    <t>-----</t>
  </si>
  <si>
    <t>командир 1НР 1НБ майор Степанюк Дмитро Миколайович</t>
  </si>
  <si>
    <t>Такмед:</t>
  </si>
  <si>
    <t>теорія</t>
  </si>
  <si>
    <t>практика</t>
  </si>
  <si>
    <t>Безпілотники:</t>
  </si>
  <si>
    <t>спеціальна</t>
  </si>
  <si>
    <t>технічна</t>
  </si>
  <si>
    <t>льотна</t>
  </si>
  <si>
    <t>№</t>
  </si>
  <si>
    <t>П.І.Б.</t>
  </si>
  <si>
    <t>З якої в/ч (ТЦК) прибув</t>
  </si>
  <si>
    <t>Підготовку завершив 
(так/ні)</t>
  </si>
  <si>
    <t>Оцінка 1</t>
  </si>
  <si>
    <t>Оцінка 2</t>
  </si>
  <si>
    <t>Оцінка 3</t>
  </si>
  <si>
    <t>солдат</t>
  </si>
  <si>
    <t>Алікін Ігор Валерійович</t>
  </si>
  <si>
    <t>ТЦК</t>
  </si>
  <si>
    <t>А0224</t>
  </si>
  <si>
    <t>старший солдат</t>
  </si>
  <si>
    <t>Андрійченко Павло Валентинович</t>
  </si>
  <si>
    <t>3602408693</t>
  </si>
  <si>
    <t>А3091</t>
  </si>
  <si>
    <t>Балега Сергій Андрійович</t>
  </si>
  <si>
    <t>3431710992</t>
  </si>
  <si>
    <t>Безверхий Микола Олександрович</t>
  </si>
  <si>
    <t>3194014372</t>
  </si>
  <si>
    <t>Бєднов Максим Олександрович</t>
  </si>
  <si>
    <t>3176100554</t>
  </si>
  <si>
    <t>А0281</t>
  </si>
  <si>
    <t>Бойко Денис Андрійович</t>
  </si>
  <si>
    <t>3411407798</t>
  </si>
  <si>
    <t>Буга Іван Іванович</t>
  </si>
  <si>
    <t>3214909813</t>
  </si>
  <si>
    <t>А2582</t>
  </si>
  <si>
    <t>Бур'ян Євгеній Юрійович</t>
  </si>
  <si>
    <t>3616310470</t>
  </si>
  <si>
    <t>Бурбелко Юрій Володимирович</t>
  </si>
  <si>
    <t>3334902513</t>
  </si>
  <si>
    <t>Буткевич Олександр Вікторович</t>
  </si>
  <si>
    <t>3433805653</t>
  </si>
  <si>
    <t>А2298</t>
  </si>
  <si>
    <t>Буховський Леонід Валентинович</t>
  </si>
  <si>
    <t>2911812013</t>
  </si>
  <si>
    <t>Василишин Михайло Васильович</t>
  </si>
  <si>
    <t>2918303531</t>
  </si>
  <si>
    <t>А2120</t>
  </si>
  <si>
    <t>Вдовиченко Дмитро Васильович</t>
  </si>
  <si>
    <t>3364211033</t>
  </si>
  <si>
    <t>Вержанський Віталій Анатолійович</t>
  </si>
  <si>
    <t>3594412331</t>
  </si>
  <si>
    <t>Вистороп Віталій Миколайович</t>
  </si>
  <si>
    <t>2872303676</t>
  </si>
  <si>
    <t>Войтюк Олександр Михайлович</t>
  </si>
  <si>
    <t>3164222753</t>
  </si>
  <si>
    <t>А 4030</t>
  </si>
  <si>
    <t>Волковінський Анатолій Васильович</t>
  </si>
  <si>
    <t>3477301797</t>
  </si>
  <si>
    <t>Воловенко Андрій Володимирович</t>
  </si>
  <si>
    <t>3487211117</t>
  </si>
  <si>
    <t>Волосовський Артур Сергійович</t>
  </si>
  <si>
    <t>3491613351</t>
  </si>
  <si>
    <t>Ворона Валерій Павлович</t>
  </si>
  <si>
    <t>3542111894</t>
  </si>
  <si>
    <t>Гарасимів Володимир Борисович</t>
  </si>
  <si>
    <t>3523506614</t>
  </si>
  <si>
    <t>Главацький Олександр Вікторович</t>
  </si>
  <si>
    <t>3643310370</t>
  </si>
  <si>
    <t>Глущак Ігор Васильович</t>
  </si>
  <si>
    <t>3585900455</t>
  </si>
  <si>
    <t>Головатий Сергій Васильович</t>
  </si>
  <si>
    <t>3394102933</t>
  </si>
  <si>
    <t>Головін Михайло Олександрович</t>
  </si>
  <si>
    <t>3676811570</t>
  </si>
  <si>
    <t>старший сержант</t>
  </si>
  <si>
    <t>Голосовський Дмитро Олександрович</t>
  </si>
  <si>
    <t>2952305138</t>
  </si>
  <si>
    <t>Горецький Олександр Пилипович</t>
  </si>
  <si>
    <t>3131608255</t>
  </si>
  <si>
    <t>Гоцький Віталій Ігорович</t>
  </si>
  <si>
    <t>3168905454</t>
  </si>
  <si>
    <t>Демишкан Михайло Володимирович</t>
  </si>
  <si>
    <t>3135420177</t>
  </si>
  <si>
    <t>Динька Дмитро Олександрович</t>
  </si>
  <si>
    <t>3187819071</t>
  </si>
  <si>
    <t>Домброва Володимир Ярославович</t>
  </si>
  <si>
    <t>3554208197</t>
  </si>
  <si>
    <t>Дрозд Ігор Анатолійович</t>
  </si>
  <si>
    <t>3376216218</t>
  </si>
  <si>
    <t>Єрмаков Олександр Валерійович</t>
  </si>
  <si>
    <t>2929622878</t>
  </si>
  <si>
    <t>Житник Максим Володимирович</t>
  </si>
  <si>
    <t>3316219099</t>
  </si>
  <si>
    <t>Зеленов Артем Олександрович</t>
  </si>
  <si>
    <t>3178003554</t>
  </si>
  <si>
    <t>Зелінський Микола Васильович</t>
  </si>
  <si>
    <t>3293210193</t>
  </si>
  <si>
    <t>Іванов Василь Іванович</t>
  </si>
  <si>
    <t>3013521855</t>
  </si>
  <si>
    <t>Капарчук Олег Іванович</t>
  </si>
  <si>
    <t>3094322797</t>
  </si>
  <si>
    <t>Карташов Вячеслав Васильович</t>
  </si>
  <si>
    <t>3527707215</t>
  </si>
  <si>
    <t>Карташов Дмитро Володимирович</t>
  </si>
  <si>
    <t>2826806976</t>
  </si>
  <si>
    <t>Кириченко Андрій Григорович</t>
  </si>
  <si>
    <t>3541104911</t>
  </si>
  <si>
    <t>А5172</t>
  </si>
  <si>
    <t>Кириченко Микола Григорович</t>
  </si>
  <si>
    <t>3600704574</t>
  </si>
  <si>
    <t>Клейноцький Станіслав Олександрович</t>
  </si>
  <si>
    <t>2957208377</t>
  </si>
  <si>
    <t>Козин Юрій Олександрович</t>
  </si>
  <si>
    <t>2911408755</t>
  </si>
  <si>
    <t>Козловський Ростислав Миколайович</t>
  </si>
  <si>
    <t>3664403611</t>
  </si>
  <si>
    <t>Коломійчук Роман Геннадійович</t>
  </si>
  <si>
    <t>3655407234</t>
  </si>
  <si>
    <t>А4668</t>
  </si>
  <si>
    <t>Кондратюк Сергій Володирович</t>
  </si>
  <si>
    <t>3310316319</t>
  </si>
  <si>
    <t>Конюх Михайло Олександрович</t>
  </si>
  <si>
    <t>3172610695</t>
  </si>
  <si>
    <t>Коротков Олександр Сергійович</t>
  </si>
  <si>
    <t>3654907257</t>
  </si>
  <si>
    <t>А2900</t>
  </si>
  <si>
    <t>Кортун Владислав Михайлович</t>
  </si>
  <si>
    <t>3465906031</t>
  </si>
  <si>
    <t>Костінський Володимир Володимирович</t>
  </si>
  <si>
    <t>3369812610</t>
  </si>
  <si>
    <t>Косюк Максим Васильович</t>
  </si>
  <si>
    <t>3558904199</t>
  </si>
  <si>
    <t>Котович Ігор Миколайович</t>
  </si>
  <si>
    <t>3111109159</t>
  </si>
  <si>
    <t>Кравець Валерій Іванович</t>
  </si>
  <si>
    <t>2872010135</t>
  </si>
  <si>
    <t>Криклюк Олександр Вікторович</t>
  </si>
  <si>
    <t>3367914135</t>
  </si>
  <si>
    <t>Крутяк Василь Васильович</t>
  </si>
  <si>
    <t>3625310233</t>
  </si>
  <si>
    <t>Кузьменко Віктор Володимирович</t>
  </si>
  <si>
    <t>3327114094</t>
  </si>
  <si>
    <t>Кузьмін Євгеній Миколайович</t>
  </si>
  <si>
    <t>3005703615</t>
  </si>
  <si>
    <t>Кукуруза Сергій Петрович</t>
  </si>
  <si>
    <t>3552511850</t>
  </si>
  <si>
    <t>Кулеша Микола Олександрович</t>
  </si>
  <si>
    <t>3148616759</t>
  </si>
  <si>
    <t>Купрієнко Дмитро Олександрович</t>
  </si>
  <si>
    <t>3261109132</t>
  </si>
  <si>
    <t>Кухарук Володимир Олегович</t>
  </si>
  <si>
    <t>3679509816</t>
  </si>
  <si>
    <t>Кучук Вадим Володимирович</t>
  </si>
  <si>
    <t>3479910955</t>
  </si>
  <si>
    <t>Кушнір Григорій Миколайович</t>
  </si>
  <si>
    <t>3353204732</t>
  </si>
  <si>
    <t>Левицький Сергій Леонідович</t>
  </si>
  <si>
    <t>3090604558</t>
  </si>
  <si>
    <t>Лисак Олександр Васильович</t>
  </si>
  <si>
    <t>3122923910</t>
  </si>
  <si>
    <t>А0222</t>
  </si>
  <si>
    <t>Ліщук Віктор Анатолійович</t>
  </si>
  <si>
    <t>3284417653</t>
  </si>
  <si>
    <t>А0310</t>
  </si>
  <si>
    <t>Лук'янчук Віталій Юрійович</t>
  </si>
  <si>
    <t>3666008291</t>
  </si>
  <si>
    <t>Луценко Денис Васильович</t>
  </si>
  <si>
    <t>3220405355</t>
  </si>
  <si>
    <t>ШТМ</t>
  </si>
  <si>
    <t>Луценко Юрій Георгійович</t>
  </si>
  <si>
    <t>3048321613</t>
  </si>
  <si>
    <t>А3204</t>
  </si>
  <si>
    <t>Мазурек Сергій Карпович</t>
  </si>
  <si>
    <t>3059723633</t>
  </si>
  <si>
    <t>Макодзьоб Олег Петрович</t>
  </si>
  <si>
    <t>3335220074</t>
  </si>
  <si>
    <t>Малюта Дмитро Павлович</t>
  </si>
  <si>
    <t>3341018851</t>
  </si>
  <si>
    <t>Марусич Денис Леонідович</t>
  </si>
  <si>
    <t>3447113197</t>
  </si>
  <si>
    <t>Матвієнко Віталій Сергійович</t>
  </si>
  <si>
    <t>3352516833</t>
  </si>
  <si>
    <t>А4350</t>
  </si>
  <si>
    <t>Мельник Олег Любомирович</t>
  </si>
  <si>
    <t>3276207334</t>
  </si>
  <si>
    <t>Мельник Сергій Вікторович</t>
  </si>
  <si>
    <t>3165507698</t>
  </si>
  <si>
    <t>Милостивий Андрій Вікторович</t>
  </si>
  <si>
    <t>3065617915</t>
  </si>
  <si>
    <t>А0339</t>
  </si>
  <si>
    <t>Миненко Іван Миколайович</t>
  </si>
  <si>
    <t>3383901612</t>
  </si>
  <si>
    <t>Мокрицький Сергій Володимирович</t>
  </si>
  <si>
    <t>2921015311</t>
  </si>
  <si>
    <t>Моря Сергій Анатолійович</t>
  </si>
  <si>
    <t>3241800238</t>
  </si>
  <si>
    <t>молодший сержант</t>
  </si>
  <si>
    <t>Мунька Роман Володимирович</t>
  </si>
  <si>
    <t>3054309631</t>
  </si>
  <si>
    <t>Муха Сергій Васильович</t>
  </si>
  <si>
    <t>3309823452</t>
  </si>
  <si>
    <t>Назарко Степан Юрійович</t>
  </si>
  <si>
    <t>3615107378</t>
  </si>
  <si>
    <t>Небелиця Роман Віталійович</t>
  </si>
  <si>
    <t>3683910250</t>
  </si>
  <si>
    <t>Недбальський Дмитро Анатолійович</t>
  </si>
  <si>
    <t>3495515476</t>
  </si>
  <si>
    <t>сержант</t>
  </si>
  <si>
    <t>Овсієнко Олександр Анатолійович</t>
  </si>
  <si>
    <t>2984903032</t>
  </si>
  <si>
    <t>Омельченко Микола Миколайович</t>
  </si>
  <si>
    <t>3264907431</t>
  </si>
  <si>
    <t>Омельчук Олександр Володимирович</t>
  </si>
  <si>
    <t>3144704276</t>
  </si>
  <si>
    <t>А4124</t>
  </si>
  <si>
    <t>Орленко Олексій Юрійович</t>
  </si>
  <si>
    <t>3033712473</t>
  </si>
  <si>
    <t>Осецький Олександр Мичеславович</t>
  </si>
  <si>
    <t>3567310697</t>
  </si>
  <si>
    <t>Оторубчак Руслан Михайлович</t>
  </si>
  <si>
    <t>2926620513</t>
  </si>
  <si>
    <t>Павленко Дмитро Вікторович</t>
  </si>
  <si>
    <t>3145414455</t>
  </si>
  <si>
    <t>Підкалюк Руслан Анатолійович</t>
  </si>
  <si>
    <t>3274308517</t>
  </si>
  <si>
    <t>Притула Олександр Віталійович</t>
  </si>
  <si>
    <t>3353016376</t>
  </si>
  <si>
    <t>Пронь Володимир Романович</t>
  </si>
  <si>
    <t>3476310971</t>
  </si>
  <si>
    <t>Пясецький Віталій Анатолійович</t>
  </si>
  <si>
    <t>3197421298</t>
  </si>
  <si>
    <t>Рибак Микола Іванович</t>
  </si>
  <si>
    <t>3073503791</t>
  </si>
  <si>
    <t>Рижов Сергій Юрійович</t>
  </si>
  <si>
    <t>2981504535</t>
  </si>
  <si>
    <t>Романишен Олег Леонідович</t>
  </si>
  <si>
    <t>3057015973</t>
  </si>
  <si>
    <t>Романюк Сергій Дмитрович</t>
  </si>
  <si>
    <t>3063021953</t>
  </si>
  <si>
    <t>Рудницький Юліан Станіславович</t>
  </si>
  <si>
    <t>2900318494</t>
  </si>
  <si>
    <t>Русняк Денис Олександрович</t>
  </si>
  <si>
    <t>2913121536</t>
  </si>
  <si>
    <t>Самборський Василь Олександрович</t>
  </si>
  <si>
    <t>3361717697</t>
  </si>
  <si>
    <t>старшина</t>
  </si>
  <si>
    <t>Самотуга Михайло Володимирович</t>
  </si>
  <si>
    <t>2954514536</t>
  </si>
  <si>
    <t>Сидорчук Леонід Анатолійович</t>
  </si>
  <si>
    <t>2960308252</t>
  </si>
  <si>
    <t>Сироїжко Віктор Іванович</t>
  </si>
  <si>
    <t>3118326134</t>
  </si>
  <si>
    <t>Скрипниченко Віктор Едуардович</t>
  </si>
  <si>
    <t>3079300398</t>
  </si>
  <si>
    <t>Смілянський Олександр Анатолійович</t>
  </si>
  <si>
    <t>3042618310</t>
  </si>
  <si>
    <t>Сокур Олексій Анатолійович</t>
  </si>
  <si>
    <t>2990009377</t>
  </si>
  <si>
    <t>Солодунов Максим Михайлович</t>
  </si>
  <si>
    <t>3638114291</t>
  </si>
  <si>
    <t>Сорокін Сергій Миколайович</t>
  </si>
  <si>
    <t>2881500791</t>
  </si>
  <si>
    <t>Стельмах Михайло Михайлович</t>
  </si>
  <si>
    <t>3399003156</t>
  </si>
  <si>
    <t>Степаненко Єлисей Сергійович</t>
  </si>
  <si>
    <t>3587206333</t>
  </si>
  <si>
    <t>А5260</t>
  </si>
  <si>
    <t>Степанець Валентин Олександрович</t>
  </si>
  <si>
    <t>3067623979</t>
  </si>
  <si>
    <t>Стефанів Олег Володимирович</t>
  </si>
  <si>
    <t>3232600875</t>
  </si>
  <si>
    <t>Стецик Олександр Борисович</t>
  </si>
  <si>
    <t>3229222554</t>
  </si>
  <si>
    <t>Стець Володимир Володимирович</t>
  </si>
  <si>
    <t>3177900293</t>
  </si>
  <si>
    <t>Стойко Дмитро Андрійович</t>
  </si>
  <si>
    <t>3475014499</t>
  </si>
  <si>
    <t>Сторожук Іван Анатолійович</t>
  </si>
  <si>
    <t>2882618077</t>
  </si>
  <si>
    <t>Сукач Дмитро Михайлович</t>
  </si>
  <si>
    <t>3137012452</t>
  </si>
  <si>
    <t>Тарасов Павло Васильович</t>
  </si>
  <si>
    <t>2967822512</t>
  </si>
  <si>
    <t>Ткаченко Петро Миколайович</t>
  </si>
  <si>
    <t>2982413970</t>
  </si>
  <si>
    <t>Хоружий Олександр Олександрович</t>
  </si>
  <si>
    <t>2899015972</t>
  </si>
  <si>
    <t>Циганчук Віталій Сергійович</t>
  </si>
  <si>
    <t>2954621397</t>
  </si>
  <si>
    <t>Цубера Олександр Олександрович</t>
  </si>
  <si>
    <t>3652708416</t>
  </si>
  <si>
    <t>Чернецький Владислав Олегович</t>
  </si>
  <si>
    <t>3303514198</t>
  </si>
  <si>
    <t>Черниш Ігор Миколайович</t>
  </si>
  <si>
    <t>3500906751</t>
  </si>
  <si>
    <t>Чех Павло Петрович</t>
  </si>
  <si>
    <t>3416214030</t>
  </si>
  <si>
    <t>Чудак Руслан Володимирович</t>
  </si>
  <si>
    <t>3428300034</t>
  </si>
  <si>
    <t>Чупис Андрій Іванович</t>
  </si>
  <si>
    <t>2883610996</t>
  </si>
  <si>
    <t>Шемчук Роман Вікторович</t>
  </si>
  <si>
    <t>3572411379</t>
  </si>
  <si>
    <t>Шефігов Дмитро Геннадійович</t>
  </si>
  <si>
    <t>3353916999</t>
  </si>
  <si>
    <t>Шиманський Володимир Володимирович</t>
  </si>
  <si>
    <t>2843505413</t>
  </si>
  <si>
    <t>Шкварчук Андрій Петрович</t>
  </si>
  <si>
    <t>3197425774</t>
  </si>
  <si>
    <t>Школяр Олександр Сергійович</t>
  </si>
  <si>
    <t>33799914210</t>
  </si>
  <si>
    <t>Шпагін Микола Володимирович</t>
  </si>
  <si>
    <t>3337703052</t>
  </si>
  <si>
    <t>Шпиця Віталій Олександрович</t>
  </si>
  <si>
    <t>3378812431</t>
  </si>
  <si>
    <t>Шпріхер Єгор В'ячеславович</t>
  </si>
  <si>
    <t>3286817876</t>
  </si>
  <si>
    <t>Щербаченко Віталій Миколайович</t>
  </si>
  <si>
    <t>2958708410</t>
  </si>
  <si>
    <t>Юрко Руслан Анатолійович</t>
  </si>
  <si>
    <t>3679503693</t>
  </si>
  <si>
    <t>Янукьян Олег Павлович</t>
  </si>
  <si>
    <t>3368205891</t>
  </si>
  <si>
    <t>Яценко Віктор Вікторович</t>
  </si>
  <si>
    <t>3365906996</t>
  </si>
  <si>
    <t>password: 199</t>
  </si>
  <si>
    <t>Статистика по поточному курсу підготовки</t>
  </si>
  <si>
    <t>Частина</t>
  </si>
  <si>
    <t>Всього зайшло на підготовку</t>
  </si>
  <si>
    <t>Пройшло підготовку</t>
  </si>
  <si>
    <t>Не пройшло підготовку</t>
  </si>
  <si>
    <t>Всього</t>
  </si>
  <si>
    <t>Свиридов Кирило Володимирович</t>
  </si>
  <si>
    <t>А0641</t>
  </si>
  <si>
    <t>Кашенко Евгеній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</si>
</sst>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32" x14ac:knownFonts="1">
    <font>
      <sz val="11"/>
      <color theme="1"/>
      <name val="Calibri"/>
      <family val="2"/>
      <charset val="1"/>
    </font>
    <font>
      <sz val="11"/>
      <color rgb="FFFFFFFF"/>
      <name val="Calibri"/>
      <family val="2"/>
      <charset val="204"/>
    </font>
    <font>
      <sz val="10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i/>
      <sz val="10"/>
      <color theme="8" tint="-0.499984740745262"/>
      <name val="Calibri"/>
      <family val="2"/>
      <charset val="1"/>
    </font>
    <font>
      <b/>
      <sz val="11"/>
      <color theme="0"/>
      <name val="Calibri"/>
      <family val="2"/>
      <charset val="204"/>
    </font>
    <font>
      <b/>
      <i/>
      <sz val="10"/>
      <color theme="8" tint="-0.499984740745262"/>
      <name val="Calibri"/>
      <family val="2"/>
      <charset val="204"/>
    </font>
    <font>
      <b/>
      <sz val="10"/>
      <color theme="9" tint="-0.499984740745262"/>
      <name val="Calibri"/>
      <family val="2"/>
      <charset val="204"/>
    </font>
    <font>
      <i/>
      <sz val="10"/>
      <color theme="8" tint="-0.499984740745262"/>
      <name val="Calibri"/>
      <family val="2"/>
      <charset val="204"/>
    </font>
    <font>
      <i/>
      <sz val="10"/>
      <color theme="8" tint="-0.249977111117893"/>
      <name val="Calibri"/>
      <family val="2"/>
      <charset val="204"/>
    </font>
    <font>
      <b/>
      <i/>
      <sz val="10"/>
      <color theme="8" tint="-0.249977111117893"/>
      <name val="Calibri"/>
      <family val="2"/>
      <charset val="204"/>
    </font>
    <font>
      <sz val="10"/>
      <color theme="0" tint="-4.9989318521683403E-2"/>
      <name val="Calibri"/>
      <family val="2"/>
      <charset val="1"/>
    </font>
    <font>
      <sz val="10"/>
      <color theme="0" tint="-0.14999847407452621"/>
      <name val="Calibri"/>
      <family val="2"/>
      <charset val="1"/>
    </font>
    <font>
      <sz val="13"/>
      <color theme="1"/>
      <name val="Calibri"/>
      <family val="2"/>
      <charset val="204"/>
    </font>
    <font>
      <b/>
      <sz val="13"/>
      <color theme="0"/>
      <name val="Calibri"/>
      <family val="2"/>
      <charset val="204"/>
    </font>
    <font>
      <i/>
      <sz val="11"/>
      <color theme="1" tint="0.3498947111423078"/>
      <name val="Calibri"/>
      <family val="2"/>
      <charset val="204"/>
    </font>
    <font>
      <i/>
      <sz val="13"/>
      <color theme="1" tint="0.3498947111423078"/>
      <name val="Calibri"/>
      <family val="2"/>
      <charset val="204"/>
    </font>
    <font>
      <b/>
      <sz val="13"/>
      <color theme="9" tint="-0.499984740745262"/>
      <name val="Calibri"/>
      <family val="2"/>
      <charset val="204"/>
    </font>
    <font>
      <sz val="13"/>
      <color theme="1" tint="0.3498947111423078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Calibri"/>
      <family val="2"/>
      <charset val="204"/>
    </font>
    <font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3"/>
      <name val="Calibri"/>
      <family val="2"/>
      <charset val="204"/>
    </font>
    <font>
      <sz val="13"/>
      <color theme="0" tint="-0.14999847407452621"/>
      <name val="Calibri"/>
      <family val="2"/>
      <charset val="204"/>
    </font>
    <font>
      <sz val="13"/>
      <color theme="0" tint="-0.34998626667073579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1"/>
      <color theme="9" tint="-0.249977111117893"/>
      <name val="Calibri"/>
      <family val="2"/>
      <charset val="204"/>
    </font>
    <font>
      <b/>
      <sz val="10"/>
      <color theme="7" tint="-0.499984740745262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rgb="FFE2F0D9"/>
      </patternFill>
    </fill>
    <fill>
      <patternFill patternType="solid">
        <fgColor theme="9" tint="-0.249977111117893"/>
        <bgColor rgb="FF595959"/>
      </patternFill>
    </fill>
    <fill>
      <patternFill patternType="solid">
        <fgColor theme="9" tint="0.59987182226020086"/>
        <bgColor rgb="FFD9D9D9"/>
      </patternFill>
    </fill>
    <fill>
      <patternFill patternType="solid">
        <fgColor theme="0" tint="-0.14999847407452621"/>
        <bgColor rgb="FFC5E0B4"/>
      </patternFill>
    </fill>
    <fill>
      <patternFill patternType="solid">
        <fgColor theme="0"/>
        <bgColor rgb="FFF2F2F2"/>
      </patternFill>
    </fill>
    <fill>
      <patternFill patternType="solid">
        <fgColor theme="7" tint="0.59987182226020086"/>
        <bgColor rgb="FFFFEB9C"/>
      </patternFill>
    </fill>
    <fill>
      <patternFill patternType="solid">
        <fgColor theme="9" tint="0.79989013336588644"/>
        <bgColor rgb="FFF2F2F2"/>
      </patternFill>
    </fill>
    <fill>
      <patternFill patternType="solid">
        <fgColor theme="7" tint="0.79989013336588644"/>
        <bgColor rgb="FFFBE5D6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0" borderId="0" xfId="0" applyFont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8" fillId="4" borderId="2" xfId="0" applyFont="1" applyFill="1" applyBorder="1" applyAlignment="1">
      <alignment horizontal="center" vertical="center" wrapText="1"/>
    </xf>
    <xf numFmtId="1" fontId="8" fillId="4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13" fillId="2" borderId="0" xfId="0" applyFont="1" applyFill="1"/>
    <xf numFmtId="0" fontId="14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 wrapText="1"/>
    </xf>
    <xf numFmtId="1" fontId="14" fillId="5" borderId="0" xfId="0" applyNumberFormat="1" applyFont="1" applyFill="1" applyAlignment="1">
      <alignment horizontal="center" vertical="center" wrapText="1"/>
    </xf>
    <xf numFmtId="0" fontId="14" fillId="5" borderId="0" xfId="0" applyFont="1" applyFill="1"/>
    <xf numFmtId="0" fontId="0" fillId="5" borderId="0" xfId="0" applyFill="1"/>
    <xf numFmtId="0" fontId="14" fillId="5" borderId="0" xfId="0" applyFont="1" applyFill="1" applyAlignment="1">
      <alignment horizontal="left"/>
    </xf>
    <xf numFmtId="0" fontId="15" fillId="3" borderId="1" xfId="0" applyFont="1" applyFill="1" applyBorder="1" applyAlignment="1">
      <alignment horizontal="left" vertical="center"/>
    </xf>
    <xf numFmtId="0" fontId="16" fillId="5" borderId="0" xfId="0" applyFont="1" applyFill="1"/>
    <xf numFmtId="0" fontId="17" fillId="5" borderId="0" xfId="0" applyFont="1" applyFill="1" applyAlignment="1">
      <alignment horizontal="left"/>
    </xf>
    <xf numFmtId="0" fontId="18" fillId="4" borderId="3" xfId="0" applyFont="1" applyFill="1" applyBorder="1" applyAlignment="1" applyProtection="1">
      <alignment horizontal="center" vertical="center" wrapText="1"/>
      <protection locked="0"/>
    </xf>
    <xf numFmtId="0" fontId="18" fillId="4" borderId="4" xfId="0" applyFont="1" applyFill="1" applyBorder="1" applyAlignment="1" applyProtection="1">
      <alignment horizontal="center" vertical="center" wrapText="1"/>
      <protection locked="0"/>
    </xf>
    <xf numFmtId="0" fontId="18" fillId="4" borderId="4" xfId="0" applyFont="1" applyFill="1" applyBorder="1" applyAlignment="1" applyProtection="1">
      <alignment vertical="center" wrapText="1"/>
      <protection locked="0"/>
    </xf>
    <xf numFmtId="1" fontId="18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8" fillId="4" borderId="5" xfId="0" applyFont="1" applyFill="1" applyBorder="1" applyAlignment="1" applyProtection="1">
      <alignment horizontal="center" vertical="center" wrapText="1"/>
      <protection locked="0"/>
    </xf>
    <xf numFmtId="1" fontId="1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horizontal="left" vertical="center" wrapText="1"/>
      <protection locked="0"/>
    </xf>
    <xf numFmtId="14" fontId="20" fillId="0" borderId="2" xfId="0" applyNumberFormat="1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21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left" vertical="center"/>
      <protection locked="0"/>
    </xf>
    <xf numFmtId="0" fontId="22" fillId="0" borderId="1" xfId="0" applyFont="1" applyBorder="1" applyAlignment="1">
      <alignment horizontal="center" vertical="center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0" xfId="0" applyFont="1"/>
    <xf numFmtId="0" fontId="23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2" fillId="0" borderId="8" xfId="0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 applyProtection="1">
      <alignment horizontal="left" vertical="center" wrapText="1"/>
      <protection locked="0"/>
    </xf>
    <xf numFmtId="0" fontId="25" fillId="0" borderId="2" xfId="0" applyFont="1" applyBorder="1" applyAlignment="1" applyProtection="1">
      <alignment horizontal="left" vertical="center" wrapText="1"/>
      <protection locked="0"/>
    </xf>
    <xf numFmtId="14" fontId="14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9" fillId="2" borderId="9" xfId="0" applyFont="1" applyFill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horizontal="left" vertical="center" wrapText="1"/>
      <protection locked="0"/>
    </xf>
    <xf numFmtId="0" fontId="25" fillId="0" borderId="10" xfId="0" applyFont="1" applyBorder="1" applyAlignment="1" applyProtection="1">
      <alignment horizontal="left" vertical="center" wrapText="1"/>
      <protection locked="0"/>
    </xf>
    <xf numFmtId="14" fontId="14" fillId="0" borderId="10" xfId="0" applyNumberFormat="1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26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8" fillId="5" borderId="0" xfId="0" applyFont="1" applyFill="1"/>
    <xf numFmtId="0" fontId="29" fillId="4" borderId="12" xfId="0" applyFont="1" applyFill="1" applyBorder="1" applyAlignment="1">
      <alignment horizontal="center" vertical="center" wrapText="1"/>
    </xf>
    <xf numFmtId="0" fontId="29" fillId="4" borderId="13" xfId="0" applyFont="1" applyFill="1" applyBorder="1" applyAlignment="1">
      <alignment horizontal="center" vertical="center" wrapText="1"/>
    </xf>
    <xf numFmtId="0" fontId="29" fillId="4" borderId="14" xfId="0" applyFont="1" applyFill="1" applyBorder="1" applyAlignment="1">
      <alignment horizontal="center" vertical="center" wrapText="1"/>
    </xf>
    <xf numFmtId="0" fontId="30" fillId="7" borderId="12" xfId="0" applyFont="1" applyFill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 wrapText="1"/>
    </xf>
    <xf numFmtId="0" fontId="30" fillId="7" borderId="14" xfId="0" applyFont="1" applyFill="1" applyBorder="1" applyAlignment="1">
      <alignment horizontal="center" vertical="center" wrapText="1"/>
    </xf>
    <xf numFmtId="0" fontId="31" fillId="8" borderId="15" xfId="0" applyFont="1" applyFill="1" applyBorder="1" applyAlignment="1">
      <alignment vertical="top" wrapText="1"/>
    </xf>
    <xf numFmtId="0" fontId="31" fillId="8" borderId="16" xfId="0" applyFont="1" applyFill="1" applyBorder="1" applyAlignment="1">
      <alignment horizontal="right" vertical="center" wrapText="1" indent="2"/>
    </xf>
    <xf numFmtId="0" fontId="31" fillId="8" borderId="17" xfId="0" applyFont="1" applyFill="1" applyBorder="1" applyAlignment="1">
      <alignment horizontal="right" vertical="center" wrapText="1" indent="2"/>
    </xf>
    <xf numFmtId="0" fontId="31" fillId="9" borderId="15" xfId="0" applyFont="1" applyFill="1" applyBorder="1" applyAlignment="1">
      <alignment horizontal="right" vertical="center" indent="2"/>
    </xf>
    <xf numFmtId="0" fontId="31" fillId="9" borderId="16" xfId="0" applyFont="1" applyFill="1" applyBorder="1" applyAlignment="1">
      <alignment horizontal="right" vertical="center" wrapText="1" indent="2"/>
    </xf>
    <xf numFmtId="0" fontId="31" fillId="9" borderId="17" xfId="0" applyFont="1" applyFill="1" applyBorder="1" applyAlignment="1">
      <alignment horizontal="right" vertical="center" wrapText="1" indent="2"/>
    </xf>
    <xf numFmtId="0" fontId="0" fillId="8" borderId="18" xfId="0" applyFill="1" applyBorder="1"/>
    <xf numFmtId="0" fontId="0" fillId="8" borderId="8" xfId="0" applyFill="1" applyBorder="1" applyAlignment="1">
      <alignment horizontal="right" vertical="center" wrapText="1" indent="2"/>
    </xf>
    <xf numFmtId="0" fontId="0" fillId="8" borderId="19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0" fillId="9" borderId="8" xfId="0" applyFill="1" applyBorder="1" applyAlignment="1">
      <alignment horizontal="right" vertical="center" indent="2"/>
    </xf>
    <xf numFmtId="0" fontId="0" fillId="9" borderId="19" xfId="0" applyFill="1" applyBorder="1" applyAlignment="1">
      <alignment horizontal="right" vertical="center" indent="2"/>
    </xf>
    <xf numFmtId="0" fontId="0" fillId="8" borderId="20" xfId="0" applyFill="1" applyBorder="1"/>
    <xf numFmtId="0" fontId="0" fillId="8" borderId="1" xfId="0" applyFill="1" applyBorder="1" applyAlignment="1">
      <alignment horizontal="right" vertical="center" wrapText="1" indent="2"/>
    </xf>
    <xf numFmtId="0" fontId="0" fillId="8" borderId="21" xfId="0" applyFill="1" applyBorder="1" applyAlignment="1">
      <alignment horizontal="right" vertical="center" indent="2"/>
    </xf>
    <xf numFmtId="0" fontId="0" fillId="9" borderId="20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21" xfId="0" applyFill="1" applyBorder="1" applyAlignment="1">
      <alignment horizontal="right" vertical="center" indent="2"/>
    </xf>
    <xf numFmtId="0" fontId="0" fillId="8" borderId="22" xfId="0" applyFill="1" applyBorder="1"/>
    <xf numFmtId="0" fontId="0" fillId="8" borderId="23" xfId="0" applyFill="1" applyBorder="1" applyAlignment="1">
      <alignment horizontal="right" vertical="center" wrapText="1" indent="2"/>
    </xf>
    <xf numFmtId="0" fontId="0" fillId="8" borderId="24" xfId="0" applyFill="1" applyBorder="1" applyAlignment="1">
      <alignment horizontal="right" vertical="center" indent="2"/>
    </xf>
    <xf numFmtId="0" fontId="0" fillId="9" borderId="22" xfId="0" applyFill="1" applyBorder="1" applyAlignment="1">
      <alignment horizontal="right" vertical="center" indent="2"/>
    </xf>
    <xf numFmtId="0" fontId="0" fillId="9" borderId="23" xfId="0" applyFill="1" applyBorder="1" applyAlignment="1">
      <alignment horizontal="right" vertical="center" indent="2"/>
    </xf>
    <xf numFmtId="0" fontId="0" fillId="9" borderId="24" xfId="0" applyFill="1" applyBorder="1" applyAlignment="1">
      <alignment horizontal="right" vertical="center" indent="2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4" fillId="6" borderId="1" xfId="0" applyFont="1" applyFill="1" applyBorder="1" applyAlignment="1" applyProtection="1">
      <alignment horizontal="left" vertical="center"/>
      <protection locked="0"/>
    </xf>
    <xf numFmtId="14" fontId="14" fillId="6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Normal" xfId="0" builtinId="0"/>
    <cellStyle name="Звичайний 5" xfId="1" xr:uid="{00000000-0005-0000-0000-000006000000}"/>
  </cellStyles>
  <dxfs count="29">
    <dxf>
      <font>
        <sz val="11"/>
        <color rgb="FF000000"/>
        <name val="Calibri"/>
        <family val="2"/>
        <charset val="1"/>
      </font>
    </dxf>
    <dxf>
      <font>
        <color rgb="FF806000"/>
      </font>
      <fill>
        <patternFill>
          <bgColor theme="7" tint="0.79989013336588644"/>
        </patternFill>
      </fill>
    </dxf>
    <dxf>
      <font>
        <sz val="11"/>
        <color rgb="FF000000"/>
        <name val="Calibri"/>
        <family val="2"/>
        <charset val="1"/>
      </font>
    </dxf>
    <dxf>
      <font>
        <color rgb="FFC00000"/>
      </font>
      <fill>
        <patternFill>
          <bgColor theme="7" tint="0.59987182226020086"/>
        </patternFill>
      </fill>
    </dxf>
    <dxf>
      <font>
        <color rgb="FF806000"/>
      </font>
      <fill>
        <patternFill>
          <bgColor theme="7" tint="0.79989013336588644"/>
        </patternFill>
      </fill>
    </dxf>
    <dxf>
      <font>
        <color rgb="FF806000"/>
      </font>
      <fill>
        <patternFill>
          <bgColor theme="7" tint="0.59987182226020086"/>
        </patternFill>
      </fill>
    </dxf>
    <dxf>
      <fill>
        <patternFill>
          <bgColor theme="7" tint="0.59987182226020086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FFFFFF"/>
      </font>
    </dxf>
    <dxf>
      <font>
        <color rgb="FFFF0000"/>
      </font>
      <fill>
        <patternFill>
          <bgColor theme="5" tint="0.79989013336588644"/>
        </patternFill>
      </fill>
    </dxf>
    <dxf>
      <font>
        <color rgb="FF806000"/>
      </font>
      <fill>
        <patternFill>
          <bgColor theme="7" tint="0.59987182226020086"/>
        </patternFill>
      </fill>
    </dxf>
    <dxf>
      <font>
        <color rgb="FF548235"/>
      </font>
      <fill>
        <patternFill>
          <bgColor theme="9" tint="0.79989013336588644"/>
        </patternFill>
      </fill>
    </dxf>
    <dxf>
      <font>
        <color rgb="FFFF0000"/>
      </font>
      <fill>
        <patternFill>
          <bgColor theme="5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806000"/>
        <name val="Calibri"/>
        <family val="2"/>
        <charset val="1"/>
      </font>
      <fill>
        <patternFill>
          <bgColor theme="7" tint="0.79989013336588644"/>
        </patternFill>
      </fill>
    </dxf>
    <dxf>
      <font>
        <sz val="11"/>
        <color rgb="FF806000"/>
        <name val="Calibri"/>
        <family val="2"/>
        <charset val="1"/>
      </font>
      <fill>
        <patternFill>
          <bgColor theme="7" tint="0.79989013336588644"/>
        </patternFill>
      </fill>
    </dxf>
    <dxf>
      <font>
        <sz val="11"/>
        <color rgb="FF806000"/>
        <name val="Calibri"/>
        <family val="2"/>
        <charset val="1"/>
      </font>
      <fill>
        <patternFill>
          <bgColor theme="7" tint="0.59987182226020086"/>
        </patternFill>
      </fill>
    </dxf>
    <dxf>
      <font>
        <sz val="11"/>
        <color rgb="FF9C0006"/>
        <name val="Calibri"/>
        <family val="2"/>
        <charset val="1"/>
      </font>
      <fill>
        <patternFill>
          <bgColor rgb="FFFFC7CE"/>
        </patternFill>
      </fill>
    </dxf>
    <dxf>
      <font>
        <color rgb="FF806000"/>
      </font>
      <fill>
        <patternFill>
          <bgColor theme="7" tint="0.59987182226020086"/>
        </patternFill>
      </fill>
    </dxf>
    <dxf>
      <font>
        <color rgb="FF806000"/>
      </font>
      <fill>
        <patternFill>
          <bgColor theme="7" tint="0.79989013336588644"/>
        </patternFill>
      </fill>
    </dxf>
    <dxf>
      <font>
        <color rgb="FF806000"/>
      </font>
      <fill>
        <patternFill>
          <bgColor theme="7" tint="0.79989013336588644"/>
        </patternFill>
      </fill>
    </dxf>
    <dxf>
      <font>
        <sz val="11"/>
        <color rgb="FFFFFFFF"/>
        <name val="Calibri"/>
        <family val="2"/>
        <charset val="1"/>
      </font>
    </dxf>
    <dxf>
      <font>
        <sz val="11"/>
        <color rgb="FF806000"/>
        <name val="Calibri"/>
        <family val="2"/>
        <charset val="1"/>
      </font>
      <numFmt numFmtId="19" formatCode="dd/mm/yyyy"/>
      <fill>
        <patternFill>
          <bgColor theme="7" tint="0.59987182226020086"/>
        </patternFill>
      </fill>
    </dxf>
    <dxf>
      <font>
        <color rgb="FF806000"/>
      </font>
      <numFmt numFmtId="19" formatCode="dd/mm/yyyy"/>
      <fill>
        <patternFill>
          <bgColor theme="7" tint="0.59987182226020086"/>
        </patternFill>
      </fill>
    </dxf>
    <dxf>
      <font>
        <color rgb="FFFFFFFF"/>
      </font>
    </dxf>
    <dxf>
      <font>
        <color rgb="FF806000"/>
      </font>
      <fill>
        <patternFill>
          <bgColor theme="7" tint="0.79989013336588644"/>
        </patternFill>
      </fill>
    </dxf>
    <dxf>
      <font>
        <color rgb="FF806000"/>
      </font>
      <fill>
        <patternFill>
          <bgColor theme="7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E699"/>
      <rgbColor rgb="FFFF00FF"/>
      <rgbColor rgb="FF00FFFF"/>
      <rgbColor rgb="FF9C0006"/>
      <rgbColor rgb="FF008000"/>
      <rgbColor rgb="FF000080"/>
      <rgbColor rgb="FF806000"/>
      <rgbColor rgb="FF800080"/>
      <rgbColor rgb="FF008080"/>
      <rgbColor rgb="FFC5E0B4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FBE5D6"/>
      <rgbColor rgb="FFE2F0D9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203864"/>
      <rgbColor rgb="FF548235"/>
      <rgbColor rgb="FF003300"/>
      <rgbColor rgb="FF333300"/>
      <rgbColor rgb="FF9C5700"/>
      <rgbColor rgb="FF993366"/>
      <rgbColor rgb="FF2F5597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tal_pers" displayName="Total_pers" ref="A11:N231" totalsRowShown="0">
  <autoFilter ref="A11:N231" xr:uid="{00000000-0009-0000-0100-000001000000}"/>
  <tableColumns count="14">
    <tableColumn id="1" xr3:uid="{00000000-0010-0000-0000-000001000000}" name="№"/>
    <tableColumn id="2" xr3:uid="{00000000-0010-0000-0000-000002000000}" name="Звання_x000a_(без скорочень)"/>
    <tableColumn id="3" xr3:uid="{00000000-0010-0000-0000-000003000000}" name="П.І.Б."/>
    <tableColumn id="4" xr3:uid="{00000000-0010-0000-0000-000004000000}" name="Дата народження"/>
    <tableColumn id="5" xr3:uid="{00000000-0010-0000-0000-000005000000}" name="ІПН"/>
    <tableColumn id="6" xr3:uid="{00000000-0010-0000-0000-000006000000}" name="З якої в/ч (ТЦК) прибув"/>
    <tableColumn id="7" xr3:uid="{00000000-0010-0000-0000-000007000000}" name="Підготовку завершив _x000a_(так/ні)"/>
    <tableColumn id="8" xr3:uid="{00000000-0010-0000-0000-000008000000}" name="Причина по якій не пройшов підготовку"/>
    <tableColumn id="9" xr3:uid="{00000000-0010-0000-0000-000009000000}" name="В яку частину вибув"/>
    <tableColumn id="10" xr3:uid="{00000000-0010-0000-0000-00000A000000}" name="Примітки"/>
    <tableColumn id="11" xr3:uid="{00000000-0010-0000-0000-00000B000000}" name="Загальна оцінка"/>
    <tableColumn id="12" xr3:uid="{00000000-0010-0000-0000-00000C000000}" name="Оцінка 1"/>
    <tableColumn id="13" xr3:uid="{00000000-0010-0000-0000-00000D000000}" name="Оцінка 2"/>
    <tableColumn id="14" xr3:uid="{00000000-0010-0000-0000-00000E000000}" name="Оцінка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showGridLines="0" topLeftCell="A12" zoomScale="75" zoomScaleNormal="75" workbookViewId="0">
      <selection activeCell="D25" sqref="D25"/>
    </sheetView>
  </sheetViews>
  <sheetFormatPr baseColWidth="10" defaultColWidth="8.83203125" defaultRowHeight="13.5" customHeight="1" x14ac:dyDescent="0.2"/>
  <cols>
    <col min="1" max="1" width="14.5" style="1" customWidth="1"/>
    <col min="2" max="2" width="48.33203125" style="1" customWidth="1"/>
    <col min="3" max="3" width="2" style="1" customWidth="1"/>
    <col min="4" max="4" width="109.5" style="1" customWidth="1"/>
    <col min="5" max="6" width="8.83203125" style="1"/>
    <col min="7" max="7" width="10.1640625" style="1" customWidth="1"/>
    <col min="8" max="16384" width="8.83203125" style="1"/>
  </cols>
  <sheetData>
    <row r="1" spans="1:4" s="2" customFormat="1" ht="14" x14ac:dyDescent="0.2">
      <c r="A1" s="96"/>
      <c r="B1" s="96"/>
      <c r="C1" s="96"/>
      <c r="D1" s="96"/>
    </row>
    <row r="2" spans="1:4" s="3" customFormat="1" ht="20.25" customHeight="1" x14ac:dyDescent="0.2">
      <c r="A2" s="97" t="s">
        <v>0</v>
      </c>
      <c r="B2" s="97"/>
      <c r="C2" s="97"/>
      <c r="D2" s="97"/>
    </row>
    <row r="3" spans="1:4" s="2" customFormat="1" ht="31.5" customHeight="1" x14ac:dyDescent="0.2">
      <c r="B3" s="98" t="s">
        <v>1</v>
      </c>
      <c r="C3" s="98"/>
      <c r="D3" s="98"/>
    </row>
    <row r="4" spans="1:4" s="2" customFormat="1" ht="21" customHeight="1" x14ac:dyDescent="0.2">
      <c r="A4" s="97" t="s">
        <v>2</v>
      </c>
      <c r="B4" s="97"/>
      <c r="C4" s="97"/>
      <c r="D4" s="97"/>
    </row>
    <row r="5" spans="1:4" s="2" customFormat="1" ht="15" x14ac:dyDescent="0.2">
      <c r="B5" s="4" t="s">
        <v>3</v>
      </c>
      <c r="D5" s="5" t="s">
        <v>4</v>
      </c>
    </row>
    <row r="6" spans="1:4" s="2" customFormat="1" ht="15" x14ac:dyDescent="0.2">
      <c r="B6" s="4" t="s">
        <v>5</v>
      </c>
      <c r="D6" s="5" t="s">
        <v>6</v>
      </c>
    </row>
    <row r="7" spans="1:4" s="2" customFormat="1" ht="30" customHeight="1" x14ac:dyDescent="0.2">
      <c r="B7" s="4" t="s">
        <v>7</v>
      </c>
      <c r="D7" s="6" t="s">
        <v>8</v>
      </c>
    </row>
    <row r="8" spans="1:4" s="2" customFormat="1" ht="45" x14ac:dyDescent="0.2">
      <c r="B8" s="4" t="s">
        <v>9</v>
      </c>
      <c r="D8" s="7" t="s">
        <v>10</v>
      </c>
    </row>
    <row r="9" spans="1:4" s="2" customFormat="1" ht="15" x14ac:dyDescent="0.2">
      <c r="B9" s="4" t="s">
        <v>11</v>
      </c>
      <c r="D9" s="8" t="s">
        <v>12</v>
      </c>
    </row>
    <row r="10" spans="1:4" s="2" customFormat="1" ht="15" x14ac:dyDescent="0.2">
      <c r="B10" s="4" t="s">
        <v>13</v>
      </c>
      <c r="D10" s="8" t="s">
        <v>14</v>
      </c>
    </row>
    <row r="11" spans="1:4" s="2" customFormat="1" ht="15" x14ac:dyDescent="0.2">
      <c r="B11" s="4" t="s">
        <v>15</v>
      </c>
      <c r="D11" s="5" t="s">
        <v>16</v>
      </c>
    </row>
    <row r="12" spans="1:4" s="2" customFormat="1" ht="15" x14ac:dyDescent="0.2">
      <c r="A12" s="9"/>
      <c r="B12" s="4" t="s">
        <v>17</v>
      </c>
      <c r="D12" s="5" t="s">
        <v>18</v>
      </c>
    </row>
    <row r="13" spans="1:4" s="2" customFormat="1" ht="15" x14ac:dyDescent="0.2">
      <c r="A13" s="9"/>
      <c r="B13" s="4" t="s">
        <v>19</v>
      </c>
      <c r="D13" s="8" t="s">
        <v>20</v>
      </c>
    </row>
    <row r="14" spans="1:4" s="2" customFormat="1" ht="24.75" customHeight="1" x14ac:dyDescent="0.2">
      <c r="A14" s="97" t="s">
        <v>21</v>
      </c>
      <c r="B14" s="97"/>
      <c r="C14" s="97"/>
      <c r="D14" s="97"/>
    </row>
    <row r="15" spans="1:4" s="2" customFormat="1" ht="30" x14ac:dyDescent="0.2">
      <c r="B15" s="10" t="s">
        <v>22</v>
      </c>
      <c r="D15" s="7" t="s">
        <v>23</v>
      </c>
    </row>
    <row r="16" spans="1:4" s="2" customFormat="1" ht="15" x14ac:dyDescent="0.2">
      <c r="B16" s="10" t="s">
        <v>24</v>
      </c>
      <c r="D16" s="7" t="s">
        <v>25</v>
      </c>
    </row>
    <row r="17" spans="1:4" s="2" customFormat="1" ht="30" x14ac:dyDescent="0.2">
      <c r="B17" s="10" t="s">
        <v>26</v>
      </c>
      <c r="D17" s="7" t="s">
        <v>27</v>
      </c>
    </row>
    <row r="18" spans="1:4" s="2" customFormat="1" ht="75" x14ac:dyDescent="0.2">
      <c r="B18" s="11" t="s">
        <v>28</v>
      </c>
      <c r="D18" s="7" t="s">
        <v>29</v>
      </c>
    </row>
    <row r="19" spans="1:4" s="2" customFormat="1" ht="15" x14ac:dyDescent="0.2">
      <c r="B19" s="11" t="s">
        <v>30</v>
      </c>
      <c r="D19" s="7" t="s">
        <v>31</v>
      </c>
    </row>
    <row r="20" spans="1:4" s="2" customFormat="1" ht="15" x14ac:dyDescent="0.2">
      <c r="B20" s="11" t="s">
        <v>32</v>
      </c>
      <c r="D20" s="7" t="s">
        <v>33</v>
      </c>
    </row>
    <row r="21" spans="1:4" s="2" customFormat="1" ht="30" x14ac:dyDescent="0.2">
      <c r="B21" s="11" t="s">
        <v>34</v>
      </c>
      <c r="D21" s="7" t="s">
        <v>35</v>
      </c>
    </row>
    <row r="22" spans="1:4" s="2" customFormat="1" ht="15" x14ac:dyDescent="0.2">
      <c r="B22" s="11" t="s">
        <v>36</v>
      </c>
      <c r="D22" s="7" t="s">
        <v>37</v>
      </c>
    </row>
    <row r="23" spans="1:4" s="2" customFormat="1" ht="30" x14ac:dyDescent="0.2">
      <c r="B23" s="11" t="s">
        <v>38</v>
      </c>
      <c r="D23" s="7" t="s">
        <v>39</v>
      </c>
    </row>
    <row r="24" spans="1:4" s="2" customFormat="1" ht="15" x14ac:dyDescent="0.2">
      <c r="B24" s="11" t="s">
        <v>40</v>
      </c>
      <c r="D24" s="7" t="s">
        <v>41</v>
      </c>
    </row>
    <row r="25" spans="1:4" s="2" customFormat="1" ht="75" x14ac:dyDescent="0.2">
      <c r="B25" s="11" t="s">
        <v>42</v>
      </c>
      <c r="D25" s="7" t="s">
        <v>43</v>
      </c>
    </row>
    <row r="26" spans="1:4" s="2" customFormat="1" ht="14" x14ac:dyDescent="0.2"/>
    <row r="32" spans="1:4" ht="14" x14ac:dyDescent="0.2">
      <c r="A32" s="12"/>
    </row>
    <row r="33" spans="1:1" ht="14" x14ac:dyDescent="0.2">
      <c r="A33" s="12"/>
    </row>
    <row r="34" spans="1:1" ht="14" x14ac:dyDescent="0.2">
      <c r="A34" s="12"/>
    </row>
    <row r="35" spans="1:1" ht="14" x14ac:dyDescent="0.2">
      <c r="A35" s="12" t="s">
        <v>44</v>
      </c>
    </row>
    <row r="36" spans="1:1" ht="14" x14ac:dyDescent="0.2">
      <c r="A36" s="12">
        <v>199</v>
      </c>
    </row>
    <row r="39" spans="1:1" ht="14" x14ac:dyDescent="0.2">
      <c r="A39" s="13" t="s">
        <v>45</v>
      </c>
    </row>
    <row r="40" spans="1:1" ht="14" x14ac:dyDescent="0.2">
      <c r="A40" s="13" t="s">
        <v>46</v>
      </c>
    </row>
    <row r="41" spans="1:1" ht="14" x14ac:dyDescent="0.2">
      <c r="A41" s="13" t="s">
        <v>47</v>
      </c>
    </row>
    <row r="42" spans="1:1" ht="14" x14ac:dyDescent="0.2">
      <c r="A42" s="13" t="s">
        <v>48</v>
      </c>
    </row>
    <row r="44" spans="1:1" ht="14" x14ac:dyDescent="0.2">
      <c r="A44" s="13"/>
    </row>
    <row r="45" spans="1:1" ht="14" x14ac:dyDescent="0.2">
      <c r="A45" s="13" t="s">
        <v>49</v>
      </c>
    </row>
    <row r="46" spans="1:1" ht="14" x14ac:dyDescent="0.2">
      <c r="A46" s="13" t="s">
        <v>50</v>
      </c>
    </row>
    <row r="47" spans="1:1" ht="14" x14ac:dyDescent="0.2">
      <c r="A47" s="13" t="s">
        <v>51</v>
      </c>
    </row>
    <row r="48" spans="1:1" ht="14" x14ac:dyDescent="0.2">
      <c r="A48" s="13" t="s">
        <v>52</v>
      </c>
    </row>
    <row r="49" spans="1:1" ht="14" x14ac:dyDescent="0.2">
      <c r="A49" s="13" t="s">
        <v>53</v>
      </c>
    </row>
    <row r="50" spans="1:1" ht="14" x14ac:dyDescent="0.2">
      <c r="A50" s="13" t="s">
        <v>54</v>
      </c>
    </row>
    <row r="51" spans="1:1" ht="14" x14ac:dyDescent="0.2">
      <c r="A51" s="13" t="s">
        <v>55</v>
      </c>
    </row>
    <row r="52" spans="1:1" ht="14" x14ac:dyDescent="0.2">
      <c r="A52" s="13" t="s">
        <v>56</v>
      </c>
    </row>
    <row r="53" spans="1:1" ht="14" x14ac:dyDescent="0.2">
      <c r="A53" s="13"/>
    </row>
    <row r="54" spans="1:1" ht="14" x14ac:dyDescent="0.2">
      <c r="A54" s="13" t="s">
        <v>57</v>
      </c>
    </row>
    <row r="55" spans="1:1" ht="14" x14ac:dyDescent="0.2">
      <c r="A55" s="13" t="s">
        <v>58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1:D1"/>
    <mergeCell ref="A2:D2"/>
    <mergeCell ref="B3:D3"/>
    <mergeCell ref="A4:D4"/>
    <mergeCell ref="A14:D1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64"/>
  <sheetViews>
    <sheetView tabSelected="1" zoomScale="75" zoomScaleNormal="75" workbookViewId="0">
      <selection activeCell="C12" sqref="C12:C156"/>
    </sheetView>
  </sheetViews>
  <sheetFormatPr baseColWidth="10" defaultColWidth="9.1640625" defaultRowHeight="16.5" customHeight="1" x14ac:dyDescent="0.2"/>
  <cols>
    <col min="1" max="1" width="6.33203125" style="14" customWidth="1"/>
    <col min="2" max="2" width="21.6640625" style="14" customWidth="1"/>
    <col min="3" max="3" width="45.5" style="15" customWidth="1"/>
    <col min="4" max="4" width="16.5" style="15" customWidth="1"/>
    <col min="5" max="5" width="17.6640625" style="16" customWidth="1"/>
    <col min="6" max="6" width="16.5" style="17" customWidth="1"/>
    <col min="7" max="7" width="16.5" style="16" customWidth="1"/>
    <col min="8" max="8" width="20.1640625" style="16" customWidth="1"/>
    <col min="9" max="9" width="16.5" style="16" customWidth="1"/>
    <col min="10" max="10" width="28.33203125" style="16" customWidth="1"/>
    <col min="11" max="11" width="16.5" style="18" customWidth="1"/>
    <col min="12" max="12" width="14.5" style="19" customWidth="1"/>
    <col min="13" max="13" width="14" style="19" customWidth="1"/>
    <col min="14" max="14" width="15.6640625" style="14" customWidth="1"/>
    <col min="15" max="15" width="8" style="17" customWidth="1"/>
    <col min="16" max="16" width="26.6640625" style="17" customWidth="1"/>
    <col min="17" max="17" width="24" style="17" customWidth="1"/>
    <col min="18" max="18" width="25.6640625" style="17" customWidth="1"/>
    <col min="19" max="19" width="31" style="17" customWidth="1"/>
    <col min="20" max="20" width="15.33203125" style="17" customWidth="1"/>
    <col min="21" max="21" width="9" style="17" customWidth="1"/>
    <col min="22" max="22" width="7.33203125" style="17" customWidth="1"/>
    <col min="23" max="23" width="51.6640625" style="17" customWidth="1"/>
    <col min="24" max="24" width="15.5" style="17" customWidth="1"/>
    <col min="25" max="31" width="9.1640625" style="17"/>
    <col min="32" max="32" width="15.5" style="17" customWidth="1"/>
    <col min="33" max="16384" width="9.1640625" style="17"/>
  </cols>
  <sheetData>
    <row r="1" spans="1:49" ht="17" x14ac:dyDescent="0.2">
      <c r="B1" s="20" t="s">
        <v>3</v>
      </c>
      <c r="C1" s="99" t="s">
        <v>59</v>
      </c>
      <c r="D1" s="99"/>
    </row>
    <row r="2" spans="1:49" ht="17" x14ac:dyDescent="0.2">
      <c r="B2" s="20" t="s">
        <v>5</v>
      </c>
      <c r="C2" s="100">
        <v>46053</v>
      </c>
      <c r="D2" s="100"/>
    </row>
    <row r="3" spans="1:49" ht="17" x14ac:dyDescent="0.2">
      <c r="B3" s="20" t="s">
        <v>7</v>
      </c>
      <c r="C3" s="100">
        <v>46000</v>
      </c>
      <c r="D3" s="100"/>
      <c r="G3" s="17"/>
      <c r="H3" s="17"/>
      <c r="I3" s="17"/>
    </row>
    <row r="4" spans="1:49" ht="17" x14ac:dyDescent="0.2">
      <c r="B4" s="20" t="s">
        <v>9</v>
      </c>
      <c r="C4" s="100">
        <v>46052</v>
      </c>
      <c r="D4" s="100"/>
      <c r="G4" s="17"/>
      <c r="H4" s="17"/>
      <c r="I4" s="17"/>
    </row>
    <row r="5" spans="1:49" ht="17" x14ac:dyDescent="0.2">
      <c r="B5" s="20" t="s">
        <v>11</v>
      </c>
      <c r="C5" s="99" t="s">
        <v>60</v>
      </c>
      <c r="D5" s="99"/>
      <c r="G5" s="17"/>
      <c r="H5" s="17"/>
      <c r="I5" s="17"/>
    </row>
    <row r="6" spans="1:49" ht="17" x14ac:dyDescent="0.2">
      <c r="B6" s="20" t="s">
        <v>13</v>
      </c>
      <c r="C6" s="99">
        <v>100</v>
      </c>
      <c r="D6" s="99"/>
      <c r="G6" s="17"/>
      <c r="H6" s="17"/>
      <c r="I6" s="17"/>
      <c r="J6" s="21"/>
      <c r="K6" s="21"/>
      <c r="L6" s="22"/>
      <c r="M6" s="22"/>
      <c r="N6" s="22"/>
    </row>
    <row r="7" spans="1:49" ht="17" x14ac:dyDescent="0.2">
      <c r="B7" s="20" t="s">
        <v>15</v>
      </c>
      <c r="C7" s="99"/>
      <c r="D7" s="99"/>
      <c r="G7" s="17"/>
      <c r="H7" s="17"/>
      <c r="I7" s="17"/>
      <c r="J7" s="21"/>
      <c r="K7" s="21"/>
      <c r="L7" s="21"/>
      <c r="M7" s="21"/>
      <c r="N7" s="22"/>
    </row>
    <row r="8" spans="1:49" ht="17" x14ac:dyDescent="0.2">
      <c r="B8" s="20" t="s">
        <v>17</v>
      </c>
      <c r="C8" s="99" t="s">
        <v>61</v>
      </c>
      <c r="D8" s="99"/>
      <c r="G8" s="17"/>
      <c r="H8" s="17"/>
      <c r="I8" s="17"/>
      <c r="J8" s="21" t="s">
        <v>62</v>
      </c>
      <c r="K8" s="21" t="s">
        <v>63</v>
      </c>
      <c r="L8" s="22" t="s">
        <v>64</v>
      </c>
      <c r="M8" s="22" t="s">
        <v>64</v>
      </c>
      <c r="N8" s="22" t="s">
        <v>64</v>
      </c>
    </row>
    <row r="9" spans="1:49" ht="17" x14ac:dyDescent="0.2">
      <c r="B9" s="20" t="s">
        <v>19</v>
      </c>
      <c r="C9" s="99" t="s">
        <v>65</v>
      </c>
      <c r="D9" s="99"/>
      <c r="J9" s="21" t="s">
        <v>66</v>
      </c>
      <c r="K9" s="21" t="s">
        <v>63</v>
      </c>
      <c r="L9" s="21" t="s">
        <v>67</v>
      </c>
      <c r="M9" s="21" t="s">
        <v>68</v>
      </c>
      <c r="N9" s="22" t="s">
        <v>64</v>
      </c>
    </row>
    <row r="10" spans="1:49" ht="17" x14ac:dyDescent="0.2">
      <c r="J10" s="21" t="s">
        <v>69</v>
      </c>
      <c r="K10" s="21" t="s">
        <v>63</v>
      </c>
      <c r="L10" s="21" t="s">
        <v>70</v>
      </c>
      <c r="M10" s="21" t="s">
        <v>71</v>
      </c>
      <c r="N10" s="21" t="s">
        <v>72</v>
      </c>
    </row>
    <row r="11" spans="1:49" s="29" customFormat="1" ht="54" x14ac:dyDescent="0.2">
      <c r="A11" s="23" t="s">
        <v>73</v>
      </c>
      <c r="B11" s="24" t="s">
        <v>22</v>
      </c>
      <c r="C11" s="25" t="s">
        <v>74</v>
      </c>
      <c r="D11" s="24" t="s">
        <v>26</v>
      </c>
      <c r="E11" s="26" t="s">
        <v>28</v>
      </c>
      <c r="F11" s="27" t="s">
        <v>75</v>
      </c>
      <c r="G11" s="28" t="s">
        <v>76</v>
      </c>
      <c r="H11" s="28" t="s">
        <v>34</v>
      </c>
      <c r="I11" s="28" t="s">
        <v>36</v>
      </c>
      <c r="J11" s="28" t="s">
        <v>38</v>
      </c>
      <c r="K11" s="24" t="s">
        <v>40</v>
      </c>
      <c r="L11" s="24" t="s">
        <v>77</v>
      </c>
      <c r="M11" s="24" t="s">
        <v>78</v>
      </c>
      <c r="N11" s="24" t="s">
        <v>79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s="39" customFormat="1" ht="18" x14ac:dyDescent="0.2">
      <c r="A12" s="30">
        <v>1</v>
      </c>
      <c r="B12" s="31" t="s">
        <v>80</v>
      </c>
      <c r="C12" s="31" t="s">
        <v>81</v>
      </c>
      <c r="D12" s="32">
        <v>29183</v>
      </c>
      <c r="E12" s="33">
        <v>2918214695</v>
      </c>
      <c r="F12" s="34" t="s">
        <v>82</v>
      </c>
      <c r="G12" s="35" t="s">
        <v>57</v>
      </c>
      <c r="H12" s="36"/>
      <c r="I12" s="37" t="s">
        <v>83</v>
      </c>
      <c r="J12" s="38"/>
      <c r="K12" s="38">
        <v>4</v>
      </c>
      <c r="L12" s="38"/>
      <c r="M12" s="38"/>
      <c r="N12" s="38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</row>
    <row r="13" spans="1:49" s="39" customFormat="1" ht="18" x14ac:dyDescent="0.2">
      <c r="A13" s="30">
        <v>2</v>
      </c>
      <c r="B13" s="40" t="s">
        <v>84</v>
      </c>
      <c r="C13" s="37" t="s">
        <v>85</v>
      </c>
      <c r="D13" s="41">
        <v>36025</v>
      </c>
      <c r="E13" s="42" t="s">
        <v>86</v>
      </c>
      <c r="F13" s="34" t="s">
        <v>82</v>
      </c>
      <c r="G13" s="35" t="s">
        <v>57</v>
      </c>
      <c r="H13" s="36"/>
      <c r="I13" s="37" t="s">
        <v>87</v>
      </c>
      <c r="J13" s="38"/>
      <c r="K13" s="38">
        <v>3</v>
      </c>
      <c r="L13" s="38"/>
      <c r="M13" s="38"/>
      <c r="N13" s="38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</row>
    <row r="14" spans="1:49" s="39" customFormat="1" ht="18" x14ac:dyDescent="0.2">
      <c r="A14" s="30">
        <v>3</v>
      </c>
      <c r="B14" s="40" t="s">
        <v>80</v>
      </c>
      <c r="C14" s="37" t="s">
        <v>88</v>
      </c>
      <c r="D14" s="41">
        <v>34318</v>
      </c>
      <c r="E14" s="42" t="s">
        <v>89</v>
      </c>
      <c r="F14" s="34" t="s">
        <v>82</v>
      </c>
      <c r="G14" s="35" t="s">
        <v>58</v>
      </c>
      <c r="H14" s="36" t="s">
        <v>51</v>
      </c>
      <c r="I14" s="38"/>
      <c r="J14" s="38"/>
      <c r="K14" s="38"/>
      <c r="L14" s="38"/>
      <c r="M14" s="38"/>
      <c r="N14" s="38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</row>
    <row r="15" spans="1:49" s="39" customFormat="1" ht="18" x14ac:dyDescent="0.2">
      <c r="A15" s="30">
        <v>4</v>
      </c>
      <c r="B15" s="43" t="s">
        <v>80</v>
      </c>
      <c r="C15" s="43" t="s">
        <v>90</v>
      </c>
      <c r="D15" s="41">
        <v>31941</v>
      </c>
      <c r="E15" s="42" t="s">
        <v>91</v>
      </c>
      <c r="F15" s="34" t="s">
        <v>82</v>
      </c>
      <c r="G15" s="35" t="s">
        <v>58</v>
      </c>
      <c r="H15" s="36" t="s">
        <v>51</v>
      </c>
      <c r="I15" s="38"/>
      <c r="J15" s="38"/>
      <c r="K15" s="38"/>
      <c r="L15" s="38"/>
      <c r="M15" s="38"/>
      <c r="N15" s="38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</row>
    <row r="16" spans="1:49" s="39" customFormat="1" ht="18" x14ac:dyDescent="0.2">
      <c r="A16" s="30">
        <v>5</v>
      </c>
      <c r="B16" s="43" t="s">
        <v>80</v>
      </c>
      <c r="C16" s="37" t="s">
        <v>92</v>
      </c>
      <c r="D16" s="41">
        <v>31762</v>
      </c>
      <c r="E16" s="42" t="s">
        <v>93</v>
      </c>
      <c r="F16" s="34" t="s">
        <v>82</v>
      </c>
      <c r="G16" s="35" t="s">
        <v>57</v>
      </c>
      <c r="H16" s="36"/>
      <c r="I16" s="37" t="s">
        <v>94</v>
      </c>
      <c r="J16" s="38"/>
      <c r="K16" s="38">
        <v>4</v>
      </c>
      <c r="L16" s="38"/>
      <c r="M16" s="38"/>
      <c r="N16" s="38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</row>
    <row r="17" spans="1:49" s="39" customFormat="1" ht="18" x14ac:dyDescent="0.2">
      <c r="A17" s="30">
        <v>6</v>
      </c>
      <c r="B17" s="43" t="s">
        <v>80</v>
      </c>
      <c r="C17" s="43" t="s">
        <v>95</v>
      </c>
      <c r="D17" s="41">
        <v>34115</v>
      </c>
      <c r="E17" s="42" t="s">
        <v>96</v>
      </c>
      <c r="F17" s="34" t="s">
        <v>82</v>
      </c>
      <c r="G17" s="35" t="s">
        <v>58</v>
      </c>
      <c r="H17" s="36" t="s">
        <v>49</v>
      </c>
      <c r="I17" s="38"/>
      <c r="J17" s="38"/>
      <c r="K17" s="38"/>
      <c r="L17" s="38"/>
      <c r="M17" s="38"/>
      <c r="N17" s="38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</row>
    <row r="18" spans="1:49" s="39" customFormat="1" ht="18" x14ac:dyDescent="0.2">
      <c r="A18" s="30">
        <v>7</v>
      </c>
      <c r="B18" s="43" t="s">
        <v>80</v>
      </c>
      <c r="C18" s="37" t="s">
        <v>97</v>
      </c>
      <c r="D18" s="41">
        <v>32150</v>
      </c>
      <c r="E18" s="42" t="s">
        <v>98</v>
      </c>
      <c r="F18" s="34" t="s">
        <v>82</v>
      </c>
      <c r="G18" s="35" t="s">
        <v>57</v>
      </c>
      <c r="H18" s="36"/>
      <c r="I18" s="37" t="s">
        <v>99</v>
      </c>
      <c r="J18" s="38"/>
      <c r="K18" s="38">
        <v>4</v>
      </c>
      <c r="L18" s="38"/>
      <c r="M18" s="38"/>
      <c r="N18" s="38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</row>
    <row r="19" spans="1:49" s="39" customFormat="1" ht="18" x14ac:dyDescent="0.2">
      <c r="A19" s="30">
        <v>8</v>
      </c>
      <c r="B19" s="43" t="s">
        <v>80</v>
      </c>
      <c r="C19" s="37" t="s">
        <v>100</v>
      </c>
      <c r="D19" s="41">
        <v>36164</v>
      </c>
      <c r="E19" s="42" t="s">
        <v>101</v>
      </c>
      <c r="F19" s="34" t="s">
        <v>82</v>
      </c>
      <c r="G19" s="35" t="s">
        <v>58</v>
      </c>
      <c r="H19" s="36" t="s">
        <v>49</v>
      </c>
      <c r="I19" s="38"/>
      <c r="J19" s="38"/>
      <c r="K19" s="38"/>
      <c r="L19" s="38"/>
      <c r="M19" s="38"/>
      <c r="N19" s="38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</row>
    <row r="20" spans="1:49" s="39" customFormat="1" ht="18" x14ac:dyDescent="0.2">
      <c r="A20" s="30">
        <v>9</v>
      </c>
      <c r="B20" s="40" t="s">
        <v>80</v>
      </c>
      <c r="C20" s="37" t="s">
        <v>102</v>
      </c>
      <c r="D20" s="41">
        <v>33350</v>
      </c>
      <c r="E20" s="42" t="s">
        <v>103</v>
      </c>
      <c r="F20" s="34" t="s">
        <v>82</v>
      </c>
      <c r="G20" s="35" t="s">
        <v>57</v>
      </c>
      <c r="H20" s="36"/>
      <c r="I20" s="37" t="s">
        <v>94</v>
      </c>
      <c r="J20" s="38"/>
      <c r="K20" s="38">
        <v>4</v>
      </c>
      <c r="L20" s="38"/>
      <c r="M20" s="38"/>
      <c r="N20" s="38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</row>
    <row r="21" spans="1:49" s="44" customFormat="1" ht="18" x14ac:dyDescent="0.2">
      <c r="A21" s="30">
        <v>10</v>
      </c>
      <c r="B21" s="43" t="s">
        <v>84</v>
      </c>
      <c r="C21" s="43" t="s">
        <v>104</v>
      </c>
      <c r="D21" s="41">
        <v>34339</v>
      </c>
      <c r="E21" s="42" t="s">
        <v>105</v>
      </c>
      <c r="F21" s="34" t="s">
        <v>82</v>
      </c>
      <c r="G21" s="35" t="s">
        <v>57</v>
      </c>
      <c r="H21" s="36"/>
      <c r="I21" s="37" t="s">
        <v>106</v>
      </c>
      <c r="J21" s="38"/>
      <c r="K21" s="38">
        <v>3</v>
      </c>
      <c r="L21" s="38"/>
      <c r="M21" s="38"/>
      <c r="N21" s="38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s="44" customFormat="1" ht="18" x14ac:dyDescent="0.2">
      <c r="A22" s="30">
        <v>11</v>
      </c>
      <c r="B22" s="40" t="s">
        <v>80</v>
      </c>
      <c r="C22" s="37" t="s">
        <v>107</v>
      </c>
      <c r="D22" s="41">
        <v>29119</v>
      </c>
      <c r="E22" s="42" t="s">
        <v>108</v>
      </c>
      <c r="F22" s="34" t="s">
        <v>82</v>
      </c>
      <c r="G22" s="35"/>
      <c r="H22" s="36" t="s">
        <v>51</v>
      </c>
      <c r="I22" s="38"/>
      <c r="J22" s="38"/>
      <c r="K22" s="38">
        <v>3</v>
      </c>
      <c r="L22" s="38"/>
      <c r="M22" s="38"/>
      <c r="N22" s="38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</row>
    <row r="23" spans="1:49" s="44" customFormat="1" ht="18" x14ac:dyDescent="0.2">
      <c r="A23" s="30">
        <v>12</v>
      </c>
      <c r="B23" s="43" t="s">
        <v>80</v>
      </c>
      <c r="C23" s="43" t="s">
        <v>109</v>
      </c>
      <c r="D23" s="41">
        <v>29184</v>
      </c>
      <c r="E23" s="42" t="s">
        <v>110</v>
      </c>
      <c r="F23" s="34" t="s">
        <v>82</v>
      </c>
      <c r="G23" s="35" t="s">
        <v>57</v>
      </c>
      <c r="H23" s="36"/>
      <c r="I23" s="37" t="s">
        <v>111</v>
      </c>
      <c r="J23" s="38"/>
      <c r="K23" s="38">
        <v>3</v>
      </c>
      <c r="L23" s="38"/>
      <c r="M23" s="38"/>
      <c r="N23" s="38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</row>
    <row r="24" spans="1:49" s="44" customFormat="1" ht="18" x14ac:dyDescent="0.2">
      <c r="A24" s="30">
        <v>13</v>
      </c>
      <c r="B24" s="43" t="s">
        <v>80</v>
      </c>
      <c r="C24" s="37" t="s">
        <v>112</v>
      </c>
      <c r="D24" s="41">
        <v>33643</v>
      </c>
      <c r="E24" s="42" t="s">
        <v>113</v>
      </c>
      <c r="F24" s="34" t="s">
        <v>82</v>
      </c>
      <c r="G24" s="35" t="s">
        <v>58</v>
      </c>
      <c r="H24" s="36" t="s">
        <v>49</v>
      </c>
      <c r="I24" s="38"/>
      <c r="J24" s="38"/>
      <c r="K24" s="38"/>
      <c r="L24" s="38"/>
      <c r="M24" s="38"/>
      <c r="N24" s="38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s="44" customFormat="1" ht="18" x14ac:dyDescent="0.2">
      <c r="A25" s="30">
        <v>14</v>
      </c>
      <c r="B25" s="43" t="s">
        <v>80</v>
      </c>
      <c r="C25" s="43" t="s">
        <v>114</v>
      </c>
      <c r="D25" s="41">
        <v>35945</v>
      </c>
      <c r="E25" s="42" t="s">
        <v>115</v>
      </c>
      <c r="F25" s="34" t="s">
        <v>82</v>
      </c>
      <c r="G25" s="35" t="s">
        <v>58</v>
      </c>
      <c r="H25" s="36" t="s">
        <v>49</v>
      </c>
      <c r="I25" s="38"/>
      <c r="J25" s="38"/>
      <c r="K25" s="38"/>
      <c r="L25" s="38"/>
      <c r="M25" s="38"/>
      <c r="N25" s="38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s="44" customFormat="1" ht="18" x14ac:dyDescent="0.2">
      <c r="A26" s="30">
        <v>15</v>
      </c>
      <c r="B26" s="43" t="s">
        <v>80</v>
      </c>
      <c r="C26" s="43" t="s">
        <v>116</v>
      </c>
      <c r="D26" s="41">
        <v>28722</v>
      </c>
      <c r="E26" s="42" t="s">
        <v>117</v>
      </c>
      <c r="F26" s="34" t="s">
        <v>82</v>
      </c>
      <c r="G26" s="35" t="s">
        <v>57</v>
      </c>
      <c r="H26" s="36"/>
      <c r="I26" s="37" t="s">
        <v>94</v>
      </c>
      <c r="J26" s="38"/>
      <c r="K26" s="38">
        <v>4</v>
      </c>
      <c r="L26" s="38"/>
      <c r="M26" s="38"/>
      <c r="N26" s="38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s="44" customFormat="1" ht="18" x14ac:dyDescent="0.2">
      <c r="A27" s="30">
        <v>16</v>
      </c>
      <c r="B27" s="40" t="s">
        <v>80</v>
      </c>
      <c r="C27" s="43" t="s">
        <v>118</v>
      </c>
      <c r="D27" s="41">
        <v>31643</v>
      </c>
      <c r="E27" s="42" t="s">
        <v>119</v>
      </c>
      <c r="F27" s="34" t="s">
        <v>82</v>
      </c>
      <c r="G27" s="35" t="s">
        <v>57</v>
      </c>
      <c r="H27" s="36"/>
      <c r="I27" s="37" t="s">
        <v>120</v>
      </c>
      <c r="J27" s="38"/>
      <c r="K27" s="38">
        <v>4</v>
      </c>
      <c r="L27" s="38"/>
      <c r="M27" s="38"/>
      <c r="N27" s="38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s="44" customFormat="1" ht="18" x14ac:dyDescent="0.2">
      <c r="A28" s="30">
        <v>17</v>
      </c>
      <c r="B28" s="40" t="s">
        <v>80</v>
      </c>
      <c r="C28" s="43" t="s">
        <v>121</v>
      </c>
      <c r="D28" s="41">
        <v>34774</v>
      </c>
      <c r="E28" s="42" t="s">
        <v>122</v>
      </c>
      <c r="F28" s="34" t="s">
        <v>82</v>
      </c>
      <c r="G28" s="35" t="s">
        <v>57</v>
      </c>
      <c r="H28" s="36"/>
      <c r="I28" s="37" t="s">
        <v>83</v>
      </c>
      <c r="J28" s="38"/>
      <c r="K28" s="38">
        <v>3</v>
      </c>
      <c r="L28" s="38"/>
      <c r="M28" s="38"/>
      <c r="N28" s="38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s="44" customFormat="1" ht="18" x14ac:dyDescent="0.2">
      <c r="A29" s="30">
        <v>18</v>
      </c>
      <c r="B29" s="40" t="s">
        <v>84</v>
      </c>
      <c r="C29" s="43" t="s">
        <v>123</v>
      </c>
      <c r="D29" s="41">
        <v>34873</v>
      </c>
      <c r="E29" s="42" t="s">
        <v>124</v>
      </c>
      <c r="F29" s="34" t="s">
        <v>82</v>
      </c>
      <c r="G29" s="35" t="s">
        <v>57</v>
      </c>
      <c r="H29" s="36"/>
      <c r="I29" s="37" t="s">
        <v>94</v>
      </c>
      <c r="J29" s="38"/>
      <c r="K29" s="38">
        <v>3</v>
      </c>
      <c r="L29" s="38"/>
      <c r="M29" s="38"/>
      <c r="N29" s="38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s="44" customFormat="1" ht="18" x14ac:dyDescent="0.2">
      <c r="A30" s="30">
        <v>19</v>
      </c>
      <c r="B30" s="40" t="s">
        <v>80</v>
      </c>
      <c r="C30" s="37" t="s">
        <v>125</v>
      </c>
      <c r="D30" s="41">
        <v>34917</v>
      </c>
      <c r="E30" s="42" t="s">
        <v>126</v>
      </c>
      <c r="F30" s="34" t="s">
        <v>82</v>
      </c>
      <c r="G30" s="35" t="s">
        <v>58</v>
      </c>
      <c r="H30" s="36" t="s">
        <v>49</v>
      </c>
      <c r="I30" s="38"/>
      <c r="J30" s="38"/>
      <c r="K30" s="38"/>
      <c r="L30" s="38"/>
      <c r="M30" s="38"/>
      <c r="N30" s="38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</row>
    <row r="31" spans="1:49" s="44" customFormat="1" ht="18" x14ac:dyDescent="0.2">
      <c r="A31" s="30">
        <v>20</v>
      </c>
      <c r="B31" s="40" t="s">
        <v>80</v>
      </c>
      <c r="C31" s="43" t="s">
        <v>127</v>
      </c>
      <c r="D31" s="41">
        <v>35422</v>
      </c>
      <c r="E31" s="42" t="s">
        <v>128</v>
      </c>
      <c r="F31" s="34" t="s">
        <v>82</v>
      </c>
      <c r="G31" s="35" t="s">
        <v>58</v>
      </c>
      <c r="H31" s="36" t="s">
        <v>49</v>
      </c>
      <c r="I31" s="38"/>
      <c r="J31" s="38"/>
      <c r="K31" s="38"/>
      <c r="L31" s="38"/>
      <c r="M31" s="38"/>
      <c r="N31" s="38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</row>
    <row r="32" spans="1:49" s="44" customFormat="1" ht="18" x14ac:dyDescent="0.2">
      <c r="A32" s="30">
        <v>21</v>
      </c>
      <c r="B32" s="40" t="s">
        <v>80</v>
      </c>
      <c r="C32" s="43" t="s">
        <v>129</v>
      </c>
      <c r="D32" s="41">
        <v>35236</v>
      </c>
      <c r="E32" s="42" t="s">
        <v>130</v>
      </c>
      <c r="F32" s="34" t="s">
        <v>82</v>
      </c>
      <c r="G32" s="35" t="s">
        <v>57</v>
      </c>
      <c r="H32" s="36"/>
      <c r="I32" s="37" t="s">
        <v>106</v>
      </c>
      <c r="J32" s="38"/>
      <c r="K32" s="38">
        <v>3</v>
      </c>
      <c r="L32" s="38"/>
      <c r="M32" s="38"/>
      <c r="N32" s="38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s="44" customFormat="1" ht="18" x14ac:dyDescent="0.2">
      <c r="A33" s="30">
        <v>22</v>
      </c>
      <c r="B33" s="40" t="s">
        <v>80</v>
      </c>
      <c r="C33" s="37" t="s">
        <v>131</v>
      </c>
      <c r="D33" s="41">
        <v>36434</v>
      </c>
      <c r="E33" s="42" t="s">
        <v>132</v>
      </c>
      <c r="F33" s="34" t="s">
        <v>82</v>
      </c>
      <c r="G33" s="35" t="s">
        <v>57</v>
      </c>
      <c r="H33" s="36"/>
      <c r="I33" s="37" t="s">
        <v>99</v>
      </c>
      <c r="J33" s="38"/>
      <c r="K33" s="38">
        <v>3</v>
      </c>
      <c r="L33" s="38"/>
      <c r="M33" s="38"/>
      <c r="N33" s="38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s="44" customFormat="1" ht="18" x14ac:dyDescent="0.2">
      <c r="A34" s="30">
        <v>23</v>
      </c>
      <c r="B34" s="40" t="s">
        <v>80</v>
      </c>
      <c r="C34" s="37" t="s">
        <v>133</v>
      </c>
      <c r="D34" s="41">
        <v>35860</v>
      </c>
      <c r="E34" s="42" t="s">
        <v>134</v>
      </c>
      <c r="F34" s="34" t="s">
        <v>82</v>
      </c>
      <c r="G34" s="35" t="s">
        <v>58</v>
      </c>
      <c r="H34" s="36" t="s">
        <v>49</v>
      </c>
      <c r="I34" s="38"/>
      <c r="J34" s="38"/>
      <c r="K34" s="38"/>
      <c r="L34" s="38"/>
      <c r="M34" s="38"/>
      <c r="N34" s="38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s="44" customFormat="1" ht="18" x14ac:dyDescent="0.2">
      <c r="A35" s="30">
        <v>24</v>
      </c>
      <c r="B35" s="43" t="s">
        <v>80</v>
      </c>
      <c r="C35" s="43" t="s">
        <v>135</v>
      </c>
      <c r="D35" s="41">
        <v>33942</v>
      </c>
      <c r="E35" s="42" t="s">
        <v>136</v>
      </c>
      <c r="F35" s="34" t="s">
        <v>82</v>
      </c>
      <c r="G35" s="35" t="s">
        <v>57</v>
      </c>
      <c r="H35" s="36"/>
      <c r="I35" s="37" t="s">
        <v>94</v>
      </c>
      <c r="J35" s="38"/>
      <c r="K35" s="38">
        <v>4</v>
      </c>
      <c r="L35" s="38"/>
      <c r="M35" s="38"/>
      <c r="N35" s="38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s="44" customFormat="1" ht="18" x14ac:dyDescent="0.2">
      <c r="A36" s="30">
        <v>25</v>
      </c>
      <c r="B36" s="43" t="s">
        <v>80</v>
      </c>
      <c r="C36" s="43" t="s">
        <v>137</v>
      </c>
      <c r="D36" s="41">
        <v>36769</v>
      </c>
      <c r="E36" s="42" t="s">
        <v>138</v>
      </c>
      <c r="F36" s="34" t="s">
        <v>82</v>
      </c>
      <c r="G36" s="35" t="s">
        <v>57</v>
      </c>
      <c r="H36" s="36"/>
      <c r="I36" s="37" t="s">
        <v>106</v>
      </c>
      <c r="J36" s="38"/>
      <c r="K36" s="38">
        <v>4</v>
      </c>
      <c r="L36" s="38"/>
      <c r="M36" s="38"/>
      <c r="N36" s="38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s="44" customFormat="1" ht="18" x14ac:dyDescent="0.2">
      <c r="A37" s="30">
        <v>26</v>
      </c>
      <c r="B37" s="40" t="s">
        <v>139</v>
      </c>
      <c r="C37" s="37" t="s">
        <v>140</v>
      </c>
      <c r="D37" s="41">
        <v>29524</v>
      </c>
      <c r="E37" s="42" t="s">
        <v>141</v>
      </c>
      <c r="F37" s="34" t="s">
        <v>82</v>
      </c>
      <c r="G37" s="35" t="s">
        <v>58</v>
      </c>
      <c r="H37" s="36" t="s">
        <v>49</v>
      </c>
      <c r="I37" s="38"/>
      <c r="J37" s="38"/>
      <c r="K37" s="38"/>
      <c r="L37" s="38"/>
      <c r="M37" s="38"/>
      <c r="N37" s="38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</row>
    <row r="38" spans="1:49" s="44" customFormat="1" ht="18" x14ac:dyDescent="0.2">
      <c r="A38" s="30">
        <v>27</v>
      </c>
      <c r="B38" s="43" t="s">
        <v>80</v>
      </c>
      <c r="C38" s="43" t="s">
        <v>142</v>
      </c>
      <c r="D38" s="41">
        <v>31317</v>
      </c>
      <c r="E38" s="42" t="s">
        <v>143</v>
      </c>
      <c r="F38" s="37" t="s">
        <v>82</v>
      </c>
      <c r="G38" s="35" t="s">
        <v>58</v>
      </c>
      <c r="H38" s="36" t="s">
        <v>51</v>
      </c>
      <c r="I38" s="38"/>
      <c r="J38" s="38"/>
      <c r="K38" s="38"/>
      <c r="L38" s="38"/>
      <c r="M38" s="38"/>
      <c r="N38" s="38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</row>
    <row r="39" spans="1:49" s="44" customFormat="1" ht="18" x14ac:dyDescent="0.2">
      <c r="A39" s="30">
        <v>28</v>
      </c>
      <c r="B39" s="40" t="s">
        <v>80</v>
      </c>
      <c r="C39" s="45" t="s">
        <v>144</v>
      </c>
      <c r="D39" s="41">
        <v>31690</v>
      </c>
      <c r="E39" s="42" t="s">
        <v>145</v>
      </c>
      <c r="F39" s="37" t="s">
        <v>82</v>
      </c>
      <c r="G39" s="35" t="s">
        <v>58</v>
      </c>
      <c r="H39" s="36" t="s">
        <v>51</v>
      </c>
      <c r="I39" s="38"/>
      <c r="J39" s="38"/>
      <c r="K39" s="38"/>
      <c r="L39" s="38"/>
      <c r="M39" s="38"/>
      <c r="N39" s="38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s="44" customFormat="1" ht="18" x14ac:dyDescent="0.2">
      <c r="A40" s="30">
        <v>29</v>
      </c>
      <c r="B40" s="40" t="s">
        <v>80</v>
      </c>
      <c r="C40" s="37" t="s">
        <v>146</v>
      </c>
      <c r="D40" s="41">
        <v>31355</v>
      </c>
      <c r="E40" s="42" t="s">
        <v>147</v>
      </c>
      <c r="F40" s="37" t="s">
        <v>82</v>
      </c>
      <c r="G40" s="35" t="s">
        <v>57</v>
      </c>
      <c r="H40" s="36"/>
      <c r="I40" s="37" t="s">
        <v>111</v>
      </c>
      <c r="J40" s="38"/>
      <c r="K40" s="38">
        <v>4</v>
      </c>
      <c r="L40" s="38"/>
      <c r="M40" s="38"/>
      <c r="N40" s="38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s="44" customFormat="1" ht="18" x14ac:dyDescent="0.2">
      <c r="A41" s="30">
        <v>30</v>
      </c>
      <c r="B41" s="40" t="s">
        <v>80</v>
      </c>
      <c r="C41" s="37" t="s">
        <v>148</v>
      </c>
      <c r="D41" s="41">
        <v>31879</v>
      </c>
      <c r="E41" s="42" t="s">
        <v>149</v>
      </c>
      <c r="F41" s="37" t="s">
        <v>82</v>
      </c>
      <c r="G41" s="35" t="s">
        <v>58</v>
      </c>
      <c r="H41" s="36" t="s">
        <v>51</v>
      </c>
      <c r="I41" s="38"/>
      <c r="J41" s="38"/>
      <c r="K41" s="38"/>
      <c r="L41" s="38"/>
      <c r="M41" s="38"/>
      <c r="N41" s="38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s="44" customFormat="1" ht="18" x14ac:dyDescent="0.2">
      <c r="A42" s="30">
        <v>31</v>
      </c>
      <c r="B42" s="40" t="s">
        <v>80</v>
      </c>
      <c r="C42" s="37" t="s">
        <v>150</v>
      </c>
      <c r="D42" s="41">
        <v>35543</v>
      </c>
      <c r="E42" s="42" t="s">
        <v>151</v>
      </c>
      <c r="F42" s="37" t="s">
        <v>82</v>
      </c>
      <c r="G42" s="35" t="s">
        <v>58</v>
      </c>
      <c r="H42" s="36" t="s">
        <v>49</v>
      </c>
      <c r="I42" s="38"/>
      <c r="J42" s="38"/>
      <c r="K42" s="38"/>
      <c r="L42" s="38"/>
      <c r="M42" s="38"/>
      <c r="N42" s="38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</row>
    <row r="43" spans="1:49" s="44" customFormat="1" ht="18" x14ac:dyDescent="0.2">
      <c r="A43" s="30">
        <v>32</v>
      </c>
      <c r="B43" s="43" t="s">
        <v>80</v>
      </c>
      <c r="C43" s="43" t="s">
        <v>152</v>
      </c>
      <c r="D43" s="41">
        <v>33763</v>
      </c>
      <c r="E43" s="42" t="s">
        <v>153</v>
      </c>
      <c r="F43" s="37" t="s">
        <v>82</v>
      </c>
      <c r="G43" s="35" t="s">
        <v>58</v>
      </c>
      <c r="H43" s="36" t="s">
        <v>51</v>
      </c>
      <c r="I43" s="38"/>
      <c r="J43" s="38"/>
      <c r="K43" s="38"/>
      <c r="L43" s="38"/>
      <c r="M43" s="38"/>
      <c r="N43" s="38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</row>
    <row r="44" spans="1:49" s="44" customFormat="1" ht="18" x14ac:dyDescent="0.2">
      <c r="A44" s="30">
        <v>33</v>
      </c>
      <c r="B44" s="40" t="s">
        <v>80</v>
      </c>
      <c r="C44" s="37" t="s">
        <v>154</v>
      </c>
      <c r="D44" s="41">
        <v>29297</v>
      </c>
      <c r="E44" s="42" t="s">
        <v>155</v>
      </c>
      <c r="F44" s="37" t="s">
        <v>82</v>
      </c>
      <c r="G44" s="35" t="s">
        <v>57</v>
      </c>
      <c r="H44" s="36"/>
      <c r="I44" s="37" t="s">
        <v>83</v>
      </c>
      <c r="J44" s="38"/>
      <c r="K44" s="38">
        <v>3</v>
      </c>
      <c r="L44" s="38"/>
      <c r="M44" s="38"/>
      <c r="N44" s="38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s="44" customFormat="1" ht="18" x14ac:dyDescent="0.2">
      <c r="A45" s="30">
        <v>34</v>
      </c>
      <c r="B45" s="40" t="s">
        <v>80</v>
      </c>
      <c r="C45" s="37" t="s">
        <v>156</v>
      </c>
      <c r="D45" s="41">
        <v>33163</v>
      </c>
      <c r="E45" s="42" t="s">
        <v>157</v>
      </c>
      <c r="F45" s="37" t="s">
        <v>82</v>
      </c>
      <c r="G45" s="35" t="s">
        <v>57</v>
      </c>
      <c r="H45" s="36"/>
      <c r="I45" s="37" t="s">
        <v>94</v>
      </c>
      <c r="J45" s="38"/>
      <c r="K45" s="38">
        <v>3</v>
      </c>
      <c r="L45" s="38"/>
      <c r="M45" s="38"/>
      <c r="N45" s="38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s="44" customFormat="1" ht="18" x14ac:dyDescent="0.2">
      <c r="A46" s="30">
        <v>35</v>
      </c>
      <c r="B46" s="40" t="s">
        <v>80</v>
      </c>
      <c r="C46" s="43" t="s">
        <v>158</v>
      </c>
      <c r="D46" s="41">
        <v>31781</v>
      </c>
      <c r="E46" s="42" t="s">
        <v>159</v>
      </c>
      <c r="F46" s="37" t="s">
        <v>82</v>
      </c>
      <c r="G46" s="35" t="s">
        <v>57</v>
      </c>
      <c r="H46" s="36"/>
      <c r="I46" s="37" t="s">
        <v>94</v>
      </c>
      <c r="J46" s="38"/>
      <c r="K46" s="38">
        <v>3</v>
      </c>
      <c r="L46" s="38"/>
      <c r="M46" s="38"/>
      <c r="N46" s="38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s="44" customFormat="1" ht="18" x14ac:dyDescent="0.2">
      <c r="A47" s="30">
        <v>36</v>
      </c>
      <c r="B47" s="43" t="s">
        <v>80</v>
      </c>
      <c r="C47" s="43" t="s">
        <v>160</v>
      </c>
      <c r="D47" s="41">
        <v>32933</v>
      </c>
      <c r="E47" s="42" t="s">
        <v>161</v>
      </c>
      <c r="F47" s="37" t="s">
        <v>82</v>
      </c>
      <c r="G47" s="35" t="s">
        <v>57</v>
      </c>
      <c r="H47" s="36"/>
      <c r="I47" s="37" t="s">
        <v>83</v>
      </c>
      <c r="J47" s="38"/>
      <c r="K47" s="38">
        <v>4</v>
      </c>
      <c r="L47" s="38"/>
      <c r="M47" s="38"/>
      <c r="N47" s="38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s="44" customFormat="1" ht="18" x14ac:dyDescent="0.2">
      <c r="A48" s="30">
        <v>37</v>
      </c>
      <c r="B48" s="40" t="s">
        <v>80</v>
      </c>
      <c r="C48" s="37" t="s">
        <v>162</v>
      </c>
      <c r="D48" s="41">
        <v>30136</v>
      </c>
      <c r="E48" s="42" t="s">
        <v>163</v>
      </c>
      <c r="F48" s="37" t="s">
        <v>82</v>
      </c>
      <c r="G48" s="35" t="s">
        <v>57</v>
      </c>
      <c r="H48" s="36"/>
      <c r="I48" s="37" t="s">
        <v>94</v>
      </c>
      <c r="J48" s="38"/>
      <c r="K48" s="38">
        <v>4</v>
      </c>
      <c r="L48" s="38"/>
      <c r="M48" s="38"/>
      <c r="N48" s="38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</row>
    <row r="49" spans="1:49" s="44" customFormat="1" ht="18" x14ac:dyDescent="0.2">
      <c r="A49" s="30">
        <v>38</v>
      </c>
      <c r="B49" s="40" t="s">
        <v>80</v>
      </c>
      <c r="C49" s="37" t="s">
        <v>164</v>
      </c>
      <c r="D49" s="41">
        <v>30944</v>
      </c>
      <c r="E49" s="42" t="s">
        <v>165</v>
      </c>
      <c r="F49" s="37" t="s">
        <v>82</v>
      </c>
      <c r="G49" s="35" t="s">
        <v>58</v>
      </c>
      <c r="H49" s="36" t="s">
        <v>49</v>
      </c>
      <c r="I49" s="38"/>
      <c r="J49" s="38"/>
      <c r="K49" s="38"/>
      <c r="L49" s="38"/>
      <c r="M49" s="38"/>
      <c r="N49" s="38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</row>
    <row r="50" spans="1:49" s="44" customFormat="1" ht="18" x14ac:dyDescent="0.2">
      <c r="A50" s="30">
        <v>39</v>
      </c>
      <c r="B50" s="40" t="s">
        <v>80</v>
      </c>
      <c r="C50" s="37" t="s">
        <v>166</v>
      </c>
      <c r="D50" s="41">
        <v>35278</v>
      </c>
      <c r="E50" s="42" t="s">
        <v>167</v>
      </c>
      <c r="F50" s="37" t="s">
        <v>82</v>
      </c>
      <c r="G50" s="35" t="s">
        <v>58</v>
      </c>
      <c r="H50" s="36" t="s">
        <v>49</v>
      </c>
      <c r="I50" s="38"/>
      <c r="J50" s="38"/>
      <c r="K50" s="38"/>
      <c r="L50" s="38"/>
      <c r="M50" s="38"/>
      <c r="N50" s="38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</row>
    <row r="51" spans="1:49" s="44" customFormat="1" ht="18" x14ac:dyDescent="0.2">
      <c r="A51" s="30">
        <v>40</v>
      </c>
      <c r="B51" s="43" t="s">
        <v>80</v>
      </c>
      <c r="C51" s="43" t="s">
        <v>168</v>
      </c>
      <c r="D51" s="41">
        <v>28269</v>
      </c>
      <c r="E51" s="42" t="s">
        <v>169</v>
      </c>
      <c r="F51" s="37" t="s">
        <v>82</v>
      </c>
      <c r="G51" s="35" t="s">
        <v>57</v>
      </c>
      <c r="H51" s="36"/>
      <c r="I51" s="37" t="s">
        <v>94</v>
      </c>
      <c r="J51" s="38"/>
      <c r="K51" s="38">
        <v>3</v>
      </c>
      <c r="L51" s="38"/>
      <c r="M51" s="38"/>
      <c r="N51" s="38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</row>
    <row r="52" spans="1:49" s="44" customFormat="1" ht="18" x14ac:dyDescent="0.2">
      <c r="A52" s="30">
        <v>41</v>
      </c>
      <c r="B52" s="40" t="s">
        <v>80</v>
      </c>
      <c r="C52" s="43" t="s">
        <v>170</v>
      </c>
      <c r="D52" s="41">
        <v>35412</v>
      </c>
      <c r="E52" s="42" t="s">
        <v>171</v>
      </c>
      <c r="F52" s="37" t="s">
        <v>82</v>
      </c>
      <c r="G52" s="35" t="s">
        <v>57</v>
      </c>
      <c r="H52" s="36"/>
      <c r="I52" s="37" t="s">
        <v>172</v>
      </c>
      <c r="J52" s="38"/>
      <c r="K52" s="38">
        <v>4</v>
      </c>
      <c r="L52" s="38"/>
      <c r="M52" s="38"/>
      <c r="N52" s="38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</row>
    <row r="53" spans="1:49" s="44" customFormat="1" ht="18" x14ac:dyDescent="0.2">
      <c r="A53" s="30">
        <v>42</v>
      </c>
      <c r="B53" s="40" t="s">
        <v>80</v>
      </c>
      <c r="C53" s="43" t="s">
        <v>173</v>
      </c>
      <c r="D53" s="41">
        <v>36008</v>
      </c>
      <c r="E53" s="42" t="s">
        <v>174</v>
      </c>
      <c r="F53" s="37" t="s">
        <v>82</v>
      </c>
      <c r="G53" s="35" t="s">
        <v>57</v>
      </c>
      <c r="H53" s="36"/>
      <c r="I53" s="37" t="s">
        <v>106</v>
      </c>
      <c r="J53" s="38"/>
      <c r="K53" s="38">
        <v>4</v>
      </c>
      <c r="L53" s="38"/>
      <c r="M53" s="38"/>
      <c r="N53" s="38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</row>
    <row r="54" spans="1:49" s="44" customFormat="1" ht="18" x14ac:dyDescent="0.2">
      <c r="A54" s="30">
        <v>43</v>
      </c>
      <c r="B54" s="40" t="s">
        <v>80</v>
      </c>
      <c r="C54" s="37" t="s">
        <v>175</v>
      </c>
      <c r="D54" s="41">
        <v>29573</v>
      </c>
      <c r="E54" s="42" t="s">
        <v>176</v>
      </c>
      <c r="F54" s="37" t="s">
        <v>82</v>
      </c>
      <c r="G54" s="35" t="s">
        <v>57</v>
      </c>
      <c r="H54" s="36"/>
      <c r="I54" s="37" t="s">
        <v>99</v>
      </c>
      <c r="J54" s="38"/>
      <c r="K54" s="38">
        <v>4</v>
      </c>
      <c r="L54" s="38"/>
      <c r="M54" s="38"/>
      <c r="N54" s="38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</row>
    <row r="55" spans="1:49" s="44" customFormat="1" ht="18" x14ac:dyDescent="0.2">
      <c r="A55" s="30">
        <v>44</v>
      </c>
      <c r="B55" s="43" t="s">
        <v>80</v>
      </c>
      <c r="C55" s="43" t="s">
        <v>177</v>
      </c>
      <c r="D55" s="41">
        <v>29115</v>
      </c>
      <c r="E55" s="42" t="s">
        <v>178</v>
      </c>
      <c r="F55" s="37" t="s">
        <v>82</v>
      </c>
      <c r="G55" s="35" t="s">
        <v>57</v>
      </c>
      <c r="H55" s="36"/>
      <c r="I55" s="37" t="s">
        <v>83</v>
      </c>
      <c r="J55" s="38"/>
      <c r="K55" s="38">
        <v>4</v>
      </c>
      <c r="L55" s="38"/>
      <c r="M55" s="38"/>
      <c r="N55" s="38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</row>
    <row r="56" spans="1:49" s="44" customFormat="1" ht="18" x14ac:dyDescent="0.2">
      <c r="A56" s="30">
        <v>45</v>
      </c>
      <c r="B56" s="40" t="s">
        <v>80</v>
      </c>
      <c r="C56" s="43" t="s">
        <v>179</v>
      </c>
      <c r="D56" s="41">
        <v>36645</v>
      </c>
      <c r="E56" s="42" t="s">
        <v>180</v>
      </c>
      <c r="F56" s="37" t="s">
        <v>82</v>
      </c>
      <c r="G56" s="35" t="s">
        <v>57</v>
      </c>
      <c r="H56" s="36"/>
      <c r="I56" s="37" t="s">
        <v>111</v>
      </c>
      <c r="J56" s="38"/>
      <c r="K56" s="38">
        <v>3</v>
      </c>
      <c r="L56" s="38"/>
      <c r="M56" s="38"/>
      <c r="N56" s="38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</row>
    <row r="57" spans="1:49" s="44" customFormat="1" ht="18" x14ac:dyDescent="0.2">
      <c r="A57" s="30">
        <v>46</v>
      </c>
      <c r="B57" s="40" t="s">
        <v>80</v>
      </c>
      <c r="C57" s="37" t="s">
        <v>181</v>
      </c>
      <c r="D57" s="41">
        <v>36555</v>
      </c>
      <c r="E57" s="42" t="s">
        <v>182</v>
      </c>
      <c r="F57" s="37" t="s">
        <v>82</v>
      </c>
      <c r="G57" s="35" t="s">
        <v>57</v>
      </c>
      <c r="H57" s="36"/>
      <c r="I57" s="37" t="s">
        <v>183</v>
      </c>
      <c r="J57" s="38"/>
      <c r="K57" s="38">
        <v>3</v>
      </c>
      <c r="L57" s="38"/>
      <c r="M57" s="38"/>
      <c r="N57" s="38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</row>
    <row r="58" spans="1:49" s="44" customFormat="1" ht="18" x14ac:dyDescent="0.2">
      <c r="A58" s="30">
        <v>47</v>
      </c>
      <c r="B58" s="40" t="s">
        <v>80</v>
      </c>
      <c r="C58" s="43" t="s">
        <v>184</v>
      </c>
      <c r="D58" s="41">
        <v>33104</v>
      </c>
      <c r="E58" s="42" t="s">
        <v>185</v>
      </c>
      <c r="F58" s="37" t="s">
        <v>82</v>
      </c>
      <c r="G58" s="35" t="s">
        <v>57</v>
      </c>
      <c r="H58" s="36"/>
      <c r="I58" s="37" t="s">
        <v>94</v>
      </c>
      <c r="J58" s="38"/>
      <c r="K58" s="38">
        <v>4</v>
      </c>
      <c r="L58" s="38"/>
      <c r="M58" s="38"/>
      <c r="N58" s="38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</row>
    <row r="59" spans="1:49" s="44" customFormat="1" ht="18" x14ac:dyDescent="0.2">
      <c r="A59" s="30">
        <v>48</v>
      </c>
      <c r="B59" s="40" t="s">
        <v>80</v>
      </c>
      <c r="C59" s="37" t="s">
        <v>186</v>
      </c>
      <c r="D59" s="41">
        <v>31727</v>
      </c>
      <c r="E59" s="42" t="s">
        <v>187</v>
      </c>
      <c r="F59" s="37" t="s">
        <v>82</v>
      </c>
      <c r="G59" s="35" t="s">
        <v>57</v>
      </c>
      <c r="H59" s="36"/>
      <c r="I59" s="37" t="s">
        <v>94</v>
      </c>
      <c r="J59" s="38"/>
      <c r="K59" s="38">
        <v>3</v>
      </c>
      <c r="L59" s="38"/>
      <c r="M59" s="38"/>
      <c r="N59" s="38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</row>
    <row r="60" spans="1:49" s="44" customFormat="1" ht="18" x14ac:dyDescent="0.2">
      <c r="A60" s="30">
        <v>49</v>
      </c>
      <c r="B60" s="40" t="s">
        <v>80</v>
      </c>
      <c r="C60" s="37" t="s">
        <v>188</v>
      </c>
      <c r="D60" s="41">
        <v>36550</v>
      </c>
      <c r="E60" s="42" t="s">
        <v>189</v>
      </c>
      <c r="F60" s="37" t="s">
        <v>82</v>
      </c>
      <c r="G60" s="35" t="s">
        <v>57</v>
      </c>
      <c r="H60" s="36"/>
      <c r="I60" s="37" t="s">
        <v>190</v>
      </c>
      <c r="J60" s="38"/>
      <c r="K60" s="38">
        <v>3</v>
      </c>
      <c r="L60" s="38"/>
      <c r="M60" s="38"/>
      <c r="N60" s="38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</row>
    <row r="61" spans="1:49" s="44" customFormat="1" ht="18" x14ac:dyDescent="0.2">
      <c r="A61" s="30">
        <v>50</v>
      </c>
      <c r="B61" s="43" t="s">
        <v>80</v>
      </c>
      <c r="C61" s="43" t="s">
        <v>191</v>
      </c>
      <c r="D61" s="41">
        <v>34660</v>
      </c>
      <c r="E61" s="46" t="s">
        <v>192</v>
      </c>
      <c r="F61" s="37" t="s">
        <v>82</v>
      </c>
      <c r="G61" s="35" t="s">
        <v>57</v>
      </c>
      <c r="H61" s="36"/>
      <c r="I61" s="37" t="s">
        <v>83</v>
      </c>
      <c r="J61" s="38"/>
      <c r="K61" s="38">
        <v>4</v>
      </c>
      <c r="L61" s="38"/>
      <c r="M61" s="38"/>
      <c r="N61" s="38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</row>
    <row r="62" spans="1:49" s="44" customFormat="1" ht="18" x14ac:dyDescent="0.2">
      <c r="A62" s="30">
        <v>51</v>
      </c>
      <c r="B62" s="43" t="s">
        <v>80</v>
      </c>
      <c r="C62" s="43" t="s">
        <v>193</v>
      </c>
      <c r="D62" s="41">
        <v>33699</v>
      </c>
      <c r="E62" s="46" t="s">
        <v>194</v>
      </c>
      <c r="F62" s="37" t="s">
        <v>82</v>
      </c>
      <c r="G62" s="35" t="s">
        <v>57</v>
      </c>
      <c r="H62" s="36"/>
      <c r="I62" s="37" t="s">
        <v>94</v>
      </c>
      <c r="J62" s="38"/>
      <c r="K62" s="38">
        <v>4</v>
      </c>
      <c r="L62" s="38"/>
      <c r="M62" s="38"/>
      <c r="N62" s="38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</row>
    <row r="63" spans="1:49" s="44" customFormat="1" ht="18" x14ac:dyDescent="0.2">
      <c r="A63" s="30">
        <v>52</v>
      </c>
      <c r="B63" s="43" t="s">
        <v>80</v>
      </c>
      <c r="C63" s="37" t="s">
        <v>195</v>
      </c>
      <c r="D63" s="41">
        <v>35590</v>
      </c>
      <c r="E63" s="42" t="s">
        <v>196</v>
      </c>
      <c r="F63" s="37" t="s">
        <v>82</v>
      </c>
      <c r="G63" s="35" t="s">
        <v>58</v>
      </c>
      <c r="H63" s="36" t="s">
        <v>51</v>
      </c>
      <c r="I63" s="38"/>
      <c r="J63" s="38"/>
      <c r="K63" s="38"/>
      <c r="L63" s="38"/>
      <c r="M63" s="38"/>
      <c r="N63" s="38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</row>
    <row r="64" spans="1:49" s="44" customFormat="1" ht="18" x14ac:dyDescent="0.2">
      <c r="A64" s="30">
        <v>53</v>
      </c>
      <c r="B64" s="43" t="s">
        <v>80</v>
      </c>
      <c r="C64" s="43" t="s">
        <v>197</v>
      </c>
      <c r="D64" s="41">
        <v>31112</v>
      </c>
      <c r="E64" s="42" t="s">
        <v>198</v>
      </c>
      <c r="F64" s="37" t="s">
        <v>82</v>
      </c>
      <c r="G64" s="35" t="s">
        <v>57</v>
      </c>
      <c r="H64" s="36"/>
      <c r="I64" s="37" t="s">
        <v>94</v>
      </c>
      <c r="J64" s="38"/>
      <c r="K64" s="38">
        <v>3</v>
      </c>
      <c r="L64" s="38"/>
      <c r="M64" s="38"/>
      <c r="N64" s="38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</row>
    <row r="65" spans="1:49" s="44" customFormat="1" ht="18" x14ac:dyDescent="0.2">
      <c r="A65" s="30">
        <v>54</v>
      </c>
      <c r="B65" s="43" t="s">
        <v>80</v>
      </c>
      <c r="C65" s="43" t="s">
        <v>199</v>
      </c>
      <c r="D65" s="41">
        <v>28721</v>
      </c>
      <c r="E65" s="42" t="s">
        <v>200</v>
      </c>
      <c r="F65" s="37" t="s">
        <v>82</v>
      </c>
      <c r="G65" s="35" t="s">
        <v>57</v>
      </c>
      <c r="H65" s="36"/>
      <c r="I65" s="37" t="s">
        <v>99</v>
      </c>
      <c r="J65" s="38"/>
      <c r="K65" s="38">
        <v>4</v>
      </c>
      <c r="L65" s="38"/>
      <c r="M65" s="38"/>
      <c r="N65" s="38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</row>
    <row r="66" spans="1:49" s="44" customFormat="1" ht="18" x14ac:dyDescent="0.2">
      <c r="A66" s="30">
        <v>55</v>
      </c>
      <c r="B66" s="43" t="s">
        <v>80</v>
      </c>
      <c r="C66" s="37" t="s">
        <v>201</v>
      </c>
      <c r="D66" s="41">
        <v>33680</v>
      </c>
      <c r="E66" s="42" t="s">
        <v>202</v>
      </c>
      <c r="F66" s="37" t="s">
        <v>82</v>
      </c>
      <c r="G66" s="35" t="s">
        <v>57</v>
      </c>
      <c r="H66" s="36"/>
      <c r="I66" s="37" t="s">
        <v>83</v>
      </c>
      <c r="J66" s="38"/>
      <c r="K66" s="38">
        <v>4</v>
      </c>
      <c r="L66" s="38"/>
      <c r="M66" s="38"/>
      <c r="N66" s="38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</row>
    <row r="67" spans="1:49" s="44" customFormat="1" ht="18" x14ac:dyDescent="0.2">
      <c r="A67" s="30">
        <v>56</v>
      </c>
      <c r="B67" s="43" t="s">
        <v>80</v>
      </c>
      <c r="C67" s="43" t="s">
        <v>203</v>
      </c>
      <c r="D67" s="41">
        <v>36254</v>
      </c>
      <c r="E67" s="42" t="s">
        <v>204</v>
      </c>
      <c r="F67" s="37" t="s">
        <v>82</v>
      </c>
      <c r="G67" s="35" t="s">
        <v>57</v>
      </c>
      <c r="H67" s="36"/>
      <c r="I67" s="37" t="s">
        <v>106</v>
      </c>
      <c r="J67" s="38"/>
      <c r="K67" s="38">
        <v>4</v>
      </c>
      <c r="L67" s="38"/>
      <c r="M67" s="38"/>
      <c r="N67" s="38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</row>
    <row r="68" spans="1:49" s="44" customFormat="1" ht="18" x14ac:dyDescent="0.2">
      <c r="A68" s="30">
        <v>57</v>
      </c>
      <c r="B68" s="40" t="s">
        <v>80</v>
      </c>
      <c r="C68" s="43" t="s">
        <v>205</v>
      </c>
      <c r="D68" s="41">
        <v>33272</v>
      </c>
      <c r="E68" s="42" t="s">
        <v>206</v>
      </c>
      <c r="F68" s="37" t="s">
        <v>82</v>
      </c>
      <c r="G68" s="35" t="s">
        <v>57</v>
      </c>
      <c r="H68" s="36"/>
      <c r="I68" s="37" t="s">
        <v>94</v>
      </c>
      <c r="J68" s="38"/>
      <c r="K68" s="38">
        <v>4</v>
      </c>
      <c r="L68" s="38"/>
      <c r="M68" s="38"/>
      <c r="N68" s="38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</row>
    <row r="69" spans="1:49" s="44" customFormat="1" ht="18" x14ac:dyDescent="0.2">
      <c r="A69" s="30">
        <v>58</v>
      </c>
      <c r="B69" s="43" t="s">
        <v>80</v>
      </c>
      <c r="C69" s="43" t="s">
        <v>207</v>
      </c>
      <c r="D69" s="41">
        <v>30058</v>
      </c>
      <c r="E69" s="42" t="s">
        <v>208</v>
      </c>
      <c r="F69" s="37" t="s">
        <v>82</v>
      </c>
      <c r="G69" s="35" t="s">
        <v>57</v>
      </c>
      <c r="H69" s="36"/>
      <c r="I69" s="37" t="s">
        <v>94</v>
      </c>
      <c r="J69" s="38"/>
      <c r="K69" s="38">
        <v>4</v>
      </c>
      <c r="L69" s="38"/>
      <c r="M69" s="38"/>
      <c r="N69" s="38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</row>
    <row r="70" spans="1:49" s="44" customFormat="1" ht="18" x14ac:dyDescent="0.2">
      <c r="A70" s="30">
        <v>59</v>
      </c>
      <c r="B70" s="43" t="s">
        <v>80</v>
      </c>
      <c r="C70" s="43" t="s">
        <v>209</v>
      </c>
      <c r="D70" s="41">
        <v>35526</v>
      </c>
      <c r="E70" s="42" t="s">
        <v>210</v>
      </c>
      <c r="F70" s="37" t="s">
        <v>82</v>
      </c>
      <c r="G70" s="35" t="s">
        <v>58</v>
      </c>
      <c r="H70" s="36" t="s">
        <v>49</v>
      </c>
      <c r="I70" s="38"/>
      <c r="J70" s="38"/>
      <c r="K70" s="38"/>
      <c r="L70" s="38"/>
      <c r="M70" s="38"/>
      <c r="N70" s="38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s="44" customFormat="1" ht="18" x14ac:dyDescent="0.2">
      <c r="A71" s="30">
        <v>60</v>
      </c>
      <c r="B71" s="40" t="s">
        <v>80</v>
      </c>
      <c r="C71" s="37" t="s">
        <v>211</v>
      </c>
      <c r="D71" s="41">
        <v>31487</v>
      </c>
      <c r="E71" s="42" t="s">
        <v>212</v>
      </c>
      <c r="F71" s="37" t="s">
        <v>82</v>
      </c>
      <c r="G71" s="35" t="s">
        <v>57</v>
      </c>
      <c r="H71" s="36"/>
      <c r="I71" s="37" t="s">
        <v>83</v>
      </c>
      <c r="J71" s="38"/>
      <c r="K71" s="38">
        <v>3</v>
      </c>
      <c r="L71" s="38"/>
      <c r="M71" s="38"/>
      <c r="N71" s="38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s="44" customFormat="1" ht="18" x14ac:dyDescent="0.2">
      <c r="A72" s="30">
        <v>61</v>
      </c>
      <c r="B72" s="40" t="s">
        <v>80</v>
      </c>
      <c r="C72" s="37" t="s">
        <v>213</v>
      </c>
      <c r="D72" s="41">
        <v>32612</v>
      </c>
      <c r="E72" s="42" t="s">
        <v>214</v>
      </c>
      <c r="F72" s="37" t="s">
        <v>82</v>
      </c>
      <c r="G72" s="35" t="s">
        <v>57</v>
      </c>
      <c r="H72" s="36"/>
      <c r="I72" s="37" t="s">
        <v>99</v>
      </c>
      <c r="J72" s="38"/>
      <c r="K72" s="38">
        <v>3</v>
      </c>
      <c r="L72" s="38"/>
      <c r="M72" s="38"/>
      <c r="N72" s="38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s="44" customFormat="1" ht="18" x14ac:dyDescent="0.2">
      <c r="A73" s="30">
        <v>62</v>
      </c>
      <c r="B73" s="40" t="s">
        <v>80</v>
      </c>
      <c r="C73" s="37" t="s">
        <v>215</v>
      </c>
      <c r="D73" s="41">
        <v>36796</v>
      </c>
      <c r="E73" s="42" t="s">
        <v>216</v>
      </c>
      <c r="F73" s="37" t="s">
        <v>82</v>
      </c>
      <c r="G73" s="35" t="s">
        <v>57</v>
      </c>
      <c r="H73" s="36"/>
      <c r="I73" s="47" t="s">
        <v>190</v>
      </c>
      <c r="J73" s="38"/>
      <c r="K73" s="38">
        <v>4</v>
      </c>
      <c r="L73" s="38"/>
      <c r="M73" s="38"/>
      <c r="N73" s="38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s="39" customFormat="1" ht="18" x14ac:dyDescent="0.2">
      <c r="A74" s="30">
        <v>63</v>
      </c>
      <c r="B74" s="40" t="s">
        <v>80</v>
      </c>
      <c r="C74" s="37" t="s">
        <v>217</v>
      </c>
      <c r="D74" s="41">
        <v>34800</v>
      </c>
      <c r="E74" s="42" t="s">
        <v>218</v>
      </c>
      <c r="F74" s="37" t="s">
        <v>82</v>
      </c>
      <c r="G74" s="35" t="s">
        <v>58</v>
      </c>
      <c r="H74" s="36" t="s">
        <v>49</v>
      </c>
      <c r="I74" s="38"/>
      <c r="J74" s="38"/>
      <c r="K74" s="38"/>
      <c r="L74" s="38"/>
      <c r="M74" s="38"/>
      <c r="N74" s="38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</row>
    <row r="75" spans="1:49" s="39" customFormat="1" ht="18" x14ac:dyDescent="0.2">
      <c r="A75" s="30">
        <v>64</v>
      </c>
      <c r="B75" s="43" t="s">
        <v>80</v>
      </c>
      <c r="C75" s="43" t="s">
        <v>219</v>
      </c>
      <c r="D75" s="41">
        <v>33533</v>
      </c>
      <c r="E75" s="42" t="s">
        <v>220</v>
      </c>
      <c r="F75" s="37" t="s">
        <v>82</v>
      </c>
      <c r="G75" s="35" t="s">
        <v>57</v>
      </c>
      <c r="H75" s="36"/>
      <c r="I75" s="37" t="s">
        <v>111</v>
      </c>
      <c r="J75" s="38"/>
      <c r="K75" s="38">
        <v>4</v>
      </c>
      <c r="L75" s="38"/>
      <c r="M75" s="38"/>
      <c r="N75" s="38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</row>
    <row r="76" spans="1:49" s="39" customFormat="1" ht="18" x14ac:dyDescent="0.2">
      <c r="A76" s="30">
        <v>65</v>
      </c>
      <c r="B76" s="43" t="s">
        <v>80</v>
      </c>
      <c r="C76" s="43" t="s">
        <v>221</v>
      </c>
      <c r="D76" s="41">
        <v>30907</v>
      </c>
      <c r="E76" s="42" t="s">
        <v>222</v>
      </c>
      <c r="F76" s="37" t="s">
        <v>82</v>
      </c>
      <c r="G76" s="35" t="s">
        <v>57</v>
      </c>
      <c r="H76" s="36"/>
      <c r="I76" s="37" t="s">
        <v>83</v>
      </c>
      <c r="J76" s="38"/>
      <c r="K76" s="38">
        <v>4</v>
      </c>
      <c r="L76" s="38"/>
      <c r="M76" s="38"/>
      <c r="N76" s="38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</row>
    <row r="77" spans="1:49" s="39" customFormat="1" ht="18" x14ac:dyDescent="0.2">
      <c r="A77" s="30">
        <v>66</v>
      </c>
      <c r="B77" s="43" t="s">
        <v>80</v>
      </c>
      <c r="C77" s="43" t="s">
        <v>223</v>
      </c>
      <c r="D77" s="41">
        <v>31230</v>
      </c>
      <c r="E77" s="42" t="s">
        <v>224</v>
      </c>
      <c r="F77" s="37" t="s">
        <v>82</v>
      </c>
      <c r="G77" s="35" t="s">
        <v>57</v>
      </c>
      <c r="H77" s="36"/>
      <c r="I77" s="37" t="s">
        <v>225</v>
      </c>
      <c r="J77" s="38"/>
      <c r="K77" s="38">
        <v>4</v>
      </c>
      <c r="L77" s="38"/>
      <c r="M77" s="38"/>
      <c r="N77" s="38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</row>
    <row r="78" spans="1:49" s="39" customFormat="1" ht="18" x14ac:dyDescent="0.2">
      <c r="A78" s="30">
        <v>67</v>
      </c>
      <c r="B78" s="40" t="s">
        <v>80</v>
      </c>
      <c r="C78" s="37" t="s">
        <v>226</v>
      </c>
      <c r="D78" s="41">
        <v>32845</v>
      </c>
      <c r="E78" s="42" t="s">
        <v>227</v>
      </c>
      <c r="F78" s="37" t="s">
        <v>82</v>
      </c>
      <c r="G78" s="35" t="s">
        <v>57</v>
      </c>
      <c r="H78" s="36"/>
      <c r="I78" s="37" t="s">
        <v>228</v>
      </c>
      <c r="J78" s="38"/>
      <c r="K78" s="38">
        <v>4</v>
      </c>
      <c r="L78" s="38"/>
      <c r="M78" s="38"/>
      <c r="N78" s="38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</row>
    <row r="79" spans="1:49" s="39" customFormat="1" ht="18" x14ac:dyDescent="0.2">
      <c r="A79" s="30">
        <v>68</v>
      </c>
      <c r="B79" s="40" t="s">
        <v>80</v>
      </c>
      <c r="C79" s="37" t="s">
        <v>229</v>
      </c>
      <c r="D79" s="41">
        <v>36661</v>
      </c>
      <c r="E79" s="42" t="s">
        <v>230</v>
      </c>
      <c r="F79" s="37" t="s">
        <v>82</v>
      </c>
      <c r="G79" s="35" t="s">
        <v>57</v>
      </c>
      <c r="H79" s="36"/>
      <c r="I79" s="37" t="s">
        <v>94</v>
      </c>
      <c r="J79" s="38"/>
      <c r="K79" s="38">
        <v>4</v>
      </c>
      <c r="L79" s="38"/>
      <c r="M79" s="38"/>
      <c r="N79" s="38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</row>
    <row r="80" spans="1:49" s="39" customFormat="1" ht="18" x14ac:dyDescent="0.2">
      <c r="A80" s="30">
        <v>69</v>
      </c>
      <c r="B80" s="40" t="s">
        <v>80</v>
      </c>
      <c r="C80" s="43" t="s">
        <v>231</v>
      </c>
      <c r="D80" s="41">
        <v>32205</v>
      </c>
      <c r="E80" s="42" t="s">
        <v>232</v>
      </c>
      <c r="F80" s="37" t="s">
        <v>82</v>
      </c>
      <c r="G80" s="35" t="s">
        <v>57</v>
      </c>
      <c r="H80" s="36"/>
      <c r="I80" s="37" t="s">
        <v>233</v>
      </c>
      <c r="J80" s="38"/>
      <c r="K80" s="38">
        <v>4</v>
      </c>
      <c r="L80" s="38"/>
      <c r="M80" s="38"/>
      <c r="N80" s="38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</row>
    <row r="81" spans="1:49" s="39" customFormat="1" ht="18" x14ac:dyDescent="0.2">
      <c r="A81" s="30">
        <v>70</v>
      </c>
      <c r="B81" s="43" t="s">
        <v>80</v>
      </c>
      <c r="C81" s="43" t="s">
        <v>234</v>
      </c>
      <c r="D81" s="41">
        <v>30484</v>
      </c>
      <c r="E81" s="42" t="s">
        <v>235</v>
      </c>
      <c r="F81" s="37" t="s">
        <v>82</v>
      </c>
      <c r="G81" s="35" t="s">
        <v>57</v>
      </c>
      <c r="H81" s="36"/>
      <c r="I81" s="37" t="s">
        <v>236</v>
      </c>
      <c r="J81" s="38"/>
      <c r="K81" s="38">
        <v>4</v>
      </c>
      <c r="L81" s="38"/>
      <c r="M81" s="38"/>
      <c r="N81" s="38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</row>
    <row r="82" spans="1:49" s="39" customFormat="1" ht="18" x14ac:dyDescent="0.2">
      <c r="A82" s="30">
        <v>71</v>
      </c>
      <c r="B82" s="40" t="s">
        <v>80</v>
      </c>
      <c r="C82" s="43" t="s">
        <v>237</v>
      </c>
      <c r="D82" s="41">
        <v>30598</v>
      </c>
      <c r="E82" s="42" t="s">
        <v>238</v>
      </c>
      <c r="F82" s="37" t="s">
        <v>82</v>
      </c>
      <c r="G82" s="35" t="s">
        <v>58</v>
      </c>
      <c r="H82" s="36" t="s">
        <v>49</v>
      </c>
      <c r="I82" s="38"/>
      <c r="J82" s="38"/>
      <c r="K82" s="38"/>
      <c r="L82" s="38"/>
      <c r="M82" s="38"/>
      <c r="N82" s="38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</row>
    <row r="83" spans="1:49" s="39" customFormat="1" ht="18" x14ac:dyDescent="0.2">
      <c r="A83" s="30">
        <v>72</v>
      </c>
      <c r="B83" s="40" t="s">
        <v>80</v>
      </c>
      <c r="C83" s="37" t="s">
        <v>239</v>
      </c>
      <c r="D83" s="41">
        <v>33353</v>
      </c>
      <c r="E83" s="42" t="s">
        <v>240</v>
      </c>
      <c r="F83" s="37" t="s">
        <v>82</v>
      </c>
      <c r="G83" s="35" t="s">
        <v>57</v>
      </c>
      <c r="H83" s="36"/>
      <c r="I83" s="47" t="s">
        <v>233</v>
      </c>
      <c r="J83" s="38"/>
      <c r="K83" s="38">
        <v>4</v>
      </c>
      <c r="L83" s="38"/>
      <c r="M83" s="38"/>
      <c r="N83" s="38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</row>
    <row r="84" spans="1:49" s="39" customFormat="1" ht="18" x14ac:dyDescent="0.2">
      <c r="A84" s="30">
        <v>73</v>
      </c>
      <c r="B84" s="40" t="s">
        <v>80</v>
      </c>
      <c r="C84" s="37" t="s">
        <v>241</v>
      </c>
      <c r="D84" s="41">
        <v>33411</v>
      </c>
      <c r="E84" s="42" t="s">
        <v>242</v>
      </c>
      <c r="F84" s="37" t="s">
        <v>82</v>
      </c>
      <c r="G84" s="35" t="s">
        <v>57</v>
      </c>
      <c r="H84" s="36"/>
      <c r="I84" s="47" t="s">
        <v>233</v>
      </c>
      <c r="J84" s="38"/>
      <c r="K84" s="38">
        <v>4</v>
      </c>
      <c r="L84" s="38"/>
      <c r="M84" s="38"/>
      <c r="N84" s="38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</row>
    <row r="85" spans="1:49" s="39" customFormat="1" ht="18" x14ac:dyDescent="0.2">
      <c r="A85" s="30">
        <v>74</v>
      </c>
      <c r="B85" s="43" t="s">
        <v>80</v>
      </c>
      <c r="C85" s="43" t="s">
        <v>243</v>
      </c>
      <c r="D85" s="41">
        <v>34472</v>
      </c>
      <c r="E85" s="42" t="s">
        <v>244</v>
      </c>
      <c r="F85" s="37" t="s">
        <v>82</v>
      </c>
      <c r="G85" s="35" t="s">
        <v>58</v>
      </c>
      <c r="H85" s="36" t="s">
        <v>49</v>
      </c>
      <c r="I85" s="38"/>
      <c r="J85" s="38"/>
      <c r="K85" s="38"/>
      <c r="L85" s="38"/>
      <c r="M85" s="38"/>
      <c r="N85" s="38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</row>
    <row r="86" spans="1:49" s="39" customFormat="1" ht="18" x14ac:dyDescent="0.2">
      <c r="A86" s="30">
        <v>75</v>
      </c>
      <c r="B86" s="40" t="s">
        <v>80</v>
      </c>
      <c r="C86" s="43" t="s">
        <v>245</v>
      </c>
      <c r="D86" s="41">
        <v>33526</v>
      </c>
      <c r="E86" s="42" t="s">
        <v>246</v>
      </c>
      <c r="F86" s="37" t="s">
        <v>82</v>
      </c>
      <c r="G86" s="35" t="s">
        <v>57</v>
      </c>
      <c r="H86" s="36"/>
      <c r="I86" s="37" t="s">
        <v>247</v>
      </c>
      <c r="J86" s="38"/>
      <c r="K86" s="38">
        <v>4</v>
      </c>
      <c r="L86" s="38"/>
      <c r="M86" s="38"/>
      <c r="N86" s="38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</row>
    <row r="87" spans="1:49" s="39" customFormat="1" ht="18" x14ac:dyDescent="0.2">
      <c r="A87" s="30">
        <v>76</v>
      </c>
      <c r="B87" s="43" t="s">
        <v>80</v>
      </c>
      <c r="C87" s="43" t="s">
        <v>248</v>
      </c>
      <c r="D87" s="41">
        <v>32763</v>
      </c>
      <c r="E87" s="46" t="s">
        <v>249</v>
      </c>
      <c r="F87" s="37" t="s">
        <v>82</v>
      </c>
      <c r="G87" s="35" t="s">
        <v>57</v>
      </c>
      <c r="H87" s="36"/>
      <c r="I87" s="47" t="s">
        <v>120</v>
      </c>
      <c r="J87" s="38"/>
      <c r="K87" s="38">
        <v>4</v>
      </c>
      <c r="L87" s="38"/>
      <c r="M87" s="38"/>
      <c r="N87" s="38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</row>
    <row r="88" spans="1:49" s="39" customFormat="1" ht="18" x14ac:dyDescent="0.2">
      <c r="A88" s="30">
        <v>77</v>
      </c>
      <c r="B88" s="43" t="s">
        <v>80</v>
      </c>
      <c r="C88" s="37" t="s">
        <v>250</v>
      </c>
      <c r="D88" s="41">
        <v>31656</v>
      </c>
      <c r="E88" s="42" t="s">
        <v>251</v>
      </c>
      <c r="F88" s="37" t="s">
        <v>82</v>
      </c>
      <c r="G88" s="35" t="s">
        <v>58</v>
      </c>
      <c r="H88" s="36" t="s">
        <v>49</v>
      </c>
      <c r="I88" s="38"/>
      <c r="J88" s="38"/>
      <c r="K88" s="38"/>
      <c r="L88" s="38"/>
      <c r="M88" s="38"/>
      <c r="N88" s="38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</row>
    <row r="89" spans="1:49" s="39" customFormat="1" ht="18" x14ac:dyDescent="0.2">
      <c r="A89" s="30">
        <v>78</v>
      </c>
      <c r="B89" s="40" t="s">
        <v>80</v>
      </c>
      <c r="C89" s="37" t="s">
        <v>252</v>
      </c>
      <c r="D89" s="41">
        <v>30657</v>
      </c>
      <c r="E89" s="42" t="s">
        <v>253</v>
      </c>
      <c r="F89" s="37" t="s">
        <v>82</v>
      </c>
      <c r="G89" s="35" t="s">
        <v>57</v>
      </c>
      <c r="H89" s="36"/>
      <c r="I89" s="37" t="s">
        <v>254</v>
      </c>
      <c r="J89" s="38"/>
      <c r="K89" s="38">
        <v>4</v>
      </c>
      <c r="L89" s="38"/>
      <c r="M89" s="38"/>
      <c r="N89" s="38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</row>
    <row r="90" spans="1:49" s="39" customFormat="1" ht="18" x14ac:dyDescent="0.2">
      <c r="A90" s="30">
        <v>79</v>
      </c>
      <c r="B90" s="40" t="s">
        <v>80</v>
      </c>
      <c r="C90" s="37" t="s">
        <v>255</v>
      </c>
      <c r="D90" s="41">
        <v>33840</v>
      </c>
      <c r="E90" s="42" t="s">
        <v>256</v>
      </c>
      <c r="F90" s="37" t="s">
        <v>82</v>
      </c>
      <c r="G90" s="35" t="s">
        <v>58</v>
      </c>
      <c r="H90" s="36" t="s">
        <v>49</v>
      </c>
      <c r="I90" s="38"/>
      <c r="J90" s="38"/>
      <c r="K90" s="38"/>
      <c r="L90" s="38"/>
      <c r="M90" s="38"/>
      <c r="N90" s="38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</row>
    <row r="91" spans="1:49" s="39" customFormat="1" ht="18" x14ac:dyDescent="0.2">
      <c r="A91" s="30">
        <v>80</v>
      </c>
      <c r="B91" s="40" t="s">
        <v>80</v>
      </c>
      <c r="C91" s="37" t="s">
        <v>257</v>
      </c>
      <c r="D91" s="41">
        <v>29211</v>
      </c>
      <c r="E91" s="42" t="s">
        <v>258</v>
      </c>
      <c r="F91" s="37" t="s">
        <v>82</v>
      </c>
      <c r="G91" s="35" t="s">
        <v>57</v>
      </c>
      <c r="H91" s="36"/>
      <c r="I91" s="37" t="s">
        <v>99</v>
      </c>
      <c r="J91" s="38"/>
      <c r="K91" s="38">
        <v>4</v>
      </c>
      <c r="L91" s="38"/>
      <c r="M91" s="38"/>
      <c r="N91" s="38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</row>
    <row r="92" spans="1:49" s="39" customFormat="1" ht="18" x14ac:dyDescent="0.2">
      <c r="A92" s="30">
        <v>81</v>
      </c>
      <c r="B92" s="43" t="s">
        <v>80</v>
      </c>
      <c r="C92" s="43" t="s">
        <v>259</v>
      </c>
      <c r="D92" s="41">
        <v>32419</v>
      </c>
      <c r="E92" s="42" t="s">
        <v>260</v>
      </c>
      <c r="F92" s="37" t="s">
        <v>82</v>
      </c>
      <c r="G92" s="35" t="s">
        <v>58</v>
      </c>
      <c r="H92" s="36" t="s">
        <v>49</v>
      </c>
      <c r="I92" s="38"/>
      <c r="J92" s="38"/>
      <c r="K92" s="38"/>
      <c r="L92" s="38"/>
      <c r="M92" s="38"/>
      <c r="N92" s="38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</row>
    <row r="93" spans="1:49" s="39" customFormat="1" ht="18" x14ac:dyDescent="0.2">
      <c r="A93" s="30">
        <v>82</v>
      </c>
      <c r="B93" s="40" t="s">
        <v>261</v>
      </c>
      <c r="C93" s="43" t="s">
        <v>262</v>
      </c>
      <c r="D93" s="41">
        <v>30544</v>
      </c>
      <c r="E93" s="42" t="s">
        <v>263</v>
      </c>
      <c r="F93" s="37" t="s">
        <v>82</v>
      </c>
      <c r="G93" s="35" t="s">
        <v>57</v>
      </c>
      <c r="H93" s="36"/>
      <c r="I93" s="37" t="s">
        <v>94</v>
      </c>
      <c r="J93" s="38"/>
      <c r="K93" s="38">
        <v>4</v>
      </c>
      <c r="L93" s="38"/>
      <c r="M93" s="38"/>
      <c r="N93" s="38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</row>
    <row r="94" spans="1:49" s="39" customFormat="1" ht="18" x14ac:dyDescent="0.2">
      <c r="A94" s="30">
        <v>83</v>
      </c>
      <c r="B94" s="40" t="s">
        <v>80</v>
      </c>
      <c r="C94" s="37" t="s">
        <v>264</v>
      </c>
      <c r="D94" s="41">
        <v>33099</v>
      </c>
      <c r="E94" s="42" t="s">
        <v>265</v>
      </c>
      <c r="F94" s="37" t="s">
        <v>82</v>
      </c>
      <c r="G94" s="35" t="s">
        <v>57</v>
      </c>
      <c r="H94" s="36"/>
      <c r="I94" s="37" t="s">
        <v>106</v>
      </c>
      <c r="J94" s="38"/>
      <c r="K94" s="38">
        <v>4</v>
      </c>
      <c r="L94" s="38"/>
      <c r="M94" s="38"/>
      <c r="N94" s="38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</row>
    <row r="95" spans="1:49" s="39" customFormat="1" ht="18" x14ac:dyDescent="0.2">
      <c r="A95" s="30">
        <v>84</v>
      </c>
      <c r="B95" s="40" t="s">
        <v>80</v>
      </c>
      <c r="C95" s="37" t="s">
        <v>266</v>
      </c>
      <c r="D95" s="41">
        <v>36152</v>
      </c>
      <c r="E95" s="42" t="s">
        <v>267</v>
      </c>
      <c r="F95" s="37" t="s">
        <v>82</v>
      </c>
      <c r="G95" s="35" t="s">
        <v>58</v>
      </c>
      <c r="H95" s="36" t="s">
        <v>49</v>
      </c>
      <c r="I95" s="38"/>
      <c r="J95" s="38"/>
      <c r="K95" s="38"/>
      <c r="L95" s="38"/>
      <c r="M95" s="38"/>
      <c r="N95" s="38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</row>
    <row r="96" spans="1:49" s="39" customFormat="1" ht="18" x14ac:dyDescent="0.2">
      <c r="A96" s="30">
        <v>85</v>
      </c>
      <c r="B96" s="40" t="s">
        <v>80</v>
      </c>
      <c r="C96" s="37" t="s">
        <v>268</v>
      </c>
      <c r="D96" s="41">
        <v>36840</v>
      </c>
      <c r="E96" s="42" t="s">
        <v>269</v>
      </c>
      <c r="F96" s="37" t="s">
        <v>82</v>
      </c>
      <c r="G96" s="35" t="s">
        <v>58</v>
      </c>
      <c r="H96" s="36" t="s">
        <v>49</v>
      </c>
      <c r="I96" s="38"/>
      <c r="J96" s="38"/>
      <c r="K96" s="38"/>
      <c r="L96" s="38"/>
      <c r="M96" s="38"/>
      <c r="N96" s="38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</row>
    <row r="97" spans="1:49" s="39" customFormat="1" ht="18" x14ac:dyDescent="0.2">
      <c r="A97" s="30">
        <v>86</v>
      </c>
      <c r="B97" s="43" t="s">
        <v>80</v>
      </c>
      <c r="C97" s="43" t="s">
        <v>270</v>
      </c>
      <c r="D97" s="41">
        <v>34956</v>
      </c>
      <c r="E97" s="42" t="s">
        <v>271</v>
      </c>
      <c r="F97" s="37" t="s">
        <v>82</v>
      </c>
      <c r="G97" s="35" t="s">
        <v>58</v>
      </c>
      <c r="H97" s="36" t="s">
        <v>49</v>
      </c>
      <c r="I97" s="38"/>
      <c r="J97" s="38"/>
      <c r="K97" s="38"/>
      <c r="L97" s="38"/>
      <c r="M97" s="38"/>
      <c r="N97" s="38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</row>
    <row r="98" spans="1:49" s="39" customFormat="1" ht="18" x14ac:dyDescent="0.2">
      <c r="A98" s="30">
        <v>87</v>
      </c>
      <c r="B98" s="43" t="s">
        <v>272</v>
      </c>
      <c r="C98" s="43" t="s">
        <v>273</v>
      </c>
      <c r="D98" s="41">
        <v>29850</v>
      </c>
      <c r="E98" s="42" t="s">
        <v>274</v>
      </c>
      <c r="F98" s="37" t="s">
        <v>82</v>
      </c>
      <c r="G98" s="35" t="s">
        <v>57</v>
      </c>
      <c r="H98" s="36"/>
      <c r="I98" s="37" t="s">
        <v>94</v>
      </c>
      <c r="J98" s="38"/>
      <c r="K98" s="38">
        <v>4</v>
      </c>
      <c r="L98" s="38"/>
      <c r="M98" s="38"/>
      <c r="N98" s="38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</row>
    <row r="99" spans="1:49" s="39" customFormat="1" ht="18" x14ac:dyDescent="0.2">
      <c r="A99" s="30">
        <v>88</v>
      </c>
      <c r="B99" s="40" t="s">
        <v>80</v>
      </c>
      <c r="C99" s="43" t="s">
        <v>275</v>
      </c>
      <c r="D99" s="41">
        <v>32650</v>
      </c>
      <c r="E99" s="42" t="s">
        <v>276</v>
      </c>
      <c r="F99" s="37" t="s">
        <v>82</v>
      </c>
      <c r="G99" s="35" t="s">
        <v>58</v>
      </c>
      <c r="H99" s="36" t="s">
        <v>49</v>
      </c>
      <c r="I99" s="38"/>
      <c r="J99" s="38"/>
      <c r="K99" s="38"/>
      <c r="L99" s="38"/>
      <c r="M99" s="38"/>
      <c r="N99" s="38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</row>
    <row r="100" spans="1:49" s="39" customFormat="1" ht="18" x14ac:dyDescent="0.2">
      <c r="A100" s="30">
        <v>89</v>
      </c>
      <c r="B100" s="43" t="s">
        <v>80</v>
      </c>
      <c r="C100" s="43" t="s">
        <v>277</v>
      </c>
      <c r="D100" s="41">
        <v>31448</v>
      </c>
      <c r="E100" s="42" t="s">
        <v>278</v>
      </c>
      <c r="F100" s="37" t="s">
        <v>82</v>
      </c>
      <c r="G100" s="35" t="s">
        <v>57</v>
      </c>
      <c r="H100" s="36"/>
      <c r="I100" s="37" t="s">
        <v>279</v>
      </c>
      <c r="J100" s="38"/>
      <c r="K100" s="38">
        <v>4</v>
      </c>
      <c r="L100" s="38"/>
      <c r="M100" s="38"/>
      <c r="N100" s="38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</row>
    <row r="101" spans="1:49" s="39" customFormat="1" ht="18" x14ac:dyDescent="0.2">
      <c r="A101" s="30">
        <v>90</v>
      </c>
      <c r="B101" s="43" t="s">
        <v>80</v>
      </c>
      <c r="C101" s="43" t="s">
        <v>280</v>
      </c>
      <c r="D101" s="41">
        <v>30338</v>
      </c>
      <c r="E101" s="42" t="s">
        <v>281</v>
      </c>
      <c r="F101" s="37" t="s">
        <v>82</v>
      </c>
      <c r="G101" s="35" t="s">
        <v>57</v>
      </c>
      <c r="H101" s="36"/>
      <c r="I101" s="37" t="s">
        <v>94</v>
      </c>
      <c r="J101" s="38"/>
      <c r="K101" s="38">
        <v>4</v>
      </c>
      <c r="L101" s="38"/>
      <c r="M101" s="38"/>
      <c r="N101" s="38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</row>
    <row r="102" spans="1:49" s="39" customFormat="1" ht="18" x14ac:dyDescent="0.2">
      <c r="A102" s="30">
        <v>91</v>
      </c>
      <c r="B102" s="40" t="s">
        <v>80</v>
      </c>
      <c r="C102" s="37" t="s">
        <v>282</v>
      </c>
      <c r="D102" s="41">
        <v>35674</v>
      </c>
      <c r="E102" s="42" t="s">
        <v>283</v>
      </c>
      <c r="F102" s="37" t="s">
        <v>82</v>
      </c>
      <c r="G102" s="35" t="s">
        <v>58</v>
      </c>
      <c r="H102" s="36" t="s">
        <v>49</v>
      </c>
      <c r="I102" s="38"/>
      <c r="J102" s="38"/>
      <c r="K102" s="38"/>
      <c r="L102" s="38"/>
      <c r="M102" s="38"/>
      <c r="N102" s="38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</row>
    <row r="103" spans="1:49" s="39" customFormat="1" ht="18" x14ac:dyDescent="0.2">
      <c r="A103" s="30">
        <v>92</v>
      </c>
      <c r="B103" s="43" t="s">
        <v>80</v>
      </c>
      <c r="C103" s="43" t="s">
        <v>284</v>
      </c>
      <c r="D103" s="41">
        <v>29267</v>
      </c>
      <c r="E103" s="42" t="s">
        <v>285</v>
      </c>
      <c r="F103" s="37" t="s">
        <v>82</v>
      </c>
      <c r="G103" s="35" t="s">
        <v>57</v>
      </c>
      <c r="H103" s="36"/>
      <c r="I103" s="37" t="s">
        <v>254</v>
      </c>
      <c r="J103" s="38"/>
      <c r="K103" s="38">
        <v>4</v>
      </c>
      <c r="L103" s="38"/>
      <c r="M103" s="38"/>
      <c r="N103" s="38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</row>
    <row r="104" spans="1:49" s="39" customFormat="1" ht="18" x14ac:dyDescent="0.2">
      <c r="A104" s="30">
        <v>93</v>
      </c>
      <c r="B104" s="43" t="s">
        <v>80</v>
      </c>
      <c r="C104" s="37" t="s">
        <v>286</v>
      </c>
      <c r="D104" s="41">
        <v>31455</v>
      </c>
      <c r="E104" s="42" t="s">
        <v>287</v>
      </c>
      <c r="F104" s="37" t="s">
        <v>82</v>
      </c>
      <c r="G104" s="35" t="s">
        <v>57</v>
      </c>
      <c r="H104" s="36"/>
      <c r="I104" s="47" t="s">
        <v>190</v>
      </c>
      <c r="J104" s="38"/>
      <c r="K104" s="38">
        <v>4</v>
      </c>
      <c r="L104" s="38"/>
      <c r="M104" s="38"/>
      <c r="N104" s="38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</row>
    <row r="105" spans="1:49" s="39" customFormat="1" ht="18" x14ac:dyDescent="0.2">
      <c r="A105" s="30">
        <v>94</v>
      </c>
      <c r="B105" s="43" t="s">
        <v>80</v>
      </c>
      <c r="C105" s="43" t="s">
        <v>288</v>
      </c>
      <c r="D105" s="41">
        <v>32744</v>
      </c>
      <c r="E105" s="46" t="s">
        <v>289</v>
      </c>
      <c r="F105" s="37" t="s">
        <v>82</v>
      </c>
      <c r="G105" s="35" t="s">
        <v>57</v>
      </c>
      <c r="H105" s="36"/>
      <c r="I105" s="37" t="s">
        <v>99</v>
      </c>
      <c r="J105" s="38"/>
      <c r="K105" s="38">
        <v>4</v>
      </c>
      <c r="L105" s="38"/>
      <c r="M105" s="38"/>
      <c r="N105" s="38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</row>
    <row r="106" spans="1:49" s="39" customFormat="1" ht="18" x14ac:dyDescent="0.2">
      <c r="A106" s="30">
        <v>95</v>
      </c>
      <c r="B106" s="43" t="s">
        <v>80</v>
      </c>
      <c r="C106" s="43" t="s">
        <v>290</v>
      </c>
      <c r="D106" s="41">
        <v>33531</v>
      </c>
      <c r="E106" s="42" t="s">
        <v>291</v>
      </c>
      <c r="F106" s="37" t="s">
        <v>82</v>
      </c>
      <c r="G106" s="35" t="s">
        <v>58</v>
      </c>
      <c r="H106" s="36" t="s">
        <v>49</v>
      </c>
      <c r="I106" s="38"/>
      <c r="J106" s="38"/>
      <c r="K106" s="38"/>
      <c r="L106" s="38"/>
      <c r="M106" s="38"/>
      <c r="N106" s="38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</row>
    <row r="107" spans="1:49" s="39" customFormat="1" ht="18" x14ac:dyDescent="0.2">
      <c r="A107" s="30">
        <v>96</v>
      </c>
      <c r="B107" s="43" t="s">
        <v>80</v>
      </c>
      <c r="C107" s="43" t="s">
        <v>292</v>
      </c>
      <c r="D107" s="41">
        <v>34764</v>
      </c>
      <c r="E107" s="42" t="s">
        <v>293</v>
      </c>
      <c r="F107" s="37" t="s">
        <v>82</v>
      </c>
      <c r="G107" s="35" t="s">
        <v>57</v>
      </c>
      <c r="H107" s="36"/>
      <c r="I107" s="37" t="s">
        <v>94</v>
      </c>
      <c r="J107" s="38"/>
      <c r="K107" s="38">
        <v>4</v>
      </c>
      <c r="L107" s="38"/>
      <c r="M107" s="38"/>
      <c r="N107" s="38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</row>
    <row r="108" spans="1:49" s="39" customFormat="1" ht="18" x14ac:dyDescent="0.2">
      <c r="A108" s="30">
        <v>97</v>
      </c>
      <c r="B108" s="43" t="s">
        <v>80</v>
      </c>
      <c r="C108" s="43" t="s">
        <v>294</v>
      </c>
      <c r="D108" s="41">
        <v>31975</v>
      </c>
      <c r="E108" s="42" t="s">
        <v>295</v>
      </c>
      <c r="F108" s="37" t="s">
        <v>82</v>
      </c>
      <c r="G108" s="35" t="s">
        <v>58</v>
      </c>
      <c r="H108" s="36" t="s">
        <v>51</v>
      </c>
      <c r="I108" s="38"/>
      <c r="J108" s="38"/>
      <c r="K108" s="38"/>
      <c r="L108" s="38"/>
      <c r="M108" s="38"/>
      <c r="N108" s="38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</row>
    <row r="109" spans="1:49" s="39" customFormat="1" ht="18" x14ac:dyDescent="0.2">
      <c r="A109" s="30">
        <v>98</v>
      </c>
      <c r="B109" s="40" t="s">
        <v>80</v>
      </c>
      <c r="C109" s="43" t="s">
        <v>296</v>
      </c>
      <c r="D109" s="41">
        <v>30736</v>
      </c>
      <c r="E109" s="42" t="s">
        <v>297</v>
      </c>
      <c r="F109" s="37" t="s">
        <v>82</v>
      </c>
      <c r="G109" s="35" t="s">
        <v>57</v>
      </c>
      <c r="H109" s="36"/>
      <c r="I109" s="37" t="s">
        <v>94</v>
      </c>
      <c r="J109" s="38"/>
      <c r="K109" s="38">
        <v>3</v>
      </c>
      <c r="L109" s="38"/>
      <c r="M109" s="38"/>
      <c r="N109" s="38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</row>
    <row r="110" spans="1:49" s="39" customFormat="1" ht="18" x14ac:dyDescent="0.2">
      <c r="A110" s="30">
        <v>99</v>
      </c>
      <c r="B110" s="40" t="s">
        <v>261</v>
      </c>
      <c r="C110" s="37" t="s">
        <v>298</v>
      </c>
      <c r="D110" s="41">
        <v>29816</v>
      </c>
      <c r="E110" s="42" t="s">
        <v>299</v>
      </c>
      <c r="F110" s="37" t="s">
        <v>82</v>
      </c>
      <c r="G110" s="35" t="s">
        <v>58</v>
      </c>
      <c r="H110" s="36" t="s">
        <v>51</v>
      </c>
      <c r="I110" s="38"/>
      <c r="J110" s="38"/>
      <c r="K110" s="38"/>
      <c r="L110" s="38"/>
      <c r="M110" s="38"/>
      <c r="N110" s="38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</row>
    <row r="111" spans="1:49" s="39" customFormat="1" ht="18" x14ac:dyDescent="0.2">
      <c r="A111" s="30">
        <v>100</v>
      </c>
      <c r="B111" s="40" t="s">
        <v>80</v>
      </c>
      <c r="C111" s="37" t="s">
        <v>300</v>
      </c>
      <c r="D111" s="41">
        <v>30571</v>
      </c>
      <c r="E111" s="42" t="s">
        <v>301</v>
      </c>
      <c r="F111" s="37" t="s">
        <v>82</v>
      </c>
      <c r="G111" s="35" t="s">
        <v>57</v>
      </c>
      <c r="H111" s="36"/>
      <c r="I111" s="37" t="s">
        <v>94</v>
      </c>
      <c r="J111" s="38"/>
      <c r="K111" s="38">
        <v>4</v>
      </c>
      <c r="L111" s="38"/>
      <c r="M111" s="38"/>
      <c r="N111" s="38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</row>
    <row r="112" spans="1:49" s="39" customFormat="1" ht="18" x14ac:dyDescent="0.2">
      <c r="A112" s="30">
        <v>101</v>
      </c>
      <c r="B112" s="40" t="s">
        <v>80</v>
      </c>
      <c r="C112" s="37" t="s">
        <v>302</v>
      </c>
      <c r="D112" s="41">
        <v>30631</v>
      </c>
      <c r="E112" s="42" t="s">
        <v>303</v>
      </c>
      <c r="F112" s="37" t="s">
        <v>82</v>
      </c>
      <c r="G112" s="35" t="s">
        <v>58</v>
      </c>
      <c r="H112" s="36" t="s">
        <v>51</v>
      </c>
      <c r="I112" s="38"/>
      <c r="J112" s="38"/>
      <c r="K112" s="38"/>
      <c r="L112" s="38"/>
      <c r="M112" s="38"/>
      <c r="N112" s="38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</row>
    <row r="113" spans="1:49" s="39" customFormat="1" ht="18" x14ac:dyDescent="0.2">
      <c r="A113" s="30">
        <v>102</v>
      </c>
      <c r="B113" s="40" t="s">
        <v>80</v>
      </c>
      <c r="C113" s="43" t="s">
        <v>304</v>
      </c>
      <c r="D113" s="41">
        <v>29004</v>
      </c>
      <c r="E113" s="42" t="s">
        <v>305</v>
      </c>
      <c r="F113" s="37" t="s">
        <v>82</v>
      </c>
      <c r="G113" s="35" t="s">
        <v>58</v>
      </c>
      <c r="H113" s="36" t="s">
        <v>49</v>
      </c>
      <c r="I113" s="38"/>
      <c r="J113" s="38"/>
      <c r="K113" s="38"/>
      <c r="L113" s="38"/>
      <c r="M113" s="38"/>
      <c r="N113" s="38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</row>
    <row r="114" spans="1:49" s="39" customFormat="1" ht="18" x14ac:dyDescent="0.2">
      <c r="A114" s="30">
        <v>103</v>
      </c>
      <c r="B114" s="40" t="s">
        <v>80</v>
      </c>
      <c r="C114" s="43" t="s">
        <v>306</v>
      </c>
      <c r="D114" s="41">
        <v>29132</v>
      </c>
      <c r="E114" s="42" t="s">
        <v>307</v>
      </c>
      <c r="F114" s="37" t="s">
        <v>82</v>
      </c>
      <c r="G114" s="35" t="s">
        <v>58</v>
      </c>
      <c r="H114" s="36" t="s">
        <v>51</v>
      </c>
      <c r="I114" s="38"/>
      <c r="J114" s="38"/>
      <c r="K114" s="38"/>
      <c r="L114" s="38"/>
      <c r="M114" s="38"/>
      <c r="N114" s="38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</row>
    <row r="115" spans="1:49" s="39" customFormat="1" ht="18" x14ac:dyDescent="0.2">
      <c r="A115" s="30">
        <v>104</v>
      </c>
      <c r="B115" s="43" t="s">
        <v>80</v>
      </c>
      <c r="C115" s="43" t="s">
        <v>308</v>
      </c>
      <c r="D115" s="41">
        <v>33618</v>
      </c>
      <c r="E115" s="42" t="s">
        <v>309</v>
      </c>
      <c r="F115" s="37" t="s">
        <v>82</v>
      </c>
      <c r="G115" s="35" t="s">
        <v>58</v>
      </c>
      <c r="H115" s="36" t="s">
        <v>49</v>
      </c>
      <c r="I115" s="38"/>
      <c r="J115" s="38"/>
      <c r="K115" s="38"/>
      <c r="L115" s="38"/>
      <c r="M115" s="38"/>
      <c r="N115" s="38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</row>
    <row r="116" spans="1:49" s="39" customFormat="1" ht="18" x14ac:dyDescent="0.2">
      <c r="A116" s="30">
        <v>105</v>
      </c>
      <c r="B116" s="40" t="s">
        <v>310</v>
      </c>
      <c r="C116" s="37" t="s">
        <v>311</v>
      </c>
      <c r="D116" s="41">
        <v>29546</v>
      </c>
      <c r="E116" s="42" t="s">
        <v>312</v>
      </c>
      <c r="F116" s="37" t="s">
        <v>82</v>
      </c>
      <c r="G116" s="35" t="s">
        <v>57</v>
      </c>
      <c r="H116" s="36"/>
      <c r="I116" s="37" t="s">
        <v>94</v>
      </c>
      <c r="J116" s="38"/>
      <c r="K116" s="38">
        <v>4</v>
      </c>
      <c r="L116" s="38"/>
      <c r="M116" s="38"/>
      <c r="N116" s="38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</row>
    <row r="117" spans="1:49" s="39" customFormat="1" ht="18" x14ac:dyDescent="0.2">
      <c r="A117" s="30">
        <v>106</v>
      </c>
      <c r="B117" s="43" t="s">
        <v>80</v>
      </c>
      <c r="C117" s="43" t="s">
        <v>313</v>
      </c>
      <c r="D117" s="41">
        <v>29604</v>
      </c>
      <c r="E117" s="42" t="s">
        <v>314</v>
      </c>
      <c r="F117" s="37" t="s">
        <v>82</v>
      </c>
      <c r="G117" s="35" t="s">
        <v>57</v>
      </c>
      <c r="H117" s="36"/>
      <c r="I117" s="37" t="s">
        <v>94</v>
      </c>
      <c r="J117" s="38"/>
      <c r="K117" s="38">
        <v>3</v>
      </c>
      <c r="L117" s="38"/>
      <c r="M117" s="38"/>
      <c r="N117" s="38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</row>
    <row r="118" spans="1:49" s="39" customFormat="1" ht="18" x14ac:dyDescent="0.2">
      <c r="A118" s="30">
        <v>107</v>
      </c>
      <c r="B118" s="43" t="s">
        <v>80</v>
      </c>
      <c r="C118" s="43" t="s">
        <v>315</v>
      </c>
      <c r="D118" s="41">
        <v>31184</v>
      </c>
      <c r="E118" s="42" t="s">
        <v>316</v>
      </c>
      <c r="F118" s="37" t="s">
        <v>82</v>
      </c>
      <c r="G118" s="35" t="s">
        <v>57</v>
      </c>
      <c r="H118" s="36"/>
      <c r="I118" s="37" t="s">
        <v>83</v>
      </c>
      <c r="J118" s="38"/>
      <c r="K118" s="38">
        <v>3</v>
      </c>
      <c r="L118" s="38"/>
      <c r="M118" s="38"/>
      <c r="N118" s="38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</row>
    <row r="119" spans="1:49" s="39" customFormat="1" ht="18" x14ac:dyDescent="0.2">
      <c r="A119" s="30">
        <v>108</v>
      </c>
      <c r="B119" s="40" t="s">
        <v>80</v>
      </c>
      <c r="C119" s="43" t="s">
        <v>317</v>
      </c>
      <c r="D119" s="41">
        <v>30794</v>
      </c>
      <c r="E119" s="42" t="s">
        <v>318</v>
      </c>
      <c r="F119" s="37" t="s">
        <v>82</v>
      </c>
      <c r="G119" s="35" t="s">
        <v>57</v>
      </c>
      <c r="H119" s="36"/>
      <c r="I119" s="37" t="s">
        <v>94</v>
      </c>
      <c r="J119" s="38"/>
      <c r="K119" s="38">
        <v>4</v>
      </c>
      <c r="L119" s="38"/>
      <c r="M119" s="38"/>
      <c r="N119" s="38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</row>
    <row r="120" spans="1:49" s="39" customFormat="1" ht="18" x14ac:dyDescent="0.2">
      <c r="A120" s="30">
        <v>109</v>
      </c>
      <c r="B120" s="40" t="s">
        <v>80</v>
      </c>
      <c r="C120" s="37" t="s">
        <v>319</v>
      </c>
      <c r="D120" s="41">
        <v>30427</v>
      </c>
      <c r="E120" s="42" t="s">
        <v>320</v>
      </c>
      <c r="F120" s="37" t="s">
        <v>82</v>
      </c>
      <c r="G120" s="35" t="s">
        <v>57</v>
      </c>
      <c r="H120" s="36"/>
      <c r="I120" s="37" t="s">
        <v>99</v>
      </c>
      <c r="J120" s="38"/>
      <c r="K120" s="38">
        <v>4</v>
      </c>
      <c r="L120" s="38"/>
      <c r="M120" s="38"/>
      <c r="N120" s="38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</row>
    <row r="121" spans="1:49" s="39" customFormat="1" ht="18" x14ac:dyDescent="0.2">
      <c r="A121" s="30">
        <v>110</v>
      </c>
      <c r="B121" s="40" t="s">
        <v>80</v>
      </c>
      <c r="C121" s="43" t="s">
        <v>321</v>
      </c>
      <c r="D121" s="41">
        <v>29901</v>
      </c>
      <c r="E121" s="42" t="s">
        <v>322</v>
      </c>
      <c r="F121" s="37" t="s">
        <v>82</v>
      </c>
      <c r="G121" s="35" t="s">
        <v>57</v>
      </c>
      <c r="H121" s="36"/>
      <c r="I121" s="37" t="s">
        <v>94</v>
      </c>
      <c r="J121" s="38"/>
      <c r="K121" s="38">
        <v>4</v>
      </c>
      <c r="L121" s="38"/>
      <c r="M121" s="38"/>
      <c r="N121" s="38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</row>
    <row r="122" spans="1:49" s="39" customFormat="1" ht="18" x14ac:dyDescent="0.2">
      <c r="A122" s="30">
        <v>111</v>
      </c>
      <c r="B122" s="40" t="s">
        <v>80</v>
      </c>
      <c r="C122" s="37" t="s">
        <v>323</v>
      </c>
      <c r="D122" s="41">
        <v>36382</v>
      </c>
      <c r="E122" s="42" t="s">
        <v>324</v>
      </c>
      <c r="F122" s="37" t="s">
        <v>82</v>
      </c>
      <c r="G122" s="35" t="s">
        <v>58</v>
      </c>
      <c r="H122" s="36" t="s">
        <v>49</v>
      </c>
      <c r="I122" s="38"/>
      <c r="J122" s="38"/>
      <c r="K122" s="38"/>
      <c r="L122" s="38"/>
      <c r="M122" s="38"/>
      <c r="N122" s="38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</row>
    <row r="123" spans="1:49" s="39" customFormat="1" ht="18" x14ac:dyDescent="0.2">
      <c r="A123" s="30">
        <v>112</v>
      </c>
      <c r="B123" s="40" t="s">
        <v>272</v>
      </c>
      <c r="C123" s="37" t="s">
        <v>325</v>
      </c>
      <c r="D123" s="41">
        <v>28816</v>
      </c>
      <c r="E123" s="42" t="s">
        <v>326</v>
      </c>
      <c r="F123" s="37" t="s">
        <v>82</v>
      </c>
      <c r="G123" s="35" t="s">
        <v>58</v>
      </c>
      <c r="H123" s="36" t="s">
        <v>49</v>
      </c>
      <c r="I123" s="38"/>
      <c r="J123" s="38"/>
      <c r="K123" s="38"/>
      <c r="L123" s="38"/>
      <c r="M123" s="38"/>
      <c r="N123" s="38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</row>
    <row r="124" spans="1:49" s="39" customFormat="1" ht="18" x14ac:dyDescent="0.2">
      <c r="A124" s="30">
        <v>113</v>
      </c>
      <c r="B124" s="40" t="s">
        <v>80</v>
      </c>
      <c r="C124" s="37" t="s">
        <v>327</v>
      </c>
      <c r="D124" s="41">
        <v>33991</v>
      </c>
      <c r="E124" s="42" t="s">
        <v>328</v>
      </c>
      <c r="F124" s="37" t="s">
        <v>82</v>
      </c>
      <c r="G124" s="35" t="s">
        <v>57</v>
      </c>
      <c r="H124" s="36"/>
      <c r="I124" s="37" t="s">
        <v>106</v>
      </c>
      <c r="J124" s="38"/>
      <c r="K124" s="38">
        <v>4</v>
      </c>
      <c r="L124" s="38"/>
      <c r="M124" s="38"/>
      <c r="N124" s="38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</row>
    <row r="125" spans="1:49" s="39" customFormat="1" ht="18" x14ac:dyDescent="0.2">
      <c r="A125" s="30">
        <v>114</v>
      </c>
      <c r="B125" s="43" t="s">
        <v>80</v>
      </c>
      <c r="C125" s="43" t="s">
        <v>329</v>
      </c>
      <c r="D125" s="41">
        <v>35873</v>
      </c>
      <c r="E125" s="46" t="s">
        <v>330</v>
      </c>
      <c r="F125" s="37" t="s">
        <v>82</v>
      </c>
      <c r="G125" s="35" t="s">
        <v>57</v>
      </c>
      <c r="H125" s="36"/>
      <c r="I125" s="48" t="s">
        <v>331</v>
      </c>
      <c r="J125" s="38"/>
      <c r="K125" s="38">
        <v>4</v>
      </c>
      <c r="L125" s="38"/>
      <c r="M125" s="38"/>
      <c r="N125" s="38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</row>
    <row r="126" spans="1:49" s="39" customFormat="1" ht="18" x14ac:dyDescent="0.2">
      <c r="A126" s="30">
        <v>115</v>
      </c>
      <c r="B126" s="43" t="s">
        <v>80</v>
      </c>
      <c r="C126" s="37" t="s">
        <v>332</v>
      </c>
      <c r="D126" s="41">
        <v>30677</v>
      </c>
      <c r="E126" s="42" t="s">
        <v>333</v>
      </c>
      <c r="F126" s="37" t="s">
        <v>82</v>
      </c>
      <c r="G126" s="35" t="s">
        <v>58</v>
      </c>
      <c r="H126" s="36" t="s">
        <v>49</v>
      </c>
      <c r="I126" s="38"/>
      <c r="J126" s="38"/>
      <c r="K126" s="38"/>
      <c r="L126" s="38"/>
      <c r="M126" s="38"/>
      <c r="N126" s="38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</row>
    <row r="127" spans="1:49" s="39" customFormat="1" ht="18" x14ac:dyDescent="0.2">
      <c r="A127" s="30">
        <v>116</v>
      </c>
      <c r="B127" s="40" t="s">
        <v>80</v>
      </c>
      <c r="C127" s="37" t="s">
        <v>334</v>
      </c>
      <c r="D127" s="41">
        <v>32327</v>
      </c>
      <c r="E127" s="42" t="s">
        <v>335</v>
      </c>
      <c r="F127" s="37" t="s">
        <v>82</v>
      </c>
      <c r="G127" s="35" t="s">
        <v>58</v>
      </c>
      <c r="H127" s="36" t="s">
        <v>49</v>
      </c>
      <c r="I127" s="38"/>
      <c r="J127" s="38"/>
      <c r="K127" s="38"/>
      <c r="L127" s="38"/>
      <c r="M127" s="38"/>
      <c r="N127" s="38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</row>
    <row r="128" spans="1:49" s="39" customFormat="1" ht="18" x14ac:dyDescent="0.2">
      <c r="A128" s="30">
        <v>117</v>
      </c>
      <c r="B128" s="40" t="s">
        <v>80</v>
      </c>
      <c r="C128" s="37" t="s">
        <v>336</v>
      </c>
      <c r="D128" s="41">
        <v>32293</v>
      </c>
      <c r="E128" s="42" t="s">
        <v>337</v>
      </c>
      <c r="F128" s="37" t="s">
        <v>82</v>
      </c>
      <c r="G128" s="35" t="s">
        <v>57</v>
      </c>
      <c r="H128" s="36"/>
      <c r="I128" s="37" t="s">
        <v>94</v>
      </c>
      <c r="J128" s="38"/>
      <c r="K128" s="38">
        <v>4</v>
      </c>
      <c r="L128" s="38"/>
      <c r="M128" s="38"/>
      <c r="N128" s="38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</row>
    <row r="129" spans="1:49" s="39" customFormat="1" ht="18" x14ac:dyDescent="0.2">
      <c r="A129" s="30">
        <v>118</v>
      </c>
      <c r="B129" s="43" t="s">
        <v>80</v>
      </c>
      <c r="C129" s="37" t="s">
        <v>338</v>
      </c>
      <c r="D129" s="41">
        <v>31780</v>
      </c>
      <c r="E129" s="42" t="s">
        <v>339</v>
      </c>
      <c r="F129" s="37" t="s">
        <v>82</v>
      </c>
      <c r="G129" s="35" t="s">
        <v>57</v>
      </c>
      <c r="H129" s="36"/>
      <c r="I129" s="37" t="s">
        <v>94</v>
      </c>
      <c r="J129" s="38"/>
      <c r="K129" s="38">
        <v>4</v>
      </c>
      <c r="L129" s="38"/>
      <c r="M129" s="38"/>
      <c r="N129" s="38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</row>
    <row r="130" spans="1:49" s="39" customFormat="1" ht="18" x14ac:dyDescent="0.2">
      <c r="A130" s="30">
        <v>119</v>
      </c>
      <c r="B130" s="40" t="s">
        <v>80</v>
      </c>
      <c r="C130" s="43" t="s">
        <v>340</v>
      </c>
      <c r="D130" s="41">
        <v>34751</v>
      </c>
      <c r="E130" s="42" t="s">
        <v>341</v>
      </c>
      <c r="F130" s="37" t="s">
        <v>82</v>
      </c>
      <c r="G130" s="35" t="s">
        <v>58</v>
      </c>
      <c r="H130" s="36" t="s">
        <v>49</v>
      </c>
      <c r="I130" s="38"/>
      <c r="J130" s="38"/>
      <c r="K130" s="38"/>
      <c r="L130" s="38"/>
      <c r="M130" s="38"/>
      <c r="N130" s="38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</row>
    <row r="131" spans="1:49" s="39" customFormat="1" ht="18" x14ac:dyDescent="0.2">
      <c r="A131" s="30">
        <v>120</v>
      </c>
      <c r="B131" s="43" t="s">
        <v>80</v>
      </c>
      <c r="C131" s="43" t="s">
        <v>342</v>
      </c>
      <c r="D131" s="41">
        <v>28827</v>
      </c>
      <c r="E131" s="42" t="s">
        <v>343</v>
      </c>
      <c r="F131" s="37" t="s">
        <v>82</v>
      </c>
      <c r="G131" s="35" t="s">
        <v>57</v>
      </c>
      <c r="H131" s="36"/>
      <c r="I131" s="47" t="s">
        <v>120</v>
      </c>
      <c r="J131" s="38"/>
      <c r="K131" s="38">
        <v>4</v>
      </c>
      <c r="L131" s="38"/>
      <c r="M131" s="38"/>
      <c r="N131" s="38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</row>
    <row r="132" spans="1:49" s="39" customFormat="1" ht="18" x14ac:dyDescent="0.2">
      <c r="A132" s="30">
        <v>121</v>
      </c>
      <c r="B132" s="43" t="s">
        <v>80</v>
      </c>
      <c r="C132" s="37" t="s">
        <v>344</v>
      </c>
      <c r="D132" s="41">
        <v>31371</v>
      </c>
      <c r="E132" s="42" t="s">
        <v>345</v>
      </c>
      <c r="F132" s="37" t="s">
        <v>82</v>
      </c>
      <c r="G132" s="35" t="s">
        <v>57</v>
      </c>
      <c r="H132" s="36"/>
      <c r="I132" s="37" t="s">
        <v>83</v>
      </c>
      <c r="J132" s="38"/>
      <c r="K132" s="38">
        <v>4</v>
      </c>
      <c r="L132" s="38"/>
      <c r="M132" s="38"/>
      <c r="N132" s="38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</row>
    <row r="133" spans="1:49" s="39" customFormat="1" ht="18" x14ac:dyDescent="0.2">
      <c r="A133" s="30">
        <v>122</v>
      </c>
      <c r="B133" s="43" t="s">
        <v>80</v>
      </c>
      <c r="C133" s="37" t="s">
        <v>346</v>
      </c>
      <c r="D133" s="41">
        <v>29679</v>
      </c>
      <c r="E133" s="42" t="s">
        <v>347</v>
      </c>
      <c r="F133" s="37" t="s">
        <v>82</v>
      </c>
      <c r="G133" s="35" t="s">
        <v>57</v>
      </c>
      <c r="H133" s="36"/>
      <c r="I133" s="37" t="s">
        <v>94</v>
      </c>
      <c r="J133" s="38"/>
      <c r="K133" s="38">
        <v>3</v>
      </c>
      <c r="L133" s="38"/>
      <c r="M133" s="38"/>
      <c r="N133" s="38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</row>
    <row r="134" spans="1:49" s="39" customFormat="1" ht="18" x14ac:dyDescent="0.2">
      <c r="A134" s="30">
        <v>123</v>
      </c>
      <c r="B134" s="40" t="s">
        <v>80</v>
      </c>
      <c r="C134" s="37" t="s">
        <v>348</v>
      </c>
      <c r="D134" s="41">
        <v>29825</v>
      </c>
      <c r="E134" s="42" t="s">
        <v>349</v>
      </c>
      <c r="F134" s="37" t="s">
        <v>82</v>
      </c>
      <c r="G134" s="35" t="s">
        <v>57</v>
      </c>
      <c r="H134" s="36"/>
      <c r="I134" s="37" t="s">
        <v>94</v>
      </c>
      <c r="J134" s="38"/>
      <c r="K134" s="38">
        <v>3</v>
      </c>
      <c r="L134" s="38"/>
      <c r="M134" s="38"/>
      <c r="N134" s="38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</row>
    <row r="135" spans="1:49" s="39" customFormat="1" ht="18" x14ac:dyDescent="0.2">
      <c r="A135" s="30">
        <v>124</v>
      </c>
      <c r="B135" s="43" t="s">
        <v>80</v>
      </c>
      <c r="C135" s="37" t="s">
        <v>350</v>
      </c>
      <c r="D135" s="41">
        <v>28991</v>
      </c>
      <c r="E135" s="42" t="s">
        <v>351</v>
      </c>
      <c r="F135" s="37" t="s">
        <v>82</v>
      </c>
      <c r="G135" s="35" t="s">
        <v>57</v>
      </c>
      <c r="H135" s="36"/>
      <c r="I135" s="37" t="s">
        <v>94</v>
      </c>
      <c r="J135" s="38"/>
      <c r="K135" s="38">
        <v>3</v>
      </c>
      <c r="L135" s="38"/>
      <c r="M135" s="38"/>
      <c r="N135" s="38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</row>
    <row r="136" spans="1:49" s="39" customFormat="1" ht="18" x14ac:dyDescent="0.2">
      <c r="A136" s="30">
        <v>125</v>
      </c>
      <c r="B136" s="40" t="s">
        <v>80</v>
      </c>
      <c r="C136" s="37" t="s">
        <v>352</v>
      </c>
      <c r="D136" s="41">
        <v>29547</v>
      </c>
      <c r="E136" s="42" t="s">
        <v>353</v>
      </c>
      <c r="F136" s="37" t="s">
        <v>82</v>
      </c>
      <c r="G136" s="35" t="s">
        <v>58</v>
      </c>
      <c r="H136" s="36" t="s">
        <v>51</v>
      </c>
      <c r="I136" s="38"/>
      <c r="J136" s="38"/>
      <c r="K136" s="38"/>
      <c r="L136" s="38"/>
      <c r="M136" s="38"/>
      <c r="N136" s="38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</row>
    <row r="137" spans="1:49" s="39" customFormat="1" ht="18" x14ac:dyDescent="0.2">
      <c r="A137" s="30">
        <v>126</v>
      </c>
      <c r="B137" s="40" t="s">
        <v>80</v>
      </c>
      <c r="C137" s="37" t="s">
        <v>354</v>
      </c>
      <c r="D137" s="41">
        <v>36528</v>
      </c>
      <c r="E137" s="42" t="s">
        <v>355</v>
      </c>
      <c r="F137" s="37" t="s">
        <v>82</v>
      </c>
      <c r="G137" s="35" t="s">
        <v>57</v>
      </c>
      <c r="H137" s="36"/>
      <c r="I137" s="37" t="s">
        <v>106</v>
      </c>
      <c r="J137" s="38"/>
      <c r="K137" s="38">
        <v>4</v>
      </c>
      <c r="L137" s="38"/>
      <c r="M137" s="38"/>
      <c r="N137" s="38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</row>
    <row r="138" spans="1:49" s="39" customFormat="1" ht="18" x14ac:dyDescent="0.2">
      <c r="A138" s="30">
        <v>127</v>
      </c>
      <c r="B138" s="40" t="s">
        <v>80</v>
      </c>
      <c r="C138" s="37" t="s">
        <v>356</v>
      </c>
      <c r="D138" s="41">
        <v>33036</v>
      </c>
      <c r="E138" s="42" t="s">
        <v>357</v>
      </c>
      <c r="F138" s="37" t="s">
        <v>82</v>
      </c>
      <c r="G138" s="35" t="s">
        <v>58</v>
      </c>
      <c r="H138" s="36" t="s">
        <v>49</v>
      </c>
      <c r="I138" s="38"/>
      <c r="J138" s="38"/>
      <c r="K138" s="38"/>
      <c r="L138" s="38"/>
      <c r="M138" s="38"/>
      <c r="N138" s="38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</row>
    <row r="139" spans="1:49" s="39" customFormat="1" ht="18" x14ac:dyDescent="0.2">
      <c r="A139" s="30">
        <v>128</v>
      </c>
      <c r="B139" s="40" t="s">
        <v>80</v>
      </c>
      <c r="C139" s="37" t="s">
        <v>358</v>
      </c>
      <c r="D139" s="41">
        <v>35010</v>
      </c>
      <c r="E139" s="42" t="s">
        <v>359</v>
      </c>
      <c r="F139" s="37" t="s">
        <v>82</v>
      </c>
      <c r="G139" s="35" t="s">
        <v>57</v>
      </c>
      <c r="H139" s="36"/>
      <c r="I139" s="37" t="s">
        <v>94</v>
      </c>
      <c r="J139" s="38"/>
      <c r="K139" s="38">
        <v>4</v>
      </c>
      <c r="L139" s="38"/>
      <c r="M139" s="38"/>
      <c r="N139" s="38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</row>
    <row r="140" spans="1:49" s="39" customFormat="1" ht="18" x14ac:dyDescent="0.2">
      <c r="A140" s="30">
        <v>129</v>
      </c>
      <c r="B140" s="43" t="s">
        <v>80</v>
      </c>
      <c r="C140" s="43" t="s">
        <v>360</v>
      </c>
      <c r="D140" s="41">
        <v>34163</v>
      </c>
      <c r="E140" s="42" t="s">
        <v>361</v>
      </c>
      <c r="F140" s="37" t="s">
        <v>82</v>
      </c>
      <c r="G140" s="35" t="s">
        <v>58</v>
      </c>
      <c r="H140" s="36" t="s">
        <v>49</v>
      </c>
      <c r="I140" s="38"/>
      <c r="J140" s="38"/>
      <c r="K140" s="38"/>
      <c r="L140" s="38"/>
      <c r="M140" s="38"/>
      <c r="N140" s="38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</row>
    <row r="141" spans="1:49" s="39" customFormat="1" ht="18" x14ac:dyDescent="0.2">
      <c r="A141" s="30">
        <v>130</v>
      </c>
      <c r="B141" s="40" t="s">
        <v>80</v>
      </c>
      <c r="C141" s="37" t="s">
        <v>362</v>
      </c>
      <c r="D141" s="41">
        <v>34284</v>
      </c>
      <c r="E141" s="42" t="s">
        <v>363</v>
      </c>
      <c r="F141" s="37" t="s">
        <v>82</v>
      </c>
      <c r="G141" s="35" t="s">
        <v>58</v>
      </c>
      <c r="H141" s="36" t="s">
        <v>49</v>
      </c>
      <c r="I141" s="38"/>
      <c r="J141" s="38"/>
      <c r="K141" s="38"/>
      <c r="L141" s="38"/>
      <c r="M141" s="38"/>
      <c r="N141" s="38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</row>
    <row r="142" spans="1:49" s="39" customFormat="1" ht="18" x14ac:dyDescent="0.2">
      <c r="A142" s="30">
        <v>131</v>
      </c>
      <c r="B142" s="43" t="s">
        <v>80</v>
      </c>
      <c r="C142" s="43" t="s">
        <v>364</v>
      </c>
      <c r="D142" s="49">
        <v>28837</v>
      </c>
      <c r="E142" s="42" t="s">
        <v>365</v>
      </c>
      <c r="F142" s="37" t="s">
        <v>82</v>
      </c>
      <c r="G142" s="35" t="s">
        <v>57</v>
      </c>
      <c r="H142" s="36"/>
      <c r="I142" s="37" t="s">
        <v>94</v>
      </c>
      <c r="J142" s="38"/>
      <c r="K142" s="38">
        <v>4</v>
      </c>
      <c r="L142" s="38"/>
      <c r="M142" s="38"/>
      <c r="N142" s="38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</row>
    <row r="143" spans="1:49" s="39" customFormat="1" ht="18" x14ac:dyDescent="0.2">
      <c r="A143" s="30">
        <v>132</v>
      </c>
      <c r="B143" s="40" t="s">
        <v>80</v>
      </c>
      <c r="C143" s="37" t="s">
        <v>366</v>
      </c>
      <c r="D143" s="41">
        <v>35725</v>
      </c>
      <c r="E143" s="42" t="s">
        <v>367</v>
      </c>
      <c r="F143" s="37" t="s">
        <v>82</v>
      </c>
      <c r="G143" s="35" t="s">
        <v>57</v>
      </c>
      <c r="H143" s="36"/>
      <c r="I143" s="37" t="s">
        <v>94</v>
      </c>
      <c r="J143" s="38"/>
      <c r="K143" s="38">
        <v>4</v>
      </c>
      <c r="L143" s="38"/>
      <c r="M143" s="38"/>
      <c r="N143" s="38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</row>
    <row r="144" spans="1:49" s="39" customFormat="1" ht="18" x14ac:dyDescent="0.2">
      <c r="A144" s="30">
        <v>133</v>
      </c>
      <c r="B144" s="40" t="s">
        <v>80</v>
      </c>
      <c r="C144" s="37" t="s">
        <v>368</v>
      </c>
      <c r="D144" s="41">
        <v>33540</v>
      </c>
      <c r="E144" s="42" t="s">
        <v>369</v>
      </c>
      <c r="F144" s="37" t="s">
        <v>82</v>
      </c>
      <c r="G144" s="35" t="s">
        <v>57</v>
      </c>
      <c r="H144" s="36"/>
      <c r="I144" s="37" t="s">
        <v>99</v>
      </c>
      <c r="J144" s="38"/>
      <c r="K144" s="38">
        <v>4</v>
      </c>
      <c r="L144" s="38"/>
      <c r="M144" s="38"/>
      <c r="N144" s="38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</row>
    <row r="145" spans="1:49" s="39" customFormat="1" ht="18" x14ac:dyDescent="0.2">
      <c r="A145" s="30">
        <v>134</v>
      </c>
      <c r="B145" s="43" t="s">
        <v>139</v>
      </c>
      <c r="C145" s="43" t="s">
        <v>370</v>
      </c>
      <c r="D145" s="41">
        <v>28436</v>
      </c>
      <c r="E145" s="46" t="s">
        <v>371</v>
      </c>
      <c r="F145" s="37" t="s">
        <v>82</v>
      </c>
      <c r="G145" s="35" t="s">
        <v>58</v>
      </c>
      <c r="H145" s="36" t="s">
        <v>49</v>
      </c>
      <c r="I145" s="38"/>
      <c r="J145" s="38"/>
      <c r="K145" s="38"/>
      <c r="L145" s="38"/>
      <c r="M145" s="38"/>
      <c r="N145" s="38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</row>
    <row r="146" spans="1:49" s="39" customFormat="1" ht="18" x14ac:dyDescent="0.2">
      <c r="A146" s="30">
        <v>135</v>
      </c>
      <c r="B146" s="43" t="s">
        <v>80</v>
      </c>
      <c r="C146" s="43" t="s">
        <v>372</v>
      </c>
      <c r="D146" s="41">
        <v>31975</v>
      </c>
      <c r="E146" s="42" t="s">
        <v>373</v>
      </c>
      <c r="F146" s="37" t="s">
        <v>82</v>
      </c>
      <c r="G146" s="35" t="s">
        <v>57</v>
      </c>
      <c r="H146" s="36"/>
      <c r="I146" s="37" t="s">
        <v>94</v>
      </c>
      <c r="J146" s="38"/>
      <c r="K146" s="38">
        <v>4</v>
      </c>
      <c r="L146" s="38"/>
      <c r="M146" s="38"/>
      <c r="N146" s="38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</row>
    <row r="147" spans="1:49" s="39" customFormat="1" ht="18" x14ac:dyDescent="0.2">
      <c r="A147" s="30">
        <v>136</v>
      </c>
      <c r="B147" s="43" t="s">
        <v>80</v>
      </c>
      <c r="C147" s="43" t="s">
        <v>374</v>
      </c>
      <c r="D147" s="49">
        <v>33800</v>
      </c>
      <c r="E147" s="42" t="s">
        <v>375</v>
      </c>
      <c r="F147" s="37" t="s">
        <v>82</v>
      </c>
      <c r="G147" s="35" t="s">
        <v>57</v>
      </c>
      <c r="H147" s="36"/>
      <c r="I147" s="37" t="s">
        <v>106</v>
      </c>
      <c r="J147" s="38"/>
      <c r="K147" s="38">
        <v>4</v>
      </c>
      <c r="L147" s="38"/>
      <c r="M147" s="38"/>
      <c r="N147" s="38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</row>
    <row r="148" spans="1:49" s="39" customFormat="1" ht="18" x14ac:dyDescent="0.2">
      <c r="A148" s="30">
        <v>137</v>
      </c>
      <c r="B148" s="40" t="s">
        <v>80</v>
      </c>
      <c r="C148" s="43" t="s">
        <v>376</v>
      </c>
      <c r="D148" s="41">
        <v>33378</v>
      </c>
      <c r="E148" s="42" t="s">
        <v>377</v>
      </c>
      <c r="F148" s="37" t="s">
        <v>82</v>
      </c>
      <c r="G148" s="35" t="s">
        <v>58</v>
      </c>
      <c r="H148" s="36" t="s">
        <v>49</v>
      </c>
      <c r="I148" s="38"/>
      <c r="J148" s="38"/>
      <c r="K148" s="38"/>
      <c r="L148" s="38"/>
      <c r="M148" s="38"/>
      <c r="N148" s="38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</row>
    <row r="149" spans="1:49" s="39" customFormat="1" ht="18" x14ac:dyDescent="0.2">
      <c r="A149" s="30">
        <v>138</v>
      </c>
      <c r="B149" s="40" t="s">
        <v>80</v>
      </c>
      <c r="C149" s="37" t="s">
        <v>378</v>
      </c>
      <c r="D149" s="41">
        <v>33789</v>
      </c>
      <c r="E149" s="42" t="s">
        <v>379</v>
      </c>
      <c r="F149" s="37" t="s">
        <v>82</v>
      </c>
      <c r="G149" s="35" t="s">
        <v>58</v>
      </c>
      <c r="H149" s="36" t="s">
        <v>49</v>
      </c>
      <c r="I149" s="38"/>
      <c r="J149" s="38"/>
      <c r="K149" s="38"/>
      <c r="L149" s="38"/>
      <c r="M149" s="38"/>
      <c r="N149" s="38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</row>
    <row r="150" spans="1:49" s="39" customFormat="1" ht="18" x14ac:dyDescent="0.2">
      <c r="A150" s="30">
        <v>139</v>
      </c>
      <c r="B150" s="43" t="s">
        <v>80</v>
      </c>
      <c r="C150" s="43" t="s">
        <v>380</v>
      </c>
      <c r="D150" s="41">
        <v>32869</v>
      </c>
      <c r="E150" s="42" t="s">
        <v>381</v>
      </c>
      <c r="F150" s="37" t="s">
        <v>82</v>
      </c>
      <c r="G150" s="35" t="s">
        <v>57</v>
      </c>
      <c r="H150" s="36"/>
      <c r="I150" s="37" t="s">
        <v>94</v>
      </c>
      <c r="J150" s="38"/>
      <c r="K150" s="38">
        <v>4</v>
      </c>
      <c r="L150" s="38"/>
      <c r="M150" s="38"/>
      <c r="N150" s="38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</row>
    <row r="151" spans="1:49" s="39" customFormat="1" ht="18" x14ac:dyDescent="0.2">
      <c r="A151" s="30">
        <v>140</v>
      </c>
      <c r="B151" s="40" t="s">
        <v>80</v>
      </c>
      <c r="C151" s="43" t="s">
        <v>382</v>
      </c>
      <c r="D151" s="41">
        <v>29588</v>
      </c>
      <c r="E151" s="42" t="s">
        <v>383</v>
      </c>
      <c r="F151" s="37" t="s">
        <v>82</v>
      </c>
      <c r="G151" s="35" t="s">
        <v>58</v>
      </c>
      <c r="H151" s="36" t="s">
        <v>51</v>
      </c>
      <c r="I151" s="38"/>
      <c r="J151" s="38"/>
      <c r="K151" s="38"/>
      <c r="L151" s="38"/>
      <c r="M151" s="38"/>
      <c r="N151" s="38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</row>
    <row r="152" spans="1:49" s="39" customFormat="1" ht="18" x14ac:dyDescent="0.2">
      <c r="A152" s="30">
        <v>141</v>
      </c>
      <c r="B152" s="43" t="s">
        <v>80</v>
      </c>
      <c r="C152" s="43" t="s">
        <v>384</v>
      </c>
      <c r="D152" s="41">
        <v>36796</v>
      </c>
      <c r="E152" s="42" t="s">
        <v>385</v>
      </c>
      <c r="F152" s="37" t="s">
        <v>82</v>
      </c>
      <c r="G152" s="35" t="s">
        <v>57</v>
      </c>
      <c r="H152" s="36"/>
      <c r="I152" s="37" t="s">
        <v>111</v>
      </c>
      <c r="J152" s="38"/>
      <c r="K152" s="38">
        <v>4</v>
      </c>
      <c r="L152" s="38"/>
      <c r="M152" s="38"/>
      <c r="N152" s="38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</row>
    <row r="153" spans="1:49" s="39" customFormat="1" ht="18" x14ac:dyDescent="0.2">
      <c r="A153" s="30">
        <v>142</v>
      </c>
      <c r="B153" s="43" t="s">
        <v>80</v>
      </c>
      <c r="C153" s="37" t="s">
        <v>386</v>
      </c>
      <c r="D153" s="41">
        <v>33683</v>
      </c>
      <c r="E153" s="42" t="s">
        <v>387</v>
      </c>
      <c r="F153" s="37" t="s">
        <v>82</v>
      </c>
      <c r="G153" s="35" t="s">
        <v>58</v>
      </c>
      <c r="H153" s="36" t="s">
        <v>49</v>
      </c>
      <c r="I153" s="38"/>
      <c r="J153" s="38"/>
      <c r="K153" s="38"/>
      <c r="L153" s="38"/>
      <c r="M153" s="38"/>
      <c r="N153" s="38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</row>
    <row r="154" spans="1:49" s="39" customFormat="1" ht="18" x14ac:dyDescent="0.2">
      <c r="A154" s="30">
        <v>143</v>
      </c>
      <c r="B154" s="40" t="s">
        <v>80</v>
      </c>
      <c r="C154" s="37" t="s">
        <v>388</v>
      </c>
      <c r="D154" s="41">
        <v>33660</v>
      </c>
      <c r="E154" s="42" t="s">
        <v>389</v>
      </c>
      <c r="F154" s="37" t="s">
        <v>82</v>
      </c>
      <c r="G154" s="35" t="s">
        <v>57</v>
      </c>
      <c r="H154" s="36"/>
      <c r="I154" s="47" t="s">
        <v>120</v>
      </c>
      <c r="J154" s="38"/>
      <c r="K154" s="38">
        <v>3</v>
      </c>
      <c r="L154" s="38"/>
      <c r="M154" s="38"/>
      <c r="N154" s="38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</row>
    <row r="155" spans="1:49" s="39" customFormat="1" ht="18" x14ac:dyDescent="0.2">
      <c r="A155" s="30">
        <v>144</v>
      </c>
      <c r="B155" s="50" t="s">
        <v>80</v>
      </c>
      <c r="C155" s="51" t="s">
        <v>397</v>
      </c>
      <c r="D155" s="52">
        <v>36334</v>
      </c>
      <c r="E155" s="53">
        <v>3633304397</v>
      </c>
      <c r="F155" s="34" t="s">
        <v>398</v>
      </c>
      <c r="G155" s="35" t="s">
        <v>57</v>
      </c>
      <c r="H155" s="36"/>
      <c r="I155" s="38" t="s">
        <v>398</v>
      </c>
      <c r="J155" s="38"/>
      <c r="K155" s="38">
        <v>3</v>
      </c>
      <c r="L155" s="38"/>
      <c r="M155" s="38"/>
      <c r="N155" s="38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</row>
    <row r="156" spans="1:49" s="39" customFormat="1" ht="18" x14ac:dyDescent="0.2">
      <c r="A156" s="30">
        <v>145</v>
      </c>
      <c r="B156" s="50" t="s">
        <v>80</v>
      </c>
      <c r="C156" s="51" t="s">
        <v>399</v>
      </c>
      <c r="D156" s="52">
        <v>33775</v>
      </c>
      <c r="E156" s="53">
        <v>3377405219</v>
      </c>
      <c r="F156" s="34" t="s">
        <v>111</v>
      </c>
      <c r="G156" s="35" t="s">
        <v>57</v>
      </c>
      <c r="H156" s="36"/>
      <c r="I156" s="38" t="s">
        <v>111</v>
      </c>
      <c r="J156" s="38"/>
      <c r="K156" s="38">
        <v>3</v>
      </c>
      <c r="L156" s="38"/>
      <c r="M156" s="38"/>
      <c r="N156" s="38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</row>
    <row r="157" spans="1:49" s="39" customFormat="1" ht="17" x14ac:dyDescent="0.2">
      <c r="A157" s="30">
        <v>146</v>
      </c>
      <c r="B157" s="50"/>
      <c r="C157" s="51"/>
      <c r="D157" s="52"/>
      <c r="E157" s="53"/>
      <c r="F157" s="34"/>
      <c r="G157" s="35"/>
      <c r="H157" s="36"/>
      <c r="I157" s="38"/>
      <c r="J157" s="38"/>
      <c r="K157" s="38"/>
      <c r="L157" s="38"/>
      <c r="M157" s="38"/>
      <c r="N157" s="38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</row>
    <row r="158" spans="1:49" s="39" customFormat="1" ht="17" x14ac:dyDescent="0.2">
      <c r="A158" s="30">
        <v>147</v>
      </c>
      <c r="B158" s="50"/>
      <c r="C158" s="51"/>
      <c r="D158" s="52"/>
      <c r="E158" s="53"/>
      <c r="F158" s="34"/>
      <c r="G158" s="35"/>
      <c r="H158" s="36"/>
      <c r="I158" s="38"/>
      <c r="J158" s="38"/>
      <c r="K158" s="38"/>
      <c r="L158" s="38"/>
      <c r="M158" s="38"/>
      <c r="N158" s="38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</row>
    <row r="159" spans="1:49" s="39" customFormat="1" ht="17" x14ac:dyDescent="0.2">
      <c r="A159" s="30">
        <v>148</v>
      </c>
      <c r="B159" s="50"/>
      <c r="C159" s="51"/>
      <c r="D159" s="52"/>
      <c r="E159" s="53"/>
      <c r="F159" s="34"/>
      <c r="G159" s="35"/>
      <c r="H159" s="36"/>
      <c r="I159" s="38"/>
      <c r="J159" s="38"/>
      <c r="K159" s="38"/>
      <c r="L159" s="38"/>
      <c r="M159" s="38"/>
      <c r="N159" s="38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</row>
    <row r="160" spans="1:49" s="39" customFormat="1" ht="17" x14ac:dyDescent="0.2">
      <c r="A160" s="30">
        <v>149</v>
      </c>
      <c r="B160" s="50"/>
      <c r="C160" s="51"/>
      <c r="D160" s="52"/>
      <c r="E160" s="53"/>
      <c r="F160" s="34"/>
      <c r="G160" s="35"/>
      <c r="H160" s="36"/>
      <c r="I160" s="38"/>
      <c r="J160" s="38"/>
      <c r="K160" s="38"/>
      <c r="L160" s="38"/>
      <c r="M160" s="38"/>
      <c r="N160" s="38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</row>
    <row r="161" spans="1:49" s="39" customFormat="1" ht="17" x14ac:dyDescent="0.2">
      <c r="A161" s="30">
        <v>150</v>
      </c>
      <c r="B161" s="50"/>
      <c r="C161" s="51"/>
      <c r="D161" s="52"/>
      <c r="E161" s="53"/>
      <c r="F161" s="34"/>
      <c r="G161" s="35"/>
      <c r="H161" s="36"/>
      <c r="I161" s="38"/>
      <c r="J161" s="38"/>
      <c r="K161" s="38"/>
      <c r="L161" s="38"/>
      <c r="M161" s="38"/>
      <c r="N161" s="38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</row>
    <row r="162" spans="1:49" s="39" customFormat="1" ht="17" x14ac:dyDescent="0.2">
      <c r="A162" s="30">
        <v>151</v>
      </c>
      <c r="B162" s="50"/>
      <c r="C162" s="51"/>
      <c r="D162" s="52"/>
      <c r="E162" s="53"/>
      <c r="F162" s="34"/>
      <c r="G162" s="35"/>
      <c r="H162" s="36"/>
      <c r="I162" s="38"/>
      <c r="J162" s="38"/>
      <c r="K162" s="38"/>
      <c r="L162" s="38"/>
      <c r="M162" s="38"/>
      <c r="N162" s="38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</row>
    <row r="163" spans="1:49" s="39" customFormat="1" ht="17" x14ac:dyDescent="0.2">
      <c r="A163" s="30">
        <v>152</v>
      </c>
      <c r="B163" s="50"/>
      <c r="C163" s="51"/>
      <c r="D163" s="52"/>
      <c r="E163" s="53"/>
      <c r="F163" s="34"/>
      <c r="G163" s="35"/>
      <c r="H163" s="36"/>
      <c r="I163" s="38"/>
      <c r="J163" s="38"/>
      <c r="K163" s="38"/>
      <c r="L163" s="38"/>
      <c r="M163" s="38"/>
      <c r="N163" s="38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</row>
    <row r="164" spans="1:49" s="39" customFormat="1" ht="17" x14ac:dyDescent="0.2">
      <c r="A164" s="30">
        <v>153</v>
      </c>
      <c r="B164" s="50"/>
      <c r="C164" s="51"/>
      <c r="D164" s="52"/>
      <c r="E164" s="53"/>
      <c r="F164" s="34"/>
      <c r="G164" s="35"/>
      <c r="H164" s="36"/>
      <c r="I164" s="38"/>
      <c r="J164" s="38"/>
      <c r="K164" s="38"/>
      <c r="L164" s="38"/>
      <c r="M164" s="38"/>
      <c r="N164" s="38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</row>
    <row r="165" spans="1:49" s="39" customFormat="1" ht="17" x14ac:dyDescent="0.2">
      <c r="A165" s="30">
        <v>154</v>
      </c>
      <c r="B165" s="50"/>
      <c r="C165" s="51"/>
      <c r="D165" s="52"/>
      <c r="E165" s="53"/>
      <c r="F165" s="34"/>
      <c r="G165" s="35"/>
      <c r="H165" s="36"/>
      <c r="I165" s="38"/>
      <c r="J165" s="38"/>
      <c r="K165" s="38"/>
      <c r="L165" s="38"/>
      <c r="M165" s="38"/>
      <c r="N165" s="38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</row>
    <row r="166" spans="1:49" s="39" customFormat="1" ht="17" x14ac:dyDescent="0.2">
      <c r="A166" s="30">
        <v>155</v>
      </c>
      <c r="B166" s="50"/>
      <c r="C166" s="51"/>
      <c r="D166" s="52"/>
      <c r="E166" s="53"/>
      <c r="F166" s="34"/>
      <c r="G166" s="35"/>
      <c r="H166" s="36"/>
      <c r="I166" s="38"/>
      <c r="J166" s="38"/>
      <c r="K166" s="38"/>
      <c r="L166" s="38"/>
      <c r="M166" s="38"/>
      <c r="N166" s="38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</row>
    <row r="167" spans="1:49" s="39" customFormat="1" ht="17" x14ac:dyDescent="0.2">
      <c r="A167" s="30">
        <v>156</v>
      </c>
      <c r="B167" s="50"/>
      <c r="C167" s="51"/>
      <c r="D167" s="52"/>
      <c r="E167" s="53"/>
      <c r="F167" s="34"/>
      <c r="G167" s="35"/>
      <c r="H167" s="36"/>
      <c r="I167" s="38"/>
      <c r="J167" s="38"/>
      <c r="K167" s="38"/>
      <c r="L167" s="38"/>
      <c r="M167" s="38"/>
      <c r="N167" s="38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</row>
    <row r="168" spans="1:49" s="39" customFormat="1" ht="17" x14ac:dyDescent="0.2">
      <c r="A168" s="30">
        <v>157</v>
      </c>
      <c r="B168" s="50"/>
      <c r="C168" s="51"/>
      <c r="D168" s="52"/>
      <c r="E168" s="53"/>
      <c r="F168" s="34"/>
      <c r="G168" s="35"/>
      <c r="H168" s="36"/>
      <c r="I168" s="38"/>
      <c r="J168" s="38"/>
      <c r="K168" s="38"/>
      <c r="L168" s="38"/>
      <c r="M168" s="38"/>
      <c r="N168" s="38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</row>
    <row r="169" spans="1:49" s="39" customFormat="1" ht="17" x14ac:dyDescent="0.2">
      <c r="A169" s="30">
        <v>158</v>
      </c>
      <c r="B169" s="50"/>
      <c r="C169" s="51"/>
      <c r="D169" s="52"/>
      <c r="E169" s="53"/>
      <c r="F169" s="34"/>
      <c r="G169" s="35"/>
      <c r="H169" s="36"/>
      <c r="I169" s="38"/>
      <c r="J169" s="38"/>
      <c r="K169" s="38"/>
      <c r="L169" s="38"/>
      <c r="M169" s="38"/>
      <c r="N169" s="38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</row>
    <row r="170" spans="1:49" s="39" customFormat="1" ht="17" x14ac:dyDescent="0.2">
      <c r="A170" s="30">
        <v>159</v>
      </c>
      <c r="B170" s="50"/>
      <c r="C170" s="51"/>
      <c r="D170" s="52"/>
      <c r="E170" s="53"/>
      <c r="F170" s="34"/>
      <c r="G170" s="35"/>
      <c r="H170" s="36"/>
      <c r="I170" s="38"/>
      <c r="J170" s="38"/>
      <c r="K170" s="38"/>
      <c r="L170" s="38"/>
      <c r="M170" s="38"/>
      <c r="N170" s="38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</row>
    <row r="171" spans="1:49" s="39" customFormat="1" ht="17" x14ac:dyDescent="0.2">
      <c r="A171" s="30">
        <v>160</v>
      </c>
      <c r="B171" s="50"/>
      <c r="C171" s="51"/>
      <c r="D171" s="52"/>
      <c r="E171" s="53"/>
      <c r="F171" s="34"/>
      <c r="G171" s="35"/>
      <c r="H171" s="36"/>
      <c r="I171" s="38"/>
      <c r="J171" s="38"/>
      <c r="K171" s="38"/>
      <c r="L171" s="38"/>
      <c r="M171" s="38"/>
      <c r="N171" s="38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</row>
    <row r="172" spans="1:49" s="39" customFormat="1" ht="17" x14ac:dyDescent="0.2">
      <c r="A172" s="30">
        <v>161</v>
      </c>
      <c r="B172" s="50"/>
      <c r="C172" s="51"/>
      <c r="D172" s="52"/>
      <c r="E172" s="53"/>
      <c r="F172" s="34"/>
      <c r="G172" s="35"/>
      <c r="H172" s="36"/>
      <c r="I172" s="38"/>
      <c r="J172" s="38"/>
      <c r="K172" s="38"/>
      <c r="L172" s="38"/>
      <c r="M172" s="38"/>
      <c r="N172" s="38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</row>
    <row r="173" spans="1:49" s="39" customFormat="1" ht="17" x14ac:dyDescent="0.2">
      <c r="A173" s="30">
        <v>162</v>
      </c>
      <c r="B173" s="50"/>
      <c r="C173" s="51"/>
      <c r="D173" s="52"/>
      <c r="E173" s="53"/>
      <c r="F173" s="34"/>
      <c r="G173" s="35"/>
      <c r="H173" s="36"/>
      <c r="I173" s="38"/>
      <c r="J173" s="38"/>
      <c r="K173" s="38"/>
      <c r="L173" s="38"/>
      <c r="M173" s="38"/>
      <c r="N173" s="38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</row>
    <row r="174" spans="1:49" s="39" customFormat="1" ht="17" x14ac:dyDescent="0.2">
      <c r="A174" s="30">
        <v>163</v>
      </c>
      <c r="B174" s="50"/>
      <c r="C174" s="51"/>
      <c r="D174" s="52"/>
      <c r="E174" s="53"/>
      <c r="F174" s="34"/>
      <c r="G174" s="35"/>
      <c r="H174" s="36"/>
      <c r="I174" s="38"/>
      <c r="J174" s="38"/>
      <c r="K174" s="38"/>
      <c r="L174" s="38"/>
      <c r="M174" s="38"/>
      <c r="N174" s="38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</row>
    <row r="175" spans="1:49" s="39" customFormat="1" ht="17" x14ac:dyDescent="0.2">
      <c r="A175" s="30">
        <v>164</v>
      </c>
      <c r="B175" s="50"/>
      <c r="C175" s="51"/>
      <c r="D175" s="52"/>
      <c r="E175" s="53"/>
      <c r="F175" s="34"/>
      <c r="G175" s="35"/>
      <c r="H175" s="36"/>
      <c r="I175" s="38"/>
      <c r="J175" s="38"/>
      <c r="K175" s="38"/>
      <c r="L175" s="38"/>
      <c r="M175" s="38"/>
      <c r="N175" s="38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</row>
    <row r="176" spans="1:49" s="39" customFormat="1" ht="17" x14ac:dyDescent="0.2">
      <c r="A176" s="30">
        <v>165</v>
      </c>
      <c r="B176" s="50"/>
      <c r="C176" s="51"/>
      <c r="D176" s="52"/>
      <c r="E176" s="53"/>
      <c r="F176" s="34"/>
      <c r="G176" s="35"/>
      <c r="H176" s="36"/>
      <c r="I176" s="38"/>
      <c r="J176" s="38"/>
      <c r="K176" s="38"/>
      <c r="L176" s="38"/>
      <c r="M176" s="38"/>
      <c r="N176" s="38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</row>
    <row r="177" spans="1:49" s="39" customFormat="1" ht="17" x14ac:dyDescent="0.2">
      <c r="A177" s="30">
        <v>166</v>
      </c>
      <c r="B177" s="50"/>
      <c r="C177" s="51"/>
      <c r="D177" s="52"/>
      <c r="E177" s="53"/>
      <c r="F177" s="34"/>
      <c r="G177" s="35"/>
      <c r="H177" s="36"/>
      <c r="I177" s="38"/>
      <c r="J177" s="38"/>
      <c r="K177" s="38"/>
      <c r="L177" s="38"/>
      <c r="M177" s="38"/>
      <c r="N177" s="38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</row>
    <row r="178" spans="1:49" s="39" customFormat="1" ht="17" x14ac:dyDescent="0.2">
      <c r="A178" s="30">
        <v>167</v>
      </c>
      <c r="B178" s="50"/>
      <c r="C178" s="51"/>
      <c r="D178" s="52"/>
      <c r="E178" s="53"/>
      <c r="F178" s="34"/>
      <c r="G178" s="35"/>
      <c r="H178" s="36"/>
      <c r="I178" s="38"/>
      <c r="J178" s="38"/>
      <c r="K178" s="38"/>
      <c r="L178" s="38"/>
      <c r="M178" s="38"/>
      <c r="N178" s="38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</row>
    <row r="179" spans="1:49" s="39" customFormat="1" ht="17" x14ac:dyDescent="0.2">
      <c r="A179" s="30">
        <v>168</v>
      </c>
      <c r="B179" s="50"/>
      <c r="C179" s="51"/>
      <c r="D179" s="52"/>
      <c r="E179" s="53"/>
      <c r="F179" s="34"/>
      <c r="G179" s="35"/>
      <c r="H179" s="36"/>
      <c r="I179" s="38"/>
      <c r="J179" s="38"/>
      <c r="K179" s="38"/>
      <c r="L179" s="38"/>
      <c r="M179" s="38"/>
      <c r="N179" s="38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</row>
    <row r="180" spans="1:49" s="39" customFormat="1" ht="17" x14ac:dyDescent="0.2">
      <c r="A180" s="30">
        <v>169</v>
      </c>
      <c r="B180" s="50"/>
      <c r="C180" s="51"/>
      <c r="D180" s="52"/>
      <c r="E180" s="53"/>
      <c r="F180" s="34"/>
      <c r="G180" s="35"/>
      <c r="H180" s="36"/>
      <c r="I180" s="38"/>
      <c r="J180" s="38"/>
      <c r="K180" s="38"/>
      <c r="L180" s="38"/>
      <c r="M180" s="38"/>
      <c r="N180" s="38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</row>
    <row r="181" spans="1:49" s="39" customFormat="1" ht="17" x14ac:dyDescent="0.2">
      <c r="A181" s="30">
        <v>170</v>
      </c>
      <c r="B181" s="50"/>
      <c r="C181" s="51"/>
      <c r="D181" s="52"/>
      <c r="E181" s="53"/>
      <c r="F181" s="34"/>
      <c r="G181" s="35"/>
      <c r="H181" s="36"/>
      <c r="I181" s="38"/>
      <c r="J181" s="38"/>
      <c r="K181" s="38"/>
      <c r="L181" s="38"/>
      <c r="M181" s="38"/>
      <c r="N181" s="38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</row>
    <row r="182" spans="1:49" s="39" customFormat="1" ht="17" x14ac:dyDescent="0.2">
      <c r="A182" s="30">
        <v>171</v>
      </c>
      <c r="B182" s="50"/>
      <c r="C182" s="51"/>
      <c r="D182" s="52"/>
      <c r="E182" s="53"/>
      <c r="F182" s="34"/>
      <c r="G182" s="35"/>
      <c r="H182" s="36"/>
      <c r="I182" s="38"/>
      <c r="J182" s="38"/>
      <c r="K182" s="38"/>
      <c r="L182" s="38"/>
      <c r="M182" s="38"/>
      <c r="N182" s="38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</row>
    <row r="183" spans="1:49" s="39" customFormat="1" ht="17" x14ac:dyDescent="0.2">
      <c r="A183" s="30">
        <v>172</v>
      </c>
      <c r="B183" s="50"/>
      <c r="C183" s="51"/>
      <c r="D183" s="52"/>
      <c r="E183" s="53"/>
      <c r="F183" s="34"/>
      <c r="G183" s="35"/>
      <c r="H183" s="36"/>
      <c r="I183" s="38"/>
      <c r="J183" s="38"/>
      <c r="K183" s="38"/>
      <c r="L183" s="38"/>
      <c r="M183" s="38"/>
      <c r="N183" s="38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</row>
    <row r="184" spans="1:49" s="39" customFormat="1" ht="17" x14ac:dyDescent="0.2">
      <c r="A184" s="30">
        <v>173</v>
      </c>
      <c r="B184" s="50"/>
      <c r="C184" s="51"/>
      <c r="D184" s="52"/>
      <c r="E184" s="53"/>
      <c r="F184" s="34"/>
      <c r="G184" s="35"/>
      <c r="H184" s="36"/>
      <c r="I184" s="38"/>
      <c r="J184" s="38"/>
      <c r="K184" s="38"/>
      <c r="L184" s="38"/>
      <c r="M184" s="38"/>
      <c r="N184" s="38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</row>
    <row r="185" spans="1:49" s="39" customFormat="1" ht="17" x14ac:dyDescent="0.2">
      <c r="A185" s="30">
        <v>174</v>
      </c>
      <c r="B185" s="50"/>
      <c r="C185" s="51"/>
      <c r="D185" s="52"/>
      <c r="E185" s="53"/>
      <c r="F185" s="34"/>
      <c r="G185" s="35"/>
      <c r="H185" s="36"/>
      <c r="I185" s="38"/>
      <c r="J185" s="38"/>
      <c r="K185" s="38"/>
      <c r="L185" s="38"/>
      <c r="M185" s="38"/>
      <c r="N185" s="38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</row>
    <row r="186" spans="1:49" s="39" customFormat="1" ht="17" x14ac:dyDescent="0.2">
      <c r="A186" s="30">
        <v>175</v>
      </c>
      <c r="B186" s="50"/>
      <c r="C186" s="51"/>
      <c r="D186" s="52"/>
      <c r="E186" s="53"/>
      <c r="F186" s="34"/>
      <c r="G186" s="35"/>
      <c r="H186" s="36"/>
      <c r="I186" s="38"/>
      <c r="J186" s="38"/>
      <c r="K186" s="38"/>
      <c r="L186" s="38"/>
      <c r="M186" s="38"/>
      <c r="N186" s="38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</row>
    <row r="187" spans="1:49" s="39" customFormat="1" ht="17" x14ac:dyDescent="0.2">
      <c r="A187" s="30">
        <v>176</v>
      </c>
      <c r="B187" s="50"/>
      <c r="C187" s="51"/>
      <c r="D187" s="52"/>
      <c r="E187" s="53"/>
      <c r="F187" s="34"/>
      <c r="G187" s="35"/>
      <c r="H187" s="36"/>
      <c r="I187" s="38"/>
      <c r="J187" s="38"/>
      <c r="K187" s="38"/>
      <c r="L187" s="38"/>
      <c r="M187" s="38"/>
      <c r="N187" s="38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</row>
    <row r="188" spans="1:49" s="39" customFormat="1" ht="17" x14ac:dyDescent="0.2">
      <c r="A188" s="30">
        <v>177</v>
      </c>
      <c r="B188" s="50"/>
      <c r="C188" s="51"/>
      <c r="D188" s="52"/>
      <c r="E188" s="53"/>
      <c r="F188" s="34"/>
      <c r="G188" s="35"/>
      <c r="H188" s="36"/>
      <c r="I188" s="38"/>
      <c r="J188" s="38"/>
      <c r="K188" s="38"/>
      <c r="L188" s="38"/>
      <c r="M188" s="38"/>
      <c r="N188" s="38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</row>
    <row r="189" spans="1:49" s="39" customFormat="1" ht="17" x14ac:dyDescent="0.2">
      <c r="A189" s="30">
        <v>178</v>
      </c>
      <c r="B189" s="50"/>
      <c r="C189" s="51"/>
      <c r="D189" s="52"/>
      <c r="E189" s="53"/>
      <c r="F189" s="34"/>
      <c r="G189" s="35"/>
      <c r="H189" s="36"/>
      <c r="I189" s="38"/>
      <c r="J189" s="38"/>
      <c r="K189" s="38"/>
      <c r="L189" s="38"/>
      <c r="M189" s="38"/>
      <c r="N189" s="38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</row>
    <row r="190" spans="1:49" s="39" customFormat="1" ht="17" x14ac:dyDescent="0.2">
      <c r="A190" s="30">
        <v>179</v>
      </c>
      <c r="B190" s="50"/>
      <c r="C190" s="51"/>
      <c r="D190" s="52"/>
      <c r="E190" s="53"/>
      <c r="F190" s="34"/>
      <c r="G190" s="35"/>
      <c r="H190" s="36"/>
      <c r="I190" s="38"/>
      <c r="J190" s="38"/>
      <c r="K190" s="38"/>
      <c r="L190" s="38"/>
      <c r="M190" s="38"/>
      <c r="N190" s="38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</row>
    <row r="191" spans="1:49" s="39" customFormat="1" ht="17" x14ac:dyDescent="0.2">
      <c r="A191" s="30">
        <v>180</v>
      </c>
      <c r="B191" s="50"/>
      <c r="C191" s="51"/>
      <c r="D191" s="52"/>
      <c r="E191" s="53"/>
      <c r="F191" s="34"/>
      <c r="G191" s="35"/>
      <c r="H191" s="36"/>
      <c r="I191" s="38"/>
      <c r="J191" s="38"/>
      <c r="K191" s="38"/>
      <c r="L191" s="38"/>
      <c r="M191" s="38"/>
      <c r="N191" s="38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</row>
    <row r="192" spans="1:49" s="39" customFormat="1" ht="17" x14ac:dyDescent="0.2">
      <c r="A192" s="30">
        <v>181</v>
      </c>
      <c r="B192" s="50"/>
      <c r="C192" s="51"/>
      <c r="D192" s="52"/>
      <c r="E192" s="53"/>
      <c r="F192" s="34"/>
      <c r="G192" s="35"/>
      <c r="H192" s="36"/>
      <c r="I192" s="38"/>
      <c r="J192" s="38"/>
      <c r="K192" s="38"/>
      <c r="L192" s="38"/>
      <c r="M192" s="38"/>
      <c r="N192" s="38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</row>
    <row r="193" spans="1:49" s="39" customFormat="1" ht="17" x14ac:dyDescent="0.2">
      <c r="A193" s="30">
        <v>182</v>
      </c>
      <c r="B193" s="50"/>
      <c r="C193" s="51"/>
      <c r="D193" s="52"/>
      <c r="E193" s="53"/>
      <c r="F193" s="34"/>
      <c r="G193" s="35"/>
      <c r="H193" s="36"/>
      <c r="I193" s="38"/>
      <c r="J193" s="38"/>
      <c r="K193" s="38"/>
      <c r="L193" s="38"/>
      <c r="M193" s="38"/>
      <c r="N193" s="38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</row>
    <row r="194" spans="1:49" s="39" customFormat="1" ht="17" x14ac:dyDescent="0.2">
      <c r="A194" s="30">
        <v>183</v>
      </c>
      <c r="B194" s="50"/>
      <c r="C194" s="51"/>
      <c r="D194" s="52"/>
      <c r="E194" s="53"/>
      <c r="F194" s="34"/>
      <c r="G194" s="35"/>
      <c r="H194" s="36"/>
      <c r="I194" s="38"/>
      <c r="J194" s="38"/>
      <c r="K194" s="38"/>
      <c r="L194" s="38"/>
      <c r="M194" s="38"/>
      <c r="N194" s="38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</row>
    <row r="195" spans="1:49" s="39" customFormat="1" ht="17" x14ac:dyDescent="0.2">
      <c r="A195" s="30">
        <v>184</v>
      </c>
      <c r="B195" s="50"/>
      <c r="C195" s="51"/>
      <c r="D195" s="52"/>
      <c r="E195" s="53"/>
      <c r="F195" s="34"/>
      <c r="G195" s="35"/>
      <c r="H195" s="36"/>
      <c r="I195" s="38"/>
      <c r="J195" s="38"/>
      <c r="K195" s="38"/>
      <c r="L195" s="38"/>
      <c r="M195" s="38"/>
      <c r="N195" s="38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</row>
    <row r="196" spans="1:49" s="39" customFormat="1" ht="17" x14ac:dyDescent="0.2">
      <c r="A196" s="30">
        <v>185</v>
      </c>
      <c r="B196" s="50"/>
      <c r="C196" s="51"/>
      <c r="D196" s="52"/>
      <c r="E196" s="53"/>
      <c r="F196" s="34"/>
      <c r="G196" s="35"/>
      <c r="H196" s="36"/>
      <c r="I196" s="38"/>
      <c r="J196" s="38"/>
      <c r="K196" s="38"/>
      <c r="L196" s="38"/>
      <c r="M196" s="38"/>
      <c r="N196" s="38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</row>
    <row r="197" spans="1:49" s="39" customFormat="1" ht="17" x14ac:dyDescent="0.2">
      <c r="A197" s="30">
        <v>186</v>
      </c>
      <c r="B197" s="50"/>
      <c r="C197" s="51"/>
      <c r="D197" s="52"/>
      <c r="E197" s="53"/>
      <c r="F197" s="34"/>
      <c r="G197" s="35"/>
      <c r="H197" s="36"/>
      <c r="I197" s="38"/>
      <c r="J197" s="38"/>
      <c r="K197" s="38"/>
      <c r="L197" s="38"/>
      <c r="M197" s="38"/>
      <c r="N197" s="38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</row>
    <row r="198" spans="1:49" s="39" customFormat="1" ht="17" x14ac:dyDescent="0.2">
      <c r="A198" s="30">
        <v>187</v>
      </c>
      <c r="B198" s="50"/>
      <c r="C198" s="51"/>
      <c r="D198" s="52"/>
      <c r="E198" s="53"/>
      <c r="F198" s="34"/>
      <c r="G198" s="35"/>
      <c r="H198" s="36"/>
      <c r="I198" s="38"/>
      <c r="J198" s="38"/>
      <c r="K198" s="38"/>
      <c r="L198" s="38"/>
      <c r="M198" s="38"/>
      <c r="N198" s="38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</row>
    <row r="199" spans="1:49" s="39" customFormat="1" ht="17" x14ac:dyDescent="0.2">
      <c r="A199" s="30">
        <v>188</v>
      </c>
      <c r="B199" s="50"/>
      <c r="C199" s="51"/>
      <c r="D199" s="52"/>
      <c r="E199" s="53"/>
      <c r="F199" s="34"/>
      <c r="G199" s="35"/>
      <c r="H199" s="36"/>
      <c r="I199" s="38"/>
      <c r="J199" s="38"/>
      <c r="K199" s="38"/>
      <c r="L199" s="38"/>
      <c r="M199" s="38"/>
      <c r="N199" s="38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</row>
    <row r="200" spans="1:49" s="39" customFormat="1" ht="17" x14ac:dyDescent="0.2">
      <c r="A200" s="30">
        <v>189</v>
      </c>
      <c r="B200" s="50"/>
      <c r="C200" s="51"/>
      <c r="D200" s="52"/>
      <c r="E200" s="53"/>
      <c r="F200" s="34"/>
      <c r="G200" s="35"/>
      <c r="H200" s="36"/>
      <c r="I200" s="38"/>
      <c r="J200" s="38"/>
      <c r="K200" s="38"/>
      <c r="L200" s="38"/>
      <c r="M200" s="38"/>
      <c r="N200" s="38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</row>
    <row r="201" spans="1:49" s="39" customFormat="1" ht="17" x14ac:dyDescent="0.2">
      <c r="A201" s="30">
        <v>190</v>
      </c>
      <c r="B201" s="50"/>
      <c r="C201" s="51"/>
      <c r="D201" s="52"/>
      <c r="E201" s="53"/>
      <c r="F201" s="34"/>
      <c r="G201" s="35"/>
      <c r="H201" s="36"/>
      <c r="I201" s="38"/>
      <c r="J201" s="38"/>
      <c r="K201" s="38"/>
      <c r="L201" s="38"/>
      <c r="M201" s="38"/>
      <c r="N201" s="38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</row>
    <row r="202" spans="1:49" s="39" customFormat="1" ht="17" x14ac:dyDescent="0.2">
      <c r="A202" s="30">
        <v>191</v>
      </c>
      <c r="B202" s="50"/>
      <c r="C202" s="51"/>
      <c r="D202" s="52"/>
      <c r="E202" s="53"/>
      <c r="F202" s="34"/>
      <c r="G202" s="35"/>
      <c r="H202" s="36"/>
      <c r="I202" s="38"/>
      <c r="J202" s="38"/>
      <c r="K202" s="38"/>
      <c r="L202" s="38"/>
      <c r="M202" s="38"/>
      <c r="N202" s="38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</row>
    <row r="203" spans="1:49" s="39" customFormat="1" ht="17" x14ac:dyDescent="0.2">
      <c r="A203" s="30">
        <v>192</v>
      </c>
      <c r="B203" s="50"/>
      <c r="C203" s="51"/>
      <c r="D203" s="52"/>
      <c r="E203" s="53"/>
      <c r="F203" s="34"/>
      <c r="G203" s="35"/>
      <c r="H203" s="36"/>
      <c r="I203" s="38"/>
      <c r="J203" s="38"/>
      <c r="K203" s="38"/>
      <c r="L203" s="38"/>
      <c r="M203" s="38"/>
      <c r="N203" s="38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</row>
    <row r="204" spans="1:49" s="39" customFormat="1" ht="17" x14ac:dyDescent="0.2">
      <c r="A204" s="30">
        <v>193</v>
      </c>
      <c r="B204" s="50"/>
      <c r="C204" s="51"/>
      <c r="D204" s="52"/>
      <c r="E204" s="53"/>
      <c r="F204" s="34"/>
      <c r="G204" s="35"/>
      <c r="H204" s="36"/>
      <c r="I204" s="38"/>
      <c r="J204" s="38"/>
      <c r="K204" s="38"/>
      <c r="L204" s="38"/>
      <c r="M204" s="38"/>
      <c r="N204" s="38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</row>
    <row r="205" spans="1:49" s="39" customFormat="1" ht="17" x14ac:dyDescent="0.2">
      <c r="A205" s="30">
        <v>194</v>
      </c>
      <c r="B205" s="50"/>
      <c r="C205" s="51"/>
      <c r="D205" s="52"/>
      <c r="E205" s="53"/>
      <c r="F205" s="34"/>
      <c r="G205" s="35"/>
      <c r="H205" s="36"/>
      <c r="I205" s="38"/>
      <c r="J205" s="38"/>
      <c r="K205" s="38"/>
      <c r="L205" s="38"/>
      <c r="M205" s="38"/>
      <c r="N205" s="38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</row>
    <row r="206" spans="1:49" s="39" customFormat="1" ht="17" x14ac:dyDescent="0.2">
      <c r="A206" s="30">
        <v>195</v>
      </c>
      <c r="B206" s="50"/>
      <c r="C206" s="51"/>
      <c r="D206" s="52"/>
      <c r="E206" s="53"/>
      <c r="F206" s="34"/>
      <c r="G206" s="35"/>
      <c r="H206" s="36"/>
      <c r="I206" s="38"/>
      <c r="J206" s="38"/>
      <c r="K206" s="38"/>
      <c r="L206" s="38"/>
      <c r="M206" s="38"/>
      <c r="N206" s="38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</row>
    <row r="207" spans="1:49" s="39" customFormat="1" ht="17" x14ac:dyDescent="0.2">
      <c r="A207" s="30">
        <v>196</v>
      </c>
      <c r="B207" s="50"/>
      <c r="C207" s="51"/>
      <c r="D207" s="52"/>
      <c r="E207" s="53"/>
      <c r="F207" s="34"/>
      <c r="G207" s="35"/>
      <c r="H207" s="36"/>
      <c r="I207" s="38"/>
      <c r="J207" s="38"/>
      <c r="K207" s="38"/>
      <c r="L207" s="38"/>
      <c r="M207" s="38"/>
      <c r="N207" s="38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</row>
    <row r="208" spans="1:49" s="39" customFormat="1" ht="17" x14ac:dyDescent="0.2">
      <c r="A208" s="30">
        <v>197</v>
      </c>
      <c r="B208" s="50"/>
      <c r="C208" s="51"/>
      <c r="D208" s="52"/>
      <c r="E208" s="53"/>
      <c r="F208" s="34"/>
      <c r="G208" s="35"/>
      <c r="H208" s="36"/>
      <c r="I208" s="38"/>
      <c r="J208" s="38"/>
      <c r="K208" s="38"/>
      <c r="L208" s="38"/>
      <c r="M208" s="38"/>
      <c r="N208" s="38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</row>
    <row r="209" spans="1:49" s="39" customFormat="1" ht="17" x14ac:dyDescent="0.2">
      <c r="A209" s="30">
        <v>198</v>
      </c>
      <c r="B209" s="50"/>
      <c r="C209" s="51"/>
      <c r="D209" s="52"/>
      <c r="E209" s="53"/>
      <c r="F209" s="34"/>
      <c r="G209" s="35"/>
      <c r="H209" s="36"/>
      <c r="I209" s="38"/>
      <c r="J209" s="38"/>
      <c r="K209" s="38"/>
      <c r="L209" s="38"/>
      <c r="M209" s="38"/>
      <c r="N209" s="38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</row>
    <row r="210" spans="1:49" s="39" customFormat="1" ht="17" x14ac:dyDescent="0.2">
      <c r="A210" s="30">
        <v>199</v>
      </c>
      <c r="B210" s="50"/>
      <c r="C210" s="51"/>
      <c r="D210" s="52"/>
      <c r="E210" s="53"/>
      <c r="F210" s="34"/>
      <c r="G210" s="35"/>
      <c r="H210" s="36"/>
      <c r="I210" s="38"/>
      <c r="J210" s="38"/>
      <c r="K210" s="38"/>
      <c r="L210" s="38"/>
      <c r="M210" s="38"/>
      <c r="N210" s="38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</row>
    <row r="211" spans="1:49" s="39" customFormat="1" ht="17" x14ac:dyDescent="0.2">
      <c r="A211" s="30">
        <v>200</v>
      </c>
      <c r="B211" s="50"/>
      <c r="C211" s="51"/>
      <c r="D211" s="52"/>
      <c r="E211" s="53"/>
      <c r="F211" s="34"/>
      <c r="G211" s="35"/>
      <c r="H211" s="36"/>
      <c r="I211" s="38"/>
      <c r="J211" s="38"/>
      <c r="K211" s="38"/>
      <c r="L211" s="38"/>
      <c r="M211" s="38"/>
      <c r="N211" s="38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</row>
    <row r="212" spans="1:49" s="39" customFormat="1" ht="17" x14ac:dyDescent="0.2">
      <c r="A212" s="30">
        <v>201</v>
      </c>
      <c r="B212" s="50"/>
      <c r="C212" s="51"/>
      <c r="D212" s="52"/>
      <c r="E212" s="53"/>
      <c r="F212" s="34"/>
      <c r="G212" s="35"/>
      <c r="H212" s="36"/>
      <c r="I212" s="38"/>
      <c r="J212" s="38"/>
      <c r="K212" s="38"/>
      <c r="L212" s="38"/>
      <c r="M212" s="38"/>
      <c r="N212" s="38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</row>
    <row r="213" spans="1:49" s="39" customFormat="1" ht="17" x14ac:dyDescent="0.2">
      <c r="A213" s="30">
        <v>202</v>
      </c>
      <c r="B213" s="50"/>
      <c r="C213" s="51"/>
      <c r="D213" s="52"/>
      <c r="E213" s="53"/>
      <c r="F213" s="34"/>
      <c r="G213" s="35"/>
      <c r="H213" s="36"/>
      <c r="I213" s="38"/>
      <c r="J213" s="38"/>
      <c r="K213" s="38"/>
      <c r="L213" s="38"/>
      <c r="M213" s="38"/>
      <c r="N213" s="38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</row>
    <row r="214" spans="1:49" s="39" customFormat="1" ht="17" x14ac:dyDescent="0.2">
      <c r="A214" s="30">
        <v>203</v>
      </c>
      <c r="B214" s="50"/>
      <c r="C214" s="51"/>
      <c r="D214" s="52"/>
      <c r="E214" s="53"/>
      <c r="F214" s="34"/>
      <c r="G214" s="35"/>
      <c r="H214" s="36"/>
      <c r="I214" s="38"/>
      <c r="J214" s="38"/>
      <c r="K214" s="38"/>
      <c r="L214" s="38"/>
      <c r="M214" s="38"/>
      <c r="N214" s="38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</row>
    <row r="215" spans="1:49" s="39" customFormat="1" ht="17" x14ac:dyDescent="0.2">
      <c r="A215" s="30">
        <v>204</v>
      </c>
      <c r="B215" s="50"/>
      <c r="C215" s="51"/>
      <c r="D215" s="52"/>
      <c r="E215" s="53"/>
      <c r="F215" s="34"/>
      <c r="G215" s="35"/>
      <c r="H215" s="36"/>
      <c r="I215" s="38"/>
      <c r="J215" s="38"/>
      <c r="K215" s="38"/>
      <c r="L215" s="38"/>
      <c r="M215" s="38"/>
      <c r="N215" s="38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</row>
    <row r="216" spans="1:49" s="39" customFormat="1" ht="17" x14ac:dyDescent="0.2">
      <c r="A216" s="30">
        <v>205</v>
      </c>
      <c r="B216" s="50"/>
      <c r="C216" s="51"/>
      <c r="D216" s="52"/>
      <c r="E216" s="53"/>
      <c r="F216" s="34"/>
      <c r="G216" s="35"/>
      <c r="H216" s="36"/>
      <c r="I216" s="38"/>
      <c r="J216" s="38"/>
      <c r="K216" s="38"/>
      <c r="L216" s="38"/>
      <c r="M216" s="38"/>
      <c r="N216" s="38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</row>
    <row r="217" spans="1:49" s="39" customFormat="1" ht="17" x14ac:dyDescent="0.2">
      <c r="A217" s="30">
        <v>206</v>
      </c>
      <c r="B217" s="50"/>
      <c r="C217" s="51"/>
      <c r="D217" s="52"/>
      <c r="E217" s="53"/>
      <c r="F217" s="34"/>
      <c r="G217" s="35"/>
      <c r="H217" s="36"/>
      <c r="I217" s="38"/>
      <c r="J217" s="38"/>
      <c r="K217" s="38"/>
      <c r="L217" s="38"/>
      <c r="M217" s="38"/>
      <c r="N217" s="38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</row>
    <row r="218" spans="1:49" s="39" customFormat="1" ht="17" x14ac:dyDescent="0.2">
      <c r="A218" s="30">
        <v>207</v>
      </c>
      <c r="B218" s="50"/>
      <c r="C218" s="51"/>
      <c r="D218" s="52"/>
      <c r="E218" s="53"/>
      <c r="F218" s="34"/>
      <c r="G218" s="35"/>
      <c r="H218" s="36"/>
      <c r="I218" s="38"/>
      <c r="J218" s="38"/>
      <c r="K218" s="38"/>
      <c r="L218" s="38"/>
      <c r="M218" s="38"/>
      <c r="N218" s="38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</row>
    <row r="219" spans="1:49" s="39" customFormat="1" ht="17" x14ac:dyDescent="0.2">
      <c r="A219" s="30">
        <v>208</v>
      </c>
      <c r="B219" s="50"/>
      <c r="C219" s="51"/>
      <c r="D219" s="52"/>
      <c r="E219" s="53"/>
      <c r="F219" s="34"/>
      <c r="G219" s="35"/>
      <c r="H219" s="36"/>
      <c r="I219" s="38"/>
      <c r="J219" s="38"/>
      <c r="K219" s="38"/>
      <c r="L219" s="38"/>
      <c r="M219" s="38"/>
      <c r="N219" s="38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</row>
    <row r="220" spans="1:49" s="39" customFormat="1" ht="17" x14ac:dyDescent="0.2">
      <c r="A220" s="30">
        <v>209</v>
      </c>
      <c r="B220" s="50"/>
      <c r="C220" s="51"/>
      <c r="D220" s="52"/>
      <c r="E220" s="53"/>
      <c r="F220" s="34"/>
      <c r="G220" s="35"/>
      <c r="H220" s="36"/>
      <c r="I220" s="38"/>
      <c r="J220" s="38"/>
      <c r="K220" s="38"/>
      <c r="L220" s="38"/>
      <c r="M220" s="38"/>
      <c r="N220" s="38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</row>
    <row r="221" spans="1:49" s="39" customFormat="1" ht="17" x14ac:dyDescent="0.2">
      <c r="A221" s="30">
        <v>210</v>
      </c>
      <c r="B221" s="50"/>
      <c r="C221" s="51"/>
      <c r="D221" s="52"/>
      <c r="E221" s="53"/>
      <c r="F221" s="34"/>
      <c r="G221" s="35"/>
      <c r="H221" s="36"/>
      <c r="I221" s="38"/>
      <c r="J221" s="38"/>
      <c r="K221" s="38"/>
      <c r="L221" s="38"/>
      <c r="M221" s="38"/>
      <c r="N221" s="38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</row>
    <row r="222" spans="1:49" s="39" customFormat="1" ht="17" x14ac:dyDescent="0.2">
      <c r="A222" s="30">
        <v>211</v>
      </c>
      <c r="B222" s="50"/>
      <c r="C222" s="51"/>
      <c r="D222" s="52"/>
      <c r="E222" s="53"/>
      <c r="F222" s="34"/>
      <c r="G222" s="35"/>
      <c r="H222" s="36"/>
      <c r="I222" s="38"/>
      <c r="J222" s="38"/>
      <c r="K222" s="38"/>
      <c r="L222" s="38"/>
      <c r="M222" s="38"/>
      <c r="N222" s="38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</row>
    <row r="223" spans="1:49" s="39" customFormat="1" ht="17" x14ac:dyDescent="0.2">
      <c r="A223" s="30">
        <v>212</v>
      </c>
      <c r="B223" s="50"/>
      <c r="C223" s="51"/>
      <c r="D223" s="52"/>
      <c r="E223" s="53"/>
      <c r="F223" s="34"/>
      <c r="G223" s="35"/>
      <c r="H223" s="36"/>
      <c r="I223" s="38"/>
      <c r="J223" s="38"/>
      <c r="K223" s="38"/>
      <c r="L223" s="38"/>
      <c r="M223" s="38"/>
      <c r="N223" s="38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</row>
    <row r="224" spans="1:49" s="39" customFormat="1" ht="17" x14ac:dyDescent="0.2">
      <c r="A224" s="30">
        <v>213</v>
      </c>
      <c r="B224" s="50"/>
      <c r="C224" s="51"/>
      <c r="D224" s="52"/>
      <c r="E224" s="53"/>
      <c r="F224" s="34"/>
      <c r="G224" s="35"/>
      <c r="H224" s="36"/>
      <c r="I224" s="38"/>
      <c r="J224" s="38"/>
      <c r="K224" s="38"/>
      <c r="L224" s="38"/>
      <c r="M224" s="38"/>
      <c r="N224" s="38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</row>
    <row r="225" spans="1:49" s="39" customFormat="1" ht="17" x14ac:dyDescent="0.2">
      <c r="A225" s="30">
        <v>214</v>
      </c>
      <c r="B225" s="50"/>
      <c r="C225" s="51"/>
      <c r="D225" s="52"/>
      <c r="E225" s="53"/>
      <c r="F225" s="34"/>
      <c r="G225" s="35"/>
      <c r="H225" s="36"/>
      <c r="I225" s="38"/>
      <c r="J225" s="38"/>
      <c r="K225" s="38"/>
      <c r="L225" s="38"/>
      <c r="M225" s="38"/>
      <c r="N225" s="38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</row>
    <row r="226" spans="1:49" s="39" customFormat="1" ht="17" x14ac:dyDescent="0.2">
      <c r="A226" s="30">
        <v>215</v>
      </c>
      <c r="B226" s="50"/>
      <c r="C226" s="51"/>
      <c r="D226" s="52"/>
      <c r="E226" s="53"/>
      <c r="F226" s="34"/>
      <c r="G226" s="35"/>
      <c r="H226" s="36"/>
      <c r="I226" s="38"/>
      <c r="J226" s="38"/>
      <c r="K226" s="38"/>
      <c r="L226" s="38"/>
      <c r="M226" s="38"/>
      <c r="N226" s="38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</row>
    <row r="227" spans="1:49" s="39" customFormat="1" ht="17" x14ac:dyDescent="0.2">
      <c r="A227" s="30">
        <v>216</v>
      </c>
      <c r="B227" s="50"/>
      <c r="C227" s="51"/>
      <c r="D227" s="52"/>
      <c r="E227" s="53"/>
      <c r="F227" s="34"/>
      <c r="G227" s="35"/>
      <c r="H227" s="36"/>
      <c r="I227" s="38"/>
      <c r="J227" s="38"/>
      <c r="K227" s="38"/>
      <c r="L227" s="38"/>
      <c r="M227" s="38"/>
      <c r="N227" s="38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</row>
    <row r="228" spans="1:49" s="39" customFormat="1" ht="17" x14ac:dyDescent="0.2">
      <c r="A228" s="30">
        <v>217</v>
      </c>
      <c r="B228" s="50"/>
      <c r="C228" s="51"/>
      <c r="D228" s="52"/>
      <c r="E228" s="53"/>
      <c r="F228" s="34"/>
      <c r="G228" s="35"/>
      <c r="H228" s="36"/>
      <c r="I228" s="38"/>
      <c r="J228" s="38"/>
      <c r="K228" s="38"/>
      <c r="L228" s="38"/>
      <c r="M228" s="38"/>
      <c r="N228" s="38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</row>
    <row r="229" spans="1:49" s="39" customFormat="1" ht="17" x14ac:dyDescent="0.2">
      <c r="A229" s="30">
        <v>218</v>
      </c>
      <c r="B229" s="50"/>
      <c r="C229" s="51"/>
      <c r="D229" s="52"/>
      <c r="E229" s="53"/>
      <c r="F229" s="34"/>
      <c r="G229" s="35"/>
      <c r="H229" s="36"/>
      <c r="I229" s="38"/>
      <c r="J229" s="38"/>
      <c r="K229" s="38"/>
      <c r="L229" s="38"/>
      <c r="M229" s="38"/>
      <c r="N229" s="38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</row>
    <row r="230" spans="1:49" s="39" customFormat="1" ht="17" x14ac:dyDescent="0.2">
      <c r="A230" s="30">
        <v>219</v>
      </c>
      <c r="B230" s="50"/>
      <c r="C230" s="51"/>
      <c r="D230" s="52"/>
      <c r="E230" s="53"/>
      <c r="F230" s="34"/>
      <c r="G230" s="35"/>
      <c r="H230" s="36"/>
      <c r="I230" s="38"/>
      <c r="J230" s="38"/>
      <c r="K230" s="38"/>
      <c r="L230" s="38"/>
      <c r="M230" s="38"/>
      <c r="N230" s="38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</row>
    <row r="231" spans="1:49" s="39" customFormat="1" ht="17" x14ac:dyDescent="0.2">
      <c r="A231" s="54">
        <v>220</v>
      </c>
      <c r="B231" s="55"/>
      <c r="C231" s="56"/>
      <c r="D231" s="57"/>
      <c r="E231" s="58"/>
      <c r="F231" s="59"/>
      <c r="G231" s="60"/>
      <c r="H231" s="61"/>
      <c r="I231" s="62"/>
      <c r="J231" s="38"/>
      <c r="K231" s="38"/>
      <c r="L231" s="38"/>
      <c r="M231" s="38"/>
      <c r="N231" s="38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</row>
    <row r="232" spans="1:49" s="39" customFormat="1" ht="17" x14ac:dyDescent="0.2">
      <c r="A232" s="14"/>
      <c r="B232" s="14"/>
      <c r="C232" s="15"/>
      <c r="D232" s="15"/>
      <c r="E232" s="16"/>
      <c r="F232" s="17"/>
      <c r="G232" s="16"/>
      <c r="H232" s="16"/>
      <c r="I232" s="16"/>
      <c r="J232" s="16"/>
      <c r="K232" s="17"/>
      <c r="L232" s="19"/>
      <c r="M232" s="19"/>
      <c r="N232" s="14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</row>
    <row r="233" spans="1:49" s="39" customFormat="1" ht="17" x14ac:dyDescent="0.2">
      <c r="A233" s="14"/>
      <c r="B233" s="14"/>
      <c r="C233" s="15"/>
      <c r="D233" s="15"/>
      <c r="E233" s="16"/>
      <c r="F233" s="17"/>
      <c r="G233" s="16"/>
      <c r="H233" s="16"/>
      <c r="I233" s="16"/>
      <c r="J233" s="16"/>
      <c r="K233" s="17"/>
      <c r="L233" s="19"/>
      <c r="M233" s="19"/>
      <c r="N233" s="14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</row>
    <row r="234" spans="1:49" s="39" customFormat="1" ht="17" x14ac:dyDescent="0.2">
      <c r="A234" s="14"/>
      <c r="B234" s="14"/>
      <c r="C234" s="15"/>
      <c r="D234" s="15"/>
      <c r="E234" s="16"/>
      <c r="F234" s="17"/>
      <c r="G234" s="16"/>
      <c r="H234" s="16"/>
      <c r="I234" s="16"/>
      <c r="J234" s="16"/>
      <c r="K234" s="17"/>
      <c r="L234" s="19"/>
      <c r="M234" s="19"/>
      <c r="N234" s="14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</row>
    <row r="235" spans="1:49" s="39" customFormat="1" ht="17" x14ac:dyDescent="0.2">
      <c r="A235" s="14"/>
      <c r="B235" s="14"/>
      <c r="C235" s="15"/>
      <c r="D235" s="15"/>
      <c r="E235" s="16"/>
      <c r="F235" s="17"/>
      <c r="G235" s="16"/>
      <c r="H235" s="16"/>
      <c r="I235" s="16"/>
      <c r="J235" s="16"/>
      <c r="K235" s="17"/>
      <c r="L235" s="19"/>
      <c r="M235" s="19"/>
      <c r="N235" s="14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</row>
    <row r="236" spans="1:49" s="39" customFormat="1" ht="17" x14ac:dyDescent="0.2">
      <c r="A236" s="14"/>
      <c r="B236" s="14"/>
      <c r="C236" s="15"/>
      <c r="D236" s="15"/>
      <c r="E236" s="16"/>
      <c r="F236" s="17"/>
      <c r="G236" s="16"/>
      <c r="H236" s="16"/>
      <c r="I236" s="16"/>
      <c r="J236" s="16"/>
      <c r="K236" s="17"/>
      <c r="L236" s="19"/>
      <c r="M236" s="19"/>
      <c r="N236" s="14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</row>
    <row r="237" spans="1:49" s="39" customFormat="1" ht="17" x14ac:dyDescent="0.2">
      <c r="A237" s="14"/>
      <c r="B237" s="14"/>
      <c r="C237" s="15"/>
      <c r="D237" s="15"/>
      <c r="E237" s="16"/>
      <c r="F237" s="17"/>
      <c r="G237" s="16"/>
      <c r="H237" s="16"/>
      <c r="I237" s="16"/>
      <c r="J237" s="16"/>
      <c r="K237" s="17"/>
      <c r="L237" s="19"/>
      <c r="M237" s="19"/>
      <c r="N237" s="14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</row>
    <row r="238" spans="1:49" s="39" customFormat="1" ht="17" x14ac:dyDescent="0.2">
      <c r="A238" s="14"/>
      <c r="B238" s="14"/>
      <c r="C238" s="15"/>
      <c r="D238" s="15"/>
      <c r="E238" s="16"/>
      <c r="F238" s="17"/>
      <c r="G238" s="16"/>
      <c r="H238" s="16"/>
      <c r="I238" s="16"/>
      <c r="J238" s="16"/>
      <c r="K238" s="17"/>
      <c r="L238" s="19"/>
      <c r="M238" s="19"/>
      <c r="N238" s="14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</row>
    <row r="239" spans="1:49" s="39" customFormat="1" ht="17" x14ac:dyDescent="0.2">
      <c r="A239" s="14"/>
      <c r="B239" s="63" t="s">
        <v>390</v>
      </c>
      <c r="C239" s="15"/>
      <c r="D239" s="15"/>
      <c r="E239" s="16"/>
      <c r="F239" s="17"/>
      <c r="G239" s="16"/>
      <c r="H239" s="16"/>
      <c r="I239" s="16"/>
      <c r="J239" s="16"/>
      <c r="K239" s="17"/>
      <c r="L239" s="19"/>
      <c r="M239" s="19"/>
      <c r="N239" s="14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</row>
    <row r="240" spans="1:49" s="39" customFormat="1" ht="17" x14ac:dyDescent="0.2">
      <c r="A240" s="14"/>
      <c r="B240" s="14"/>
      <c r="C240" s="15"/>
      <c r="D240" s="15"/>
      <c r="E240" s="16"/>
      <c r="F240" s="17"/>
      <c r="G240" s="16"/>
      <c r="H240" s="16"/>
      <c r="I240" s="16"/>
      <c r="J240" s="16"/>
      <c r="K240" s="17"/>
      <c r="L240" s="19"/>
      <c r="M240" s="19"/>
      <c r="N240" s="14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</row>
    <row r="241" spans="1:49" s="39" customFormat="1" ht="17" x14ac:dyDescent="0.2">
      <c r="A241" s="14"/>
      <c r="B241" s="64" t="s">
        <v>45</v>
      </c>
      <c r="C241" s="15"/>
      <c r="D241" s="15"/>
      <c r="E241" s="16"/>
      <c r="F241" s="17"/>
      <c r="G241" s="16"/>
      <c r="H241" s="16"/>
      <c r="I241" s="16"/>
      <c r="J241" s="16"/>
      <c r="K241" s="17"/>
      <c r="L241" s="19"/>
      <c r="M241" s="19"/>
      <c r="N241" s="14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</row>
    <row r="242" spans="1:49" s="39" customFormat="1" ht="17" x14ac:dyDescent="0.2">
      <c r="A242" s="14"/>
      <c r="B242" s="64" t="s">
        <v>46</v>
      </c>
      <c r="C242" s="15"/>
      <c r="D242" s="15"/>
      <c r="E242" s="16"/>
      <c r="F242" s="17"/>
      <c r="G242" s="16"/>
      <c r="H242" s="16"/>
      <c r="I242" s="16"/>
      <c r="J242" s="16"/>
      <c r="K242" s="17"/>
      <c r="L242" s="19"/>
      <c r="M242" s="19"/>
      <c r="N242" s="14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</row>
    <row r="243" spans="1:49" s="39" customFormat="1" ht="17" x14ac:dyDescent="0.2">
      <c r="A243" s="14"/>
      <c r="B243" s="64" t="s">
        <v>47</v>
      </c>
      <c r="C243" s="15"/>
      <c r="D243" s="15"/>
      <c r="E243" s="16"/>
      <c r="F243" s="17"/>
      <c r="G243" s="16"/>
      <c r="H243" s="16"/>
      <c r="I243" s="16"/>
      <c r="J243" s="16"/>
      <c r="K243" s="17"/>
      <c r="L243" s="19"/>
      <c r="M243" s="19"/>
      <c r="N243" s="14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</row>
    <row r="244" spans="1:49" s="39" customFormat="1" ht="17" x14ac:dyDescent="0.2">
      <c r="A244" s="14"/>
      <c r="B244" s="64" t="s">
        <v>48</v>
      </c>
      <c r="C244" s="15"/>
      <c r="D244" s="15"/>
      <c r="E244" s="16"/>
      <c r="F244" s="17"/>
      <c r="G244" s="16"/>
      <c r="H244" s="16"/>
      <c r="I244" s="16"/>
      <c r="J244" s="16"/>
      <c r="K244" s="17"/>
      <c r="L244" s="19"/>
      <c r="M244" s="19"/>
      <c r="N244" s="14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</row>
    <row r="245" spans="1:49" s="39" customFormat="1" ht="17" x14ac:dyDescent="0.2">
      <c r="A245" s="14"/>
      <c r="B245" s="64"/>
      <c r="C245" s="15"/>
      <c r="D245" s="15"/>
      <c r="E245" s="16"/>
      <c r="F245" s="17"/>
      <c r="G245" s="16"/>
      <c r="H245" s="16"/>
      <c r="I245" s="16"/>
      <c r="J245" s="16"/>
      <c r="K245" s="17"/>
      <c r="L245" s="19"/>
      <c r="M245" s="19"/>
      <c r="N245" s="14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</row>
    <row r="246" spans="1:49" s="39" customFormat="1" ht="17" x14ac:dyDescent="0.2">
      <c r="A246" s="14"/>
      <c r="B246" s="64"/>
      <c r="C246" s="15"/>
      <c r="D246" s="15"/>
      <c r="E246" s="16"/>
      <c r="F246" s="17"/>
      <c r="G246" s="16"/>
      <c r="H246" s="16"/>
      <c r="I246" s="16"/>
      <c r="J246" s="16"/>
      <c r="K246" s="17"/>
      <c r="L246" s="19"/>
      <c r="M246" s="19"/>
      <c r="N246" s="14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</row>
    <row r="247" spans="1:49" s="39" customFormat="1" ht="17" x14ac:dyDescent="0.2">
      <c r="A247" s="14"/>
      <c r="B247" s="64" t="s">
        <v>49</v>
      </c>
      <c r="C247" s="15"/>
      <c r="D247" s="15"/>
      <c r="E247" s="16"/>
      <c r="F247" s="17"/>
      <c r="G247" s="16"/>
      <c r="H247" s="16"/>
      <c r="I247" s="16"/>
      <c r="J247" s="16"/>
      <c r="K247" s="17"/>
      <c r="L247" s="19"/>
      <c r="M247" s="19"/>
      <c r="N247" s="14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</row>
    <row r="248" spans="1:49" s="39" customFormat="1" ht="17" x14ac:dyDescent="0.2">
      <c r="A248" s="14"/>
      <c r="B248" s="64" t="s">
        <v>50</v>
      </c>
      <c r="C248" s="15"/>
      <c r="D248" s="15"/>
      <c r="E248" s="16"/>
      <c r="F248" s="17"/>
      <c r="G248" s="16"/>
      <c r="H248" s="16"/>
      <c r="I248" s="16"/>
      <c r="J248" s="16"/>
      <c r="K248" s="17"/>
      <c r="L248" s="19"/>
      <c r="M248" s="19"/>
      <c r="N248" s="14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</row>
    <row r="249" spans="1:49" s="39" customFormat="1" ht="17" x14ac:dyDescent="0.2">
      <c r="A249" s="14"/>
      <c r="B249" s="64" t="s">
        <v>51</v>
      </c>
      <c r="C249" s="15"/>
      <c r="D249" s="15"/>
      <c r="E249" s="16"/>
      <c r="F249" s="17"/>
      <c r="G249" s="16"/>
      <c r="H249" s="16"/>
      <c r="I249" s="16"/>
      <c r="J249" s="16"/>
      <c r="K249" s="17"/>
      <c r="L249" s="19"/>
      <c r="M249" s="19"/>
      <c r="N249" s="14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</row>
    <row r="250" spans="1:49" s="39" customFormat="1" ht="17" x14ac:dyDescent="0.2">
      <c r="A250" s="14"/>
      <c r="B250" s="64" t="s">
        <v>52</v>
      </c>
      <c r="C250" s="15"/>
      <c r="D250" s="15"/>
      <c r="E250" s="16"/>
      <c r="F250" s="17"/>
      <c r="G250" s="16"/>
      <c r="H250" s="16"/>
      <c r="I250" s="16"/>
      <c r="J250" s="16"/>
      <c r="K250" s="17"/>
      <c r="L250" s="19"/>
      <c r="M250" s="19"/>
      <c r="N250" s="14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</row>
    <row r="251" spans="1:49" s="39" customFormat="1" ht="17" x14ac:dyDescent="0.2">
      <c r="A251" s="14"/>
      <c r="B251" s="64" t="s">
        <v>53</v>
      </c>
      <c r="C251" s="15"/>
      <c r="D251" s="15"/>
      <c r="E251" s="16"/>
      <c r="F251" s="17"/>
      <c r="G251" s="16"/>
      <c r="H251" s="16"/>
      <c r="I251" s="16"/>
      <c r="J251" s="16"/>
      <c r="K251" s="17"/>
      <c r="L251" s="19"/>
      <c r="M251" s="19"/>
      <c r="N251" s="14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</row>
    <row r="252" spans="1:49" ht="17" x14ac:dyDescent="0.2">
      <c r="B252" s="64" t="s">
        <v>55</v>
      </c>
      <c r="K252" s="17"/>
    </row>
    <row r="253" spans="1:49" ht="17" x14ac:dyDescent="0.2">
      <c r="B253" s="64" t="s">
        <v>54</v>
      </c>
      <c r="K253" s="17"/>
    </row>
    <row r="254" spans="1:49" ht="17" x14ac:dyDescent="0.2">
      <c r="B254" s="64" t="s">
        <v>56</v>
      </c>
      <c r="K254" s="17"/>
    </row>
    <row r="255" spans="1:49" ht="17" x14ac:dyDescent="0.2">
      <c r="B255" s="64"/>
      <c r="K255" s="17"/>
    </row>
    <row r="256" spans="1:49" ht="17" x14ac:dyDescent="0.2">
      <c r="B256" s="64" t="s">
        <v>57</v>
      </c>
      <c r="K256" s="17"/>
    </row>
    <row r="257" spans="2:11" ht="17" x14ac:dyDescent="0.2">
      <c r="B257" s="64" t="s">
        <v>58</v>
      </c>
      <c r="K257" s="17"/>
    </row>
    <row r="258" spans="2:11" ht="17" x14ac:dyDescent="0.2">
      <c r="K258" s="17"/>
    </row>
    <row r="259" spans="2:11" ht="17" x14ac:dyDescent="0.2">
      <c r="K259" s="17"/>
    </row>
    <row r="260" spans="2:11" ht="17" x14ac:dyDescent="0.2">
      <c r="K260" s="17"/>
    </row>
    <row r="261" spans="2:11" ht="17" x14ac:dyDescent="0.2">
      <c r="K261" s="17"/>
    </row>
    <row r="262" spans="2:11" ht="17" x14ac:dyDescent="0.2">
      <c r="K262" s="17"/>
    </row>
    <row r="263" spans="2:11" ht="17" x14ac:dyDescent="0.2">
      <c r="K263" s="17"/>
    </row>
    <row r="264" spans="2:11" ht="17" x14ac:dyDescent="0.2">
      <c r="K264" s="17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6:D6"/>
    <mergeCell ref="C7:D7"/>
    <mergeCell ref="C8:D8"/>
    <mergeCell ref="C9:D9"/>
    <mergeCell ref="C1:D1"/>
    <mergeCell ref="C2:D2"/>
    <mergeCell ref="C3:D3"/>
    <mergeCell ref="C4:D4"/>
    <mergeCell ref="C5:D5"/>
  </mergeCells>
  <conditionalFormatting sqref="B13:B26 B116:B231">
    <cfRule type="containsText" dxfId="28" priority="11" operator="containsText" text=".">
      <formula>NOT(ISERROR(SEARCH(".",B13)))</formula>
    </cfRule>
  </conditionalFormatting>
  <conditionalFormatting sqref="B22 B113:B120 B139:B142 B12 B27:B28 B35 B39:B42 B44:B48 B56:B58 B63:B75 B79 B86:B95 B106">
    <cfRule type="containsText" dxfId="27" priority="23" operator="containsText" text=".">
      <formula>NOT(ISERROR(SEARCH(".",B12)))</formula>
    </cfRule>
  </conditionalFormatting>
  <conditionalFormatting sqref="C2:D4">
    <cfRule type="cellIs" dxfId="26" priority="10" operator="notBetween">
      <formula>DATE(2016,1,1)</formula>
      <formula>TODAY()+90</formula>
    </cfRule>
  </conditionalFormatting>
  <conditionalFormatting sqref="C4:D4">
    <cfRule type="cellIs" dxfId="25" priority="9" operator="lessThanOrEqual">
      <formula>$C$3</formula>
    </cfRule>
  </conditionalFormatting>
  <conditionalFormatting sqref="D12:D28 D116:D231">
    <cfRule type="expression" dxfId="24" priority="14">
      <formula>LEN(TRIM(D12))=0</formula>
    </cfRule>
    <cfRule type="cellIs" dxfId="23" priority="15" operator="notBetween">
      <formula>TODAY()-23741</formula>
      <formula>TODAY()-6575</formula>
    </cfRule>
  </conditionalFormatting>
  <conditionalFormatting sqref="D22 D35 D39:D42 D50:D54 D60:D61 D79 D86:D95 D106 D113:D120 D139:D142">
    <cfRule type="cellIs" dxfId="22" priority="27" operator="notBetween">
      <formula>TODAY()-23741</formula>
      <formula>TODAY()-6575</formula>
    </cfRule>
  </conditionalFormatting>
  <conditionalFormatting sqref="D22 D113:D120 D139:D142 D35 D39:D42 D50:D54 D60:D61 D79 D86:D95 D106">
    <cfRule type="expression" dxfId="21" priority="26">
      <formula>LEN(TRIM(D22))=0</formula>
    </cfRule>
  </conditionalFormatting>
  <conditionalFormatting sqref="E12:E28 E116:E231">
    <cfRule type="expression" dxfId="20" priority="16">
      <formula>AND(ISNUMBER(E12), LEN(E12) &lt;&gt; 10)</formula>
    </cfRule>
    <cfRule type="expression" dxfId="19" priority="17">
      <formula>_xlfn.NUMBERVALUE(D12) &lt;&gt; INT(LEFT(E12,5)) +1</formula>
    </cfRule>
    <cfRule type="expression" dxfId="18" priority="18">
      <formula>MOD(MOD(-MID(E12,1,1) + MID(E12,2,1)*5 + MID(E12,3,1)*7 + MID(E12,4,1)*9 + MID(E12,5,1)*4 + MID(E12,6,1)*6 + MID(E12,7,1)*10 + MID(E12,8,1)*5 + MID(E12,9,1)*7, 11),10) &lt;&gt; VALUE( MID(E12,10,1))</formula>
    </cfRule>
  </conditionalFormatting>
  <conditionalFormatting sqref="E22 E12 E27:E28 E35 E39:E42 E50:E54 E60:E61 E79 E86:E95 E106 E113:E120 E139:E142">
    <cfRule type="duplicateValues" dxfId="17" priority="31"/>
  </conditionalFormatting>
  <conditionalFormatting sqref="E22 E35 E39:E42 E50:E54 E60:E61 E79 E86:E95 E106 E113:E120 E139:E142">
    <cfRule type="expression" dxfId="16" priority="30">
      <formula>MOD(MOD(-MID(E22,1,1) + MID(E22,2,1)*5 + MID(E22,3,1)*7 + MID(E22,4,1)*9 + MID(E22,5,1)*4 + MID(E22,6,1)*6 + MID(E22,7,1)*10 + MID(E22,8,1)*5 + MID(E22,9,1)*7, 11),10) &lt;&gt; VALUE( MID(E22,10,1))</formula>
    </cfRule>
  </conditionalFormatting>
  <conditionalFormatting sqref="E22 E113:E120 E139:E142 E35 E39:E42 E50:E54 E60:E61 E79 E86:E95 E106">
    <cfRule type="expression" dxfId="15" priority="29">
      <formula>_xlfn.NUMBERVALUE(D22) &lt;&gt; INT(LEFT(E22,5)) +1</formula>
    </cfRule>
    <cfRule type="expression" dxfId="14" priority="28">
      <formula>AND(ISNUMBER(E22), LEN(E22) &lt;&gt; 10)</formula>
    </cfRule>
  </conditionalFormatting>
  <conditionalFormatting sqref="E116:E231 E13:E26">
    <cfRule type="duplicateValues" dxfId="13" priority="19"/>
  </conditionalFormatting>
  <conditionalFormatting sqref="G12:G231">
    <cfRule type="cellIs" dxfId="12" priority="12" operator="equal">
      <formula>"Ні"</formula>
    </cfRule>
    <cfRule type="cellIs" dxfId="11" priority="13" operator="equal">
      <formula>"Так"</formula>
    </cfRule>
  </conditionalFormatting>
  <conditionalFormatting sqref="H12:H154">
    <cfRule type="expression" dxfId="9" priority="21">
      <formula>AND($G12=$B$256,$H12&lt;&gt;"")</formula>
    </cfRule>
    <cfRule type="expression" dxfId="8" priority="22">
      <formula>AND($G12 = "Ні", $H12 = "")</formula>
    </cfRule>
    <cfRule type="expression" dxfId="7" priority="20">
      <formula>AND(COUNTIF($B$246:$B$254,H12)=0,H12&lt;&gt;"")</formula>
    </cfRule>
  </conditionalFormatting>
  <conditionalFormatting sqref="H13:H26 H116:H231">
    <cfRule type="expression" dxfId="6" priority="5">
      <formula>AND($G13 = "Ні", $H13 = "")</formula>
    </cfRule>
    <cfRule type="expression" dxfId="4" priority="3">
      <formula>AND($G13=$B$256,$H13&lt;&gt;"")</formula>
    </cfRule>
    <cfRule type="expression" dxfId="3" priority="2">
      <formula>AND(COUNTIF($B$246:$B$254,H13)=0,H13&lt;&gt;"")</formula>
    </cfRule>
  </conditionalFormatting>
  <conditionalFormatting sqref="K12:K231">
    <cfRule type="expression" dxfId="2" priority="6">
      <formula>OR(G12="", G12="ні")</formula>
    </cfRule>
  </conditionalFormatting>
  <conditionalFormatting sqref="K12:N46 L47:L48 M47:M48 N47:N48 K49:N135 L136:L231 M136:M231 N136:N231 K47:K48 K136:K231">
    <cfRule type="cellIs" dxfId="1" priority="8" operator="notBetween">
      <formula>2</formula>
      <formula>5</formula>
    </cfRule>
  </conditionalFormatting>
  <conditionalFormatting sqref="L12:N46 L47:L48 M47:M48 N47:N48 L49:N135 L136:L231 M136:M231 N136:N231">
    <cfRule type="cellIs" dxfId="0" priority="7" operator="equal">
      <formula>""</formula>
    </cfRule>
  </conditionalFormatting>
  <dataValidations count="5">
    <dataValidation errorStyle="warning" allowBlank="1" showInputMessage="1" showErrorMessage="1" errorTitle="Можливо невірна дата, зверніть увагу" promptTitle="Можливо невірна дата, зверніть увагу" sqref="D12 D155:D231" xr:uid="{00000000-0002-0000-0100-000000000000}">
      <formula1>0</formula1>
      <formula2>0</formula2>
    </dataValidation>
    <dataValidation type="list" allowBlank="1" sqref="G12:G231" xr:uid="{00000000-0002-0000-0100-000001000000}">
      <formula1>$B$256:$B$257</formula1>
      <formula2>0</formula2>
    </dataValidation>
    <dataValidation type="decimal" allowBlank="1" sqref="K12:N231" xr:uid="{00000000-0002-0000-0100-000002000000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00000000-0002-0000-0100-000003000000}">
      <formula1>$B$246:$B$254</formula1>
      <formula2>0</formula2>
    </dataValidation>
    <dataValidation type="list" allowBlank="1" showInputMessage="1" showErrorMessage="1" sqref="B13:B39" xr:uid="{00000000-0002-0000-0100-000004000000}">
      <formula1>$K$1:$K$12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2" id="{7C61E064-BFC2-46B9-A8BF-DBA2B8403019}">
            <xm:f>IF($H12&lt;&gt;"", COUNTIF(Інструкції!$A$44:$A$52, $H12), 1)=0</xm:f>
            <x14:dxf>
              <font>
                <color rgb="FF806000"/>
              </font>
              <fill>
                <patternFill>
                  <bgColor theme="7" tint="0.59987182226020086"/>
                </patternFill>
              </fill>
            </x14:dxf>
          </x14:cfRule>
          <xm:sqref>H12:H154</xm:sqref>
        </x14:conditionalFormatting>
        <x14:conditionalFormatting xmlns:xm="http://schemas.microsoft.com/office/excel/2006/main">
          <x14:cfRule type="expression" priority="4" id="{82A57ADF-6135-4AC3-ABA0-B380B332ED44}">
            <xm:f>IF($H13&lt;&gt;"", COUNTIF(Інструкції!$A$44:$A$52, $H13), 1)=0</xm:f>
            <x14:dxf>
              <font>
                <color rgb="FF806000"/>
              </font>
              <fill>
                <patternFill>
                  <bgColor theme="7" tint="0.59987182226020086"/>
                </patternFill>
              </fill>
            </x14:dxf>
          </x14:cfRule>
          <xm:sqref>H13:H26 H116:H231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4"/>
  <sheetViews>
    <sheetView zoomScale="75" zoomScaleNormal="75" workbookViewId="0">
      <selection activeCell="D9" sqref="D9"/>
    </sheetView>
  </sheetViews>
  <sheetFormatPr baseColWidth="10" defaultColWidth="8.83203125" defaultRowHeight="15" customHeight="1" x14ac:dyDescent="0.2"/>
  <cols>
    <col min="1" max="1" width="8.83203125" style="18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18"/>
  </cols>
  <sheetData>
    <row r="1" spans="2:13" s="18" customFormat="1" ht="19" x14ac:dyDescent="0.25">
      <c r="C1" s="65" t="s">
        <v>391</v>
      </c>
    </row>
    <row r="2" spans="2:13" s="18" customFormat="1" x14ac:dyDescent="0.2"/>
    <row r="3" spans="2:13" ht="27.75" customHeight="1" x14ac:dyDescent="0.2">
      <c r="B3" s="66" t="s">
        <v>392</v>
      </c>
      <c r="C3" s="67" t="s">
        <v>393</v>
      </c>
      <c r="D3" s="67" t="s">
        <v>394</v>
      </c>
      <c r="E3" s="68" t="s">
        <v>395</v>
      </c>
      <c r="F3" s="69" t="s">
        <v>49</v>
      </c>
      <c r="G3" s="70" t="s">
        <v>50</v>
      </c>
      <c r="H3" s="70" t="s">
        <v>51</v>
      </c>
      <c r="I3" s="70" t="s">
        <v>52</v>
      </c>
      <c r="J3" s="70" t="s">
        <v>53</v>
      </c>
      <c r="K3" s="70" t="s">
        <v>55</v>
      </c>
      <c r="L3" s="70" t="s">
        <v>54</v>
      </c>
      <c r="M3" s="71" t="s">
        <v>56</v>
      </c>
    </row>
    <row r="4" spans="2:13" ht="14.25" customHeight="1" x14ac:dyDescent="0.2">
      <c r="B4" s="72" t="s">
        <v>396</v>
      </c>
      <c r="C4" s="73">
        <f>IF(B4&lt;&gt;"",COUNTA(Total_pers[П.І.Б.]),"")</f>
        <v>145</v>
      </c>
      <c r="D4" s="73">
        <f>IF($B4&lt;&gt;"",COUNTIFS(Total_pers[Підготовку завершив 
(так/ні)],"так"),"")</f>
        <v>93</v>
      </c>
      <c r="E4" s="74">
        <f>IF($B4&lt;&gt;"",COUNTIFS(Total_pers[Підготовку завершив 
(так/ні)],"ні"),"")</f>
        <v>51</v>
      </c>
      <c r="F4" s="75">
        <f>IF($B4&lt;&gt;"",COUNTIFS( Total_pers[Причина по якій не пройшов підготовку], Статистика!F$3),"")</f>
        <v>38</v>
      </c>
      <c r="G4" s="76">
        <f>IF($B4&lt;&gt;"",COUNTIFS( Total_pers[Причина по якій не пройшов підготовку], G$3),"")</f>
        <v>0</v>
      </c>
      <c r="H4" s="76">
        <f>IF($B4&lt;&gt;"",COUNTIFS( Total_pers[Причина по якій не пройшов підготовку], Статистика!H$3),"")</f>
        <v>14</v>
      </c>
      <c r="I4" s="76">
        <f>IF($B4&lt;&gt;"",COUNTIFS( Total_pers[Причина по якій не пройшов підготовку], Статистика!I$3),"")</f>
        <v>0</v>
      </c>
      <c r="J4" s="76">
        <f>IF($B4&lt;&gt;"",COUNTIFS( Total_pers[Причина по якій не пройшов підготовку], Статистика!J$3),"")</f>
        <v>0</v>
      </c>
      <c r="K4" s="76">
        <f>IF($B4&lt;&gt;"",COUNTIFS( Total_pers[Причина по якій не пройшов підготовку], Статистика!K$3),"")</f>
        <v>0</v>
      </c>
      <c r="L4" s="76">
        <f>IF($B4&lt;&gt;"",COUNTIFS( Total_pers[Причина по якій не пройшов підготовку], Статистика!L$3),"")</f>
        <v>0</v>
      </c>
      <c r="M4" s="77">
        <f>IF($B4&lt;&gt;"",COUNTIFS( Total_pers[Причина по якій не пройшов підготовку], Статистика!M$3),"")</f>
        <v>0</v>
      </c>
    </row>
    <row r="5" spans="2:13" x14ac:dyDescent="0.2">
      <c r="B5" s="78" t="str">
        <f t="array" ref="B5">_xlfn.UNIQUE(_xlfn._xlws.FILTER(Total_pers[З якої в/ч (ТЦК) прибув],Total_pers[З якої в/ч (ТЦК) прибув]&lt;&gt;"",""))</f>
        <v>ТЦК</v>
      </c>
      <c r="C5" s="79">
        <f>IF($B5&lt;&gt;"",COUNTIF(Total_pers[З якої в/ч (ТЦК) прибув], $B5),"")</f>
        <v>143</v>
      </c>
      <c r="D5" s="79">
        <f>IF($B5&lt;&gt;"",COUNTIFS(Total_pers[З якої в/ч (ТЦК) прибув], $B5,Total_pers[Підготовку завершив 
(так/ні)],"так"),"")</f>
        <v>91</v>
      </c>
      <c r="E5" s="80">
        <f>IF($B5&lt;&gt;"",COUNTIFS(Total_pers[З якої в/ч (ТЦК) прибув], $B5,Total_pers[Підготовку завершив 
(так/ні)],"ні"),"")</f>
        <v>51</v>
      </c>
      <c r="F5" s="81">
        <f>IF($B5&lt;&gt;"",COUNTIFS(Total_pers[З якої в/ч (ТЦК) прибув], $B5, Total_pers[Причина по якій не пройшов підготовку], Статистика!F$3),"")</f>
        <v>38</v>
      </c>
      <c r="G5" s="82">
        <f>IF($B5&lt;&gt;"",COUNTIFS(Total_pers[З якої в/ч (ТЦК) прибув], $B5, Total_pers[Причина по якій не пройшов підготовку], G$3),"")</f>
        <v>0</v>
      </c>
      <c r="H5" s="82">
        <f>IF($B5&lt;&gt;"",COUNTIFS(Total_pers[З якої в/ч (ТЦК) прибув], $B5, Total_pers[Причина по якій не пройшов підготовку], H$3),"")</f>
        <v>14</v>
      </c>
      <c r="I5" s="82">
        <f>IF($B5&lt;&gt;"",COUNTIFS(Total_pers[З якої в/ч (ТЦК) прибув], $B5, Total_pers[Причина по якій не пройшов підготовку], I$3),"")</f>
        <v>0</v>
      </c>
      <c r="J5" s="82">
        <f>IF($B5&lt;&gt;"",COUNTIFS(Total_pers[З якої в/ч (ТЦК) прибув], $B5, Total_pers[Причина по якій не пройшов підготовку], J$3),"")</f>
        <v>0</v>
      </c>
      <c r="K5" s="82">
        <f>IF($B5&lt;&gt;"",COUNTIFS(Total_pers[З якої в/ч (ТЦК) прибув], $B5, Total_pers[Причина по якій не пройшов підготовку], K$3),"")</f>
        <v>0</v>
      </c>
      <c r="L5" s="82">
        <f>IF($B5&lt;&gt;"",COUNTIFS(Total_pers[З якої в/ч (ТЦК) прибув], $B5, Total_pers[Причина по якій не пройшов підготовку], L$3),"")</f>
        <v>0</v>
      </c>
      <c r="M5" s="83">
        <f>IF($B5&lt;&gt;"",COUNTIFS(Total_pers[З якої в/ч (ТЦК) прибув], $B5, Total_pers[Причина по якій не пройшов підготовку], M$3),"")</f>
        <v>0</v>
      </c>
    </row>
    <row r="6" spans="2:13" ht="16" x14ac:dyDescent="0.2">
      <c r="B6" s="84"/>
      <c r="C6" s="85" t="str">
        <f>IF($B6&lt;&gt;"",COUNTIF(Total_pers[З якої в/ч (ТЦК) прибув], $B6),"")</f>
        <v/>
      </c>
      <c r="D6" s="85" t="str">
        <f>IF($B6&lt;&gt;"",COUNTIFS(Total_pers[З якої в/ч (ТЦК) прибув], $B6,Total_pers[Підготовку завершив 
(так/ні)],"так"),"")</f>
        <v/>
      </c>
      <c r="E6" s="86" t="str">
        <f>IF($B6&lt;&gt;"",COUNTIFS(Total_pers[З якої в/ч (ТЦК) прибув], $B6,Total_pers[Підготовку завершив 
(так/ні)],"ні"),"")</f>
        <v/>
      </c>
      <c r="F6" s="87" t="str">
        <f>IF($B6&lt;&gt;"",COUNTIFS(Total_pers[З якої в/ч (ТЦК) прибув], $B6, Total_pers[Причина по якій не пройшов підготовку], Статистика!F$3),"")</f>
        <v/>
      </c>
      <c r="G6" s="88" t="str">
        <f>IF($B6&lt;&gt;"",COUNTIFS(Total_pers[З якої в/ч (ТЦК) прибув], $B6, Total_pers[Причина по якій не пройшов підготовку], G$3),"")</f>
        <v/>
      </c>
      <c r="H6" s="88" t="str">
        <f>IF($B6&lt;&gt;"",COUNTIFS(Total_pers[З якої в/ч (ТЦК) прибув], $B6, Total_pers[Причина по якій не пройшов підготовку], H$3),"")</f>
        <v/>
      </c>
      <c r="I6" s="88" t="str">
        <f>IF($B6&lt;&gt;"",COUNTIFS(Total_pers[З якої в/ч (ТЦК) прибув], $B6, Total_pers[Причина по якій не пройшов підготовку], I$3),"")</f>
        <v/>
      </c>
      <c r="J6" s="88" t="str">
        <f>IF($B6&lt;&gt;"",COUNTIFS(Total_pers[З якої в/ч (ТЦК) прибув], $B6, Total_pers[Причина по якій не пройшов підготовку], J$3),"")</f>
        <v/>
      </c>
      <c r="K6" s="88" t="str">
        <f>IF($B6&lt;&gt;"",COUNTIFS(Total_pers[З якої в/ч (ТЦК) прибув], $B6, Total_pers[Причина по якій не пройшов підготовку], K$3),"")</f>
        <v/>
      </c>
      <c r="L6" s="88" t="str">
        <f>IF($B6&lt;&gt;"",COUNTIFS(Total_pers[З якої в/ч (ТЦК) прибув], $B6, Total_pers[Причина по якій не пройшов підготовку], L$3),"")</f>
        <v/>
      </c>
      <c r="M6" s="89" t="str">
        <f>IF($B6&lt;&gt;"",COUNTIFS(Total_pers[З якої в/ч (ТЦК) прибув], $B6, Total_pers[Причина по якій не пройшов підготовку], M$3),"")</f>
        <v/>
      </c>
    </row>
    <row r="7" spans="2:13" ht="16" x14ac:dyDescent="0.2">
      <c r="B7" s="84"/>
      <c r="C7" s="85" t="str">
        <f>IF($B7&lt;&gt;"",COUNTIF(Total_pers[З якої в/ч (ТЦК) прибув], $B7),"")</f>
        <v/>
      </c>
      <c r="D7" s="85" t="str">
        <f>IF($B7&lt;&gt;"",COUNTIFS(Total_pers[З якої в/ч (ТЦК) прибув], $B7,Total_pers[Підготовку завершив 
(так/ні)],"так"),"")</f>
        <v/>
      </c>
      <c r="E7" s="86" t="str">
        <f>IF($B7&lt;&gt;"",COUNTIFS(Total_pers[З якої в/ч (ТЦК) прибув], $B7,Total_pers[Підготовку завершив 
(так/ні)],"ні"),"")</f>
        <v/>
      </c>
      <c r="F7" s="87" t="str">
        <f>IF($B7&lt;&gt;"",COUNTIFS(Total_pers[З якої в/ч (ТЦК) прибув], $B7, Total_pers[Причина по якій не пройшов підготовку], Статистика!F$3),"")</f>
        <v/>
      </c>
      <c r="G7" s="88" t="str">
        <f>IF($B7&lt;&gt;"",COUNTIFS(Total_pers[З якої в/ч (ТЦК) прибув], $B7, Total_pers[Причина по якій не пройшов підготовку], G$3),"")</f>
        <v/>
      </c>
      <c r="H7" s="88" t="str">
        <f>IF($B7&lt;&gt;"",COUNTIFS(Total_pers[З якої в/ч (ТЦК) прибув], $B7, Total_pers[Причина по якій не пройшов підготовку], H$3),"")</f>
        <v/>
      </c>
      <c r="I7" s="88" t="str">
        <f>IF($B7&lt;&gt;"",COUNTIFS(Total_pers[З якої в/ч (ТЦК) прибув], $B7, Total_pers[Причина по якій не пройшов підготовку], I$3),"")</f>
        <v/>
      </c>
      <c r="J7" s="88" t="str">
        <f>IF($B7&lt;&gt;"",COUNTIFS(Total_pers[З якої в/ч (ТЦК) прибув], $B7, Total_pers[Причина по якій не пройшов підготовку], J$3),"")</f>
        <v/>
      </c>
      <c r="K7" s="88" t="str">
        <f>IF($B7&lt;&gt;"",COUNTIFS(Total_pers[З якої в/ч (ТЦК) прибув], $B7, Total_pers[Причина по якій не пройшов підготовку], K$3),"")</f>
        <v/>
      </c>
      <c r="L7" s="88" t="str">
        <f>IF($B7&lt;&gt;"",COUNTIFS(Total_pers[З якої в/ч (ТЦК) прибув], $B7, Total_pers[Причина по якій не пройшов підготовку], L$3),"")</f>
        <v/>
      </c>
      <c r="M7" s="89" t="str">
        <f>IF($B7&lt;&gt;"",COUNTIFS(Total_pers[З якої в/ч (ТЦК) прибув], $B7, Total_pers[Причина по якій не пройшов підготовку], M$3),"")</f>
        <v/>
      </c>
    </row>
    <row r="8" spans="2:13" ht="16" x14ac:dyDescent="0.2">
      <c r="B8" s="84"/>
      <c r="C8" s="85" t="str">
        <f>IF($B8&lt;&gt;"",COUNTIF(Total_pers[З якої в/ч (ТЦК) прибув], $B8),"")</f>
        <v/>
      </c>
      <c r="D8" s="85" t="str">
        <f>IF($B8&lt;&gt;"",COUNTIFS(Total_pers[З якої в/ч (ТЦК) прибув], $B8,Total_pers[Підготовку завершив 
(так/ні)],"так"),"")</f>
        <v/>
      </c>
      <c r="E8" s="86" t="str">
        <f>IF($B8&lt;&gt;"",COUNTIFS(Total_pers[З якої в/ч (ТЦК) прибув], $B8,Total_pers[Підготовку завершив 
(так/ні)],"ні"),"")</f>
        <v/>
      </c>
      <c r="F8" s="87" t="str">
        <f>IF($B8&lt;&gt;"",COUNTIFS(Total_pers[З якої в/ч (ТЦК) прибув], $B8, Total_pers[Причина по якій не пройшов підготовку], Статистика!F$3),"")</f>
        <v/>
      </c>
      <c r="G8" s="88" t="str">
        <f>IF($B8&lt;&gt;"",COUNTIFS(Total_pers[З якої в/ч (ТЦК) прибув], $B8, Total_pers[Причина по якій не пройшов підготовку], G$3),"")</f>
        <v/>
      </c>
      <c r="H8" s="88" t="str">
        <f>IF($B8&lt;&gt;"",COUNTIFS(Total_pers[З якої в/ч (ТЦК) прибув], $B8, Total_pers[Причина по якій не пройшов підготовку], H$3),"")</f>
        <v/>
      </c>
      <c r="I8" s="88" t="str">
        <f>IF($B8&lt;&gt;"",COUNTIFS(Total_pers[З якої в/ч (ТЦК) прибув], $B8, Total_pers[Причина по якій не пройшов підготовку], I$3),"")</f>
        <v/>
      </c>
      <c r="J8" s="88" t="str">
        <f>IF($B8&lt;&gt;"",COUNTIFS(Total_pers[З якої в/ч (ТЦК) прибув], $B8, Total_pers[Причина по якій не пройшов підготовку], J$3),"")</f>
        <v/>
      </c>
      <c r="K8" s="88" t="str">
        <f>IF($B8&lt;&gt;"",COUNTIFS(Total_pers[З якої в/ч (ТЦК) прибув], $B8, Total_pers[Причина по якій не пройшов підготовку], K$3),"")</f>
        <v/>
      </c>
      <c r="L8" s="88" t="str">
        <f>IF($B8&lt;&gt;"",COUNTIFS(Total_pers[З якої в/ч (ТЦК) прибув], $B8, Total_pers[Причина по якій не пройшов підготовку], L$3),"")</f>
        <v/>
      </c>
      <c r="M8" s="89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84"/>
      <c r="C9" s="85" t="str">
        <f>IF($B9&lt;&gt;"",COUNTIF(Total_pers[З якої в/ч (ТЦК) прибув], $B9),"")</f>
        <v/>
      </c>
      <c r="D9" s="85" t="str">
        <f>IF($B9&lt;&gt;"",COUNTIFS(Total_pers[З якої в/ч (ТЦК) прибув], $B9,Total_pers[Підготовку завершив 
(так/ні)],"так"),"")</f>
        <v/>
      </c>
      <c r="E9" s="86" t="str">
        <f>IF($B9&lt;&gt;"",COUNTIFS(Total_pers[З якої в/ч (ТЦК) прибув], $B9,Total_pers[Підготовку завершив 
(так/ні)],"ні"),"")</f>
        <v/>
      </c>
      <c r="F9" s="87" t="str">
        <f>IF($B9&lt;&gt;"",COUNTIFS(Total_pers[З якої в/ч (ТЦК) прибув], $B9, Total_pers[Причина по якій не пройшов підготовку], Статистика!F$3),"")</f>
        <v/>
      </c>
      <c r="G9" s="88" t="str">
        <f>IF($B9&lt;&gt;"",COUNTIFS(Total_pers[З якої в/ч (ТЦК) прибув], $B9, Total_pers[Причина по якій не пройшов підготовку], G$3),"")</f>
        <v/>
      </c>
      <c r="H9" s="88" t="str">
        <f>IF($B9&lt;&gt;"",COUNTIFS(Total_pers[З якої в/ч (ТЦК) прибув], $B9, Total_pers[Причина по якій не пройшов підготовку], H$3),"")</f>
        <v/>
      </c>
      <c r="I9" s="88" t="str">
        <f>IF($B9&lt;&gt;"",COUNTIFS(Total_pers[З якої в/ч (ТЦК) прибув], $B9, Total_pers[Причина по якій не пройшов підготовку], I$3),"")</f>
        <v/>
      </c>
      <c r="J9" s="88" t="str">
        <f>IF($B9&lt;&gt;"",COUNTIFS(Total_pers[З якої в/ч (ТЦК) прибув], $B9, Total_pers[Причина по якій не пройшов підготовку], J$3),"")</f>
        <v/>
      </c>
      <c r="K9" s="88" t="str">
        <f>IF($B9&lt;&gt;"",COUNTIFS(Total_pers[З якої в/ч (ТЦК) прибув], $B9, Total_pers[Причина по якій не пройшов підготовку], K$3),"")</f>
        <v/>
      </c>
      <c r="L9" s="88" t="str">
        <f>IF($B9&lt;&gt;"",COUNTIFS(Total_pers[З якої в/ч (ТЦК) прибув], $B9, Total_pers[Причина по якій не пройшов підготовку], L$3),"")</f>
        <v/>
      </c>
      <c r="M9" s="89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84"/>
      <c r="C10" s="85" t="str">
        <f>IF($B10&lt;&gt;"",COUNTIF(Total_pers[З якої в/ч (ТЦК) прибув], $B10),"")</f>
        <v/>
      </c>
      <c r="D10" s="85" t="str">
        <f>IF($B10&lt;&gt;"",COUNTIFS(Total_pers[З якої в/ч (ТЦК) прибув], $B10,Total_pers[Підготовку завершив 
(так/ні)],"так"),"")</f>
        <v/>
      </c>
      <c r="E10" s="86" t="str">
        <f>IF($B10&lt;&gt;"",COUNTIFS(Total_pers[З якої в/ч (ТЦК) прибув], $B10,Total_pers[Підготовку завершив 
(так/ні)],"ні"),"")</f>
        <v/>
      </c>
      <c r="F10" s="87" t="str">
        <f>IF($B10&lt;&gt;"",COUNTIFS(Total_pers[З якої в/ч (ТЦК) прибув], $B10, Total_pers[Причина по якій не пройшов підготовку], Статистика!F$3),"")</f>
        <v/>
      </c>
      <c r="G10" s="88" t="str">
        <f>IF($B10&lt;&gt;"",COUNTIFS(Total_pers[З якої в/ч (ТЦК) прибув], $B10, Total_pers[Причина по якій не пройшов підготовку], G$3),"")</f>
        <v/>
      </c>
      <c r="H10" s="88" t="str">
        <f>IF($B10&lt;&gt;"",COUNTIFS(Total_pers[З якої в/ч (ТЦК) прибув], $B10, Total_pers[Причина по якій не пройшов підготовку], H$3),"")</f>
        <v/>
      </c>
      <c r="I10" s="88" t="str">
        <f>IF($B10&lt;&gt;"",COUNTIFS(Total_pers[З якої в/ч (ТЦК) прибув], $B10, Total_pers[Причина по якій не пройшов підготовку], I$3),"")</f>
        <v/>
      </c>
      <c r="J10" s="88" t="str">
        <f>IF($B10&lt;&gt;"",COUNTIFS(Total_pers[З якої в/ч (ТЦК) прибув], $B10, Total_pers[Причина по якій не пройшов підготовку], J$3),"")</f>
        <v/>
      </c>
      <c r="K10" s="88" t="str">
        <f>IF($B10&lt;&gt;"",COUNTIFS(Total_pers[З якої в/ч (ТЦК) прибув], $B10, Total_pers[Причина по якій не пройшов підготовку], K$3),"")</f>
        <v/>
      </c>
      <c r="L10" s="88" t="str">
        <f>IF($B10&lt;&gt;"",COUNTIFS(Total_pers[З якої в/ч (ТЦК) прибув], $B10, Total_pers[Причина по якій не пройшов підготовку], L$3),"")</f>
        <v/>
      </c>
      <c r="M10" s="89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84"/>
      <c r="C11" s="85" t="str">
        <f>IF($B11&lt;&gt;"",COUNTIF(Total_pers[З якої в/ч (ТЦК) прибув], $B11),"")</f>
        <v/>
      </c>
      <c r="D11" s="85" t="str">
        <f>IF($B11&lt;&gt;"",COUNTIFS(Total_pers[З якої в/ч (ТЦК) прибув], $B11,Total_pers[Підготовку завершив 
(так/ні)],"так"),"")</f>
        <v/>
      </c>
      <c r="E11" s="86" t="str">
        <f>IF($B11&lt;&gt;"",COUNTIFS(Total_pers[З якої в/ч (ТЦК) прибув], $B11,Total_pers[Підготовку завершив 
(так/ні)],"ні"),"")</f>
        <v/>
      </c>
      <c r="F11" s="87" t="str">
        <f>IF($B11&lt;&gt;"",COUNTIFS(Total_pers[З якої в/ч (ТЦК) прибув], $B11, Total_pers[Причина по якій не пройшов підготовку], Статистика!F$3),"")</f>
        <v/>
      </c>
      <c r="G11" s="88" t="str">
        <f>IF($B11&lt;&gt;"",COUNTIFS(Total_pers[З якої в/ч (ТЦК) прибув], $B11, Total_pers[Причина по якій не пройшов підготовку], G$3),"")</f>
        <v/>
      </c>
      <c r="H11" s="88" t="str">
        <f>IF($B11&lt;&gt;"",COUNTIFS(Total_pers[З якої в/ч (ТЦК) прибув], $B11, Total_pers[Причина по якій не пройшов підготовку], H$3),"")</f>
        <v/>
      </c>
      <c r="I11" s="88" t="str">
        <f>IF($B11&lt;&gt;"",COUNTIFS(Total_pers[З якої в/ч (ТЦК) прибув], $B11, Total_pers[Причина по якій не пройшов підготовку], I$3),"")</f>
        <v/>
      </c>
      <c r="J11" s="88" t="str">
        <f>IF($B11&lt;&gt;"",COUNTIFS(Total_pers[З якої в/ч (ТЦК) прибув], $B11, Total_pers[Причина по якій не пройшов підготовку], J$3),"")</f>
        <v/>
      </c>
      <c r="K11" s="88" t="str">
        <f>IF($B11&lt;&gt;"",COUNTIFS(Total_pers[З якої в/ч (ТЦК) прибув], $B11, Total_pers[Причина по якій не пройшов підготовку], K$3),"")</f>
        <v/>
      </c>
      <c r="L11" s="88" t="str">
        <f>IF($B11&lt;&gt;"",COUNTIFS(Total_pers[З якої в/ч (ТЦК) прибув], $B11, Total_pers[Причина по якій не пройшов підготовку], L$3),"")</f>
        <v/>
      </c>
      <c r="M11" s="89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84"/>
      <c r="C12" s="85" t="str">
        <f>IF($B12&lt;&gt;"",COUNTIF(Total_pers[З якої в/ч (ТЦК) прибув], $B12),"")</f>
        <v/>
      </c>
      <c r="D12" s="85" t="str">
        <f>IF($B12&lt;&gt;"",COUNTIFS(Total_pers[З якої в/ч (ТЦК) прибув], $B12,Total_pers[Підготовку завершив 
(так/ні)],"так"),"")</f>
        <v/>
      </c>
      <c r="E12" s="86" t="str">
        <f>IF($B12&lt;&gt;"",COUNTIFS(Total_pers[З якої в/ч (ТЦК) прибув], $B12,Total_pers[Підготовку завершив 
(так/ні)],"ні"),"")</f>
        <v/>
      </c>
      <c r="F12" s="87" t="str">
        <f>IF($B12&lt;&gt;"",COUNTIFS(Total_pers[З якої в/ч (ТЦК) прибув], $B12, Total_pers[Причина по якій не пройшов підготовку], Статистика!F$3),"")</f>
        <v/>
      </c>
      <c r="G12" s="88" t="str">
        <f>IF($B12&lt;&gt;"",COUNTIFS(Total_pers[З якої в/ч (ТЦК) прибув], $B12, Total_pers[Причина по якій не пройшов підготовку], G$3),"")</f>
        <v/>
      </c>
      <c r="H12" s="88" t="str">
        <f>IF($B12&lt;&gt;"",COUNTIFS(Total_pers[З якої в/ч (ТЦК) прибув], $B12, Total_pers[Причина по якій не пройшов підготовку], H$3),"")</f>
        <v/>
      </c>
      <c r="I12" s="88" t="str">
        <f>IF($B12&lt;&gt;"",COUNTIFS(Total_pers[З якої в/ч (ТЦК) прибув], $B12, Total_pers[Причина по якій не пройшов підготовку], I$3),"")</f>
        <v/>
      </c>
      <c r="J12" s="88" t="str">
        <f>IF($B12&lt;&gt;"",COUNTIFS(Total_pers[З якої в/ч (ТЦК) прибув], $B12, Total_pers[Причина по якій не пройшов підготовку], J$3),"")</f>
        <v/>
      </c>
      <c r="K12" s="88" t="str">
        <f>IF($B12&lt;&gt;"",COUNTIFS(Total_pers[З якої в/ч (ТЦК) прибув], $B12, Total_pers[Причина по якій не пройшов підготовку], K$3),"")</f>
        <v/>
      </c>
      <c r="L12" s="88" t="str">
        <f>IF($B12&lt;&gt;"",COUNTIFS(Total_pers[З якої в/ч (ТЦК) прибув], $B12, Total_pers[Причина по якій не пройшов підготовку], L$3),"")</f>
        <v/>
      </c>
      <c r="M12" s="89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84"/>
      <c r="C13" s="85" t="str">
        <f>IF($B13&lt;&gt;"",COUNTIF(Total_pers[З якої в/ч (ТЦК) прибув], $B13),"")</f>
        <v/>
      </c>
      <c r="D13" s="85" t="str">
        <f>IF($B13&lt;&gt;"",COUNTIFS(Total_pers[З якої в/ч (ТЦК) прибув], $B13,Total_pers[Підготовку завершив 
(так/ні)],"так"),"")</f>
        <v/>
      </c>
      <c r="E13" s="86" t="str">
        <f>IF($B13&lt;&gt;"",COUNTIFS(Total_pers[З якої в/ч (ТЦК) прибув], $B13,Total_pers[Підготовку завершив 
(так/ні)],"ні"),"")</f>
        <v/>
      </c>
      <c r="F13" s="87" t="str">
        <f>IF($B13&lt;&gt;"",COUNTIFS(Total_pers[З якої в/ч (ТЦК) прибув], $B13, Total_pers[Причина по якій не пройшов підготовку], Статистика!F$3),"")</f>
        <v/>
      </c>
      <c r="G13" s="88" t="str">
        <f>IF($B13&lt;&gt;"",COUNTIFS(Total_pers[З якої в/ч (ТЦК) прибув], $B13, Total_pers[Причина по якій не пройшов підготовку], G$3),"")</f>
        <v/>
      </c>
      <c r="H13" s="88" t="str">
        <f>IF($B13&lt;&gt;"",COUNTIFS(Total_pers[З якої в/ч (ТЦК) прибув], $B13, Total_pers[Причина по якій не пройшов підготовку], H$3),"")</f>
        <v/>
      </c>
      <c r="I13" s="88" t="str">
        <f>IF($B13&lt;&gt;"",COUNTIFS(Total_pers[З якої в/ч (ТЦК) прибув], $B13, Total_pers[Причина по якій не пройшов підготовку], I$3),"")</f>
        <v/>
      </c>
      <c r="J13" s="88" t="str">
        <f>IF($B13&lt;&gt;"",COUNTIFS(Total_pers[З якої в/ч (ТЦК) прибув], $B13, Total_pers[Причина по якій не пройшов підготовку], J$3),"")</f>
        <v/>
      </c>
      <c r="K13" s="88" t="str">
        <f>IF($B13&lt;&gt;"",COUNTIFS(Total_pers[З якої в/ч (ТЦК) прибув], $B13, Total_pers[Причина по якій не пройшов підготовку], K$3),"")</f>
        <v/>
      </c>
      <c r="L13" s="88" t="str">
        <f>IF($B13&lt;&gt;"",COUNTIFS(Total_pers[З якої в/ч (ТЦК) прибув], $B13, Total_pers[Причина по якій не пройшов підготовку], L$3),"")</f>
        <v/>
      </c>
      <c r="M13" s="89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84"/>
      <c r="C14" s="85" t="str">
        <f>IF($B14&lt;&gt;"",COUNTIF(Total_pers[З якої в/ч (ТЦК) прибув], $B14),"")</f>
        <v/>
      </c>
      <c r="D14" s="85" t="str">
        <f>IF($B14&lt;&gt;"",COUNTIFS(Total_pers[З якої в/ч (ТЦК) прибув], $B14,Total_pers[Підготовку завершив 
(так/ні)],"так"),"")</f>
        <v/>
      </c>
      <c r="E14" s="86" t="str">
        <f>IF($B14&lt;&gt;"",COUNTIFS(Total_pers[З якої в/ч (ТЦК) прибув], $B14,Total_pers[Підготовку завершив 
(так/ні)],"ні"),"")</f>
        <v/>
      </c>
      <c r="F14" s="87" t="str">
        <f>IF($B14&lt;&gt;"",COUNTIFS(Total_pers[З якої в/ч (ТЦК) прибув], $B14, Total_pers[Причина по якій не пройшов підготовку], Статистика!F$3),"")</f>
        <v/>
      </c>
      <c r="G14" s="88" t="str">
        <f>IF($B14&lt;&gt;"",COUNTIFS(Total_pers[З якої в/ч (ТЦК) прибув], $B14, Total_pers[Причина по якій не пройшов підготовку], G$3),"")</f>
        <v/>
      </c>
      <c r="H14" s="88" t="str">
        <f>IF($B14&lt;&gt;"",COUNTIFS(Total_pers[З якої в/ч (ТЦК) прибув], $B14, Total_pers[Причина по якій не пройшов підготовку], H$3),"")</f>
        <v/>
      </c>
      <c r="I14" s="88" t="str">
        <f>IF($B14&lt;&gt;"",COUNTIFS(Total_pers[З якої в/ч (ТЦК) прибув], $B14, Total_pers[Причина по якій не пройшов підготовку], I$3),"")</f>
        <v/>
      </c>
      <c r="J14" s="88" t="str">
        <f>IF($B14&lt;&gt;"",COUNTIFS(Total_pers[З якої в/ч (ТЦК) прибув], $B14, Total_pers[Причина по якій не пройшов підготовку], J$3),"")</f>
        <v/>
      </c>
      <c r="K14" s="88" t="str">
        <f>IF($B14&lt;&gt;"",COUNTIFS(Total_pers[З якої в/ч (ТЦК) прибув], $B14, Total_pers[Причина по якій не пройшов підготовку], K$3),"")</f>
        <v/>
      </c>
      <c r="L14" s="88" t="str">
        <f>IF($B14&lt;&gt;"",COUNTIFS(Total_pers[З якої в/ч (ТЦК) прибув], $B14, Total_pers[Причина по якій не пройшов підготовку], L$3),"")</f>
        <v/>
      </c>
      <c r="M14" s="89" t="str">
        <f>IF($B14&lt;&gt;"",COUNTIFS(Total_pers[З якої в/ч (ТЦК) прибув], $B14, Total_pers[Причина по якій не пройшов підготовку], M$3),"")</f>
        <v/>
      </c>
    </row>
    <row r="15" spans="2:13" ht="16" x14ac:dyDescent="0.2">
      <c r="B15" s="90"/>
      <c r="C15" s="91" t="str">
        <f>IF($B15&lt;&gt;"",COUNTIF(Total_pers[З якої в/ч (ТЦК) прибув], $B15),"")</f>
        <v/>
      </c>
      <c r="D15" s="91" t="str">
        <f>IF($B15&lt;&gt;"",COUNTIFS(Total_pers[З якої в/ч (ТЦК) прибув], $B15,Total_pers[Підготовку завершив 
(так/ні)],"так"),"")</f>
        <v/>
      </c>
      <c r="E15" s="92" t="str">
        <f>IF($B15&lt;&gt;"",COUNTIFS(Total_pers[З якої в/ч (ТЦК) прибув], $B15,Total_pers[Підготовку завершив 
(так/ні)],"ні"),"")</f>
        <v/>
      </c>
      <c r="F15" s="93" t="str">
        <f>IF($B15&lt;&gt;"",COUNTIFS(Total_pers[З якої в/ч (ТЦК) прибув], $B15, Total_pers[Причина по якій не пройшов підготовку], Статистика!F$3),"")</f>
        <v/>
      </c>
      <c r="G15" s="94" t="str">
        <f>IF($B15&lt;&gt;"",COUNTIFS(Total_pers[З якої в/ч (ТЦК) прибув], $B15, Total_pers[Причина по якій не пройшов підготовку], G$3),"")</f>
        <v/>
      </c>
      <c r="H15" s="94" t="str">
        <f>IF($B15&lt;&gt;"",COUNTIFS(Total_pers[З якої в/ч (ТЦК) прибув], $B15, Total_pers[Причина по якій не пройшов підготовку], H$3),"")</f>
        <v/>
      </c>
      <c r="I15" s="94" t="str">
        <f>IF($B15&lt;&gt;"",COUNTIFS(Total_pers[З якої в/ч (ТЦК) прибув], $B15, Total_pers[Причина по якій не пройшов підготовку], I$3),"")</f>
        <v/>
      </c>
      <c r="J15" s="94" t="str">
        <f>IF($B15&lt;&gt;"",COUNTIFS(Total_pers[З якої в/ч (ТЦК) прибув], $B15, Total_pers[Причина по якій не пройшов підготовку], J$3),"")</f>
        <v/>
      </c>
      <c r="K15" s="94" t="str">
        <f>IF($B15&lt;&gt;"",COUNTIFS(Total_pers[З якої в/ч (ТЦК) прибув], $B15, Total_pers[Причина по якій не пройшов підготовку], K$3),"")</f>
        <v/>
      </c>
      <c r="L15" s="94" t="str">
        <f>IF($B15&lt;&gt;"",COUNTIFS(Total_pers[З якої в/ч (ТЦК) прибув], $B15, Total_pers[Причина по якій не пройшов підготовку], L$3),"")</f>
        <v/>
      </c>
      <c r="M15" s="95" t="str">
        <f>IF($B15&lt;&gt;"",COUNTIFS(Total_pers[З якої в/ч (ТЦК) прибув], $B15, Total_pers[Причина по якій не пройшов підготовку], M$3),"")</f>
        <v/>
      </c>
    </row>
    <row r="16" spans="2:13" s="18" customFormat="1" x14ac:dyDescent="0.2"/>
    <row r="17" s="18" customFormat="1" x14ac:dyDescent="0.2"/>
    <row r="18" s="18" customFormat="1" x14ac:dyDescent="0.2"/>
    <row r="19" s="18" customFormat="1" x14ac:dyDescent="0.2"/>
    <row r="20" s="18" customFormat="1" x14ac:dyDescent="0.2"/>
    <row r="21" s="18" customFormat="1" x14ac:dyDescent="0.2"/>
    <row r="22" s="18" customFormat="1" x14ac:dyDescent="0.2"/>
    <row r="23" s="18" customFormat="1" x14ac:dyDescent="0.2"/>
    <row r="24" s="18" customFormat="1" x14ac:dyDescent="0.2"/>
    <row r="25" s="18" customFormat="1" x14ac:dyDescent="0.2"/>
    <row r="26" s="18" customFormat="1" x14ac:dyDescent="0.2"/>
    <row r="27" s="18" customFormat="1" x14ac:dyDescent="0.2"/>
    <row r="28" s="18" customFormat="1" x14ac:dyDescent="0.2"/>
    <row r="29" s="18" customFormat="1" x14ac:dyDescent="0.2"/>
    <row r="30" s="18" customFormat="1" x14ac:dyDescent="0.2"/>
    <row r="31" s="18" customFormat="1" x14ac:dyDescent="0.2"/>
    <row r="32" s="18" customFormat="1" x14ac:dyDescent="0.2"/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Maksym Yavorovych</dc:creator>
  <dc:description/>
  <cp:lastModifiedBy>Олександр</cp:lastModifiedBy>
  <cp:revision>3</cp:revision>
  <dcterms:created xsi:type="dcterms:W3CDTF">2025-12-26T07:18:22Z</dcterms:created>
  <dcterms:modified xsi:type="dcterms:W3CDTF">2026-01-29T19:11:45Z</dcterms:modified>
  <dc:language>uk-UA</dc:language>
</cp:coreProperties>
</file>