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ЦяКнига" defaultThemeVersion="124226"/>
  <xr:revisionPtr revIDLastSave="0" documentId="13_ncr:1_{A59A12EC-BEEF-4AF8-B06E-7B110A7A359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xlnm._FilterDatabase" localSheetId="5" hidden="1">Алфавітки!$A$1:$H$1</definedName>
    <definedName name="_xlnm._FilterDatabase" localSheetId="0" hidden="1">Основний!$A$11:$AH$184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90" i="4" l="1"/>
  <c r="AF190" i="4"/>
  <c r="AE190" i="4"/>
  <c r="AD190" i="4"/>
  <c r="Z190" i="4"/>
  <c r="H190" i="4" a="1"/>
  <c r="H190" i="4" s="1"/>
  <c r="AG189" i="4"/>
  <c r="AF189" i="4"/>
  <c r="AE189" i="4"/>
  <c r="AD189" i="4"/>
  <c r="Z189" i="4"/>
  <c r="H189" i="4" a="1"/>
  <c r="H189" i="4" s="1"/>
  <c r="AG188" i="4"/>
  <c r="AF188" i="4"/>
  <c r="AE188" i="4"/>
  <c r="AD188" i="4"/>
  <c r="Z188" i="4"/>
  <c r="H188" i="4" a="1"/>
  <c r="H188" i="4" s="1"/>
  <c r="AG186" i="4"/>
  <c r="AF186" i="4"/>
  <c r="AE186" i="4"/>
  <c r="AD186" i="4"/>
  <c r="Z186" i="4"/>
  <c r="H186" i="4" a="1"/>
  <c r="H186" i="4" s="1"/>
  <c r="AG171" i="4"/>
  <c r="AF171" i="4"/>
  <c r="AE171" i="4"/>
  <c r="AD171" i="4"/>
  <c r="Z171" i="4"/>
  <c r="H171" i="4" a="1"/>
  <c r="H171" i="4" s="1"/>
  <c r="AG165" i="4"/>
  <c r="AF165" i="4"/>
  <c r="AE165" i="4"/>
  <c r="AD165" i="4"/>
  <c r="Z165" i="4"/>
  <c r="H165" i="4" a="1"/>
  <c r="H165" i="4" s="1"/>
  <c r="AG162" i="4"/>
  <c r="AF162" i="4"/>
  <c r="AE162" i="4"/>
  <c r="AD162" i="4"/>
  <c r="Z162" i="4"/>
  <c r="H162" i="4"/>
  <c r="H162" i="4" a="1"/>
  <c r="AG154" i="4"/>
  <c r="AF154" i="4"/>
  <c r="AE154" i="4"/>
  <c r="AD154" i="4"/>
  <c r="Z154" i="4"/>
  <c r="H154" i="4" a="1"/>
  <c r="H154" i="4" s="1"/>
  <c r="AG153" i="4"/>
  <c r="AF153" i="4"/>
  <c r="AE153" i="4"/>
  <c r="AD153" i="4"/>
  <c r="Z153" i="4"/>
  <c r="H153" i="4" a="1"/>
  <c r="H153" i="4" s="1"/>
  <c r="AG149" i="4"/>
  <c r="AF149" i="4"/>
  <c r="AE149" i="4"/>
  <c r="AD149" i="4"/>
  <c r="Z149" i="4"/>
  <c r="H149" i="4" a="1"/>
  <c r="H149" i="4" s="1"/>
  <c r="AG139" i="4"/>
  <c r="AF139" i="4"/>
  <c r="AE139" i="4"/>
  <c r="AD139" i="4"/>
  <c r="Z139" i="4"/>
  <c r="H139" i="4"/>
  <c r="H139" i="4" a="1"/>
  <c r="AG134" i="4"/>
  <c r="AF134" i="4"/>
  <c r="AE134" i="4"/>
  <c r="AD134" i="4"/>
  <c r="Z134" i="4"/>
  <c r="H134" i="4" a="1"/>
  <c r="H134" i="4" s="1"/>
  <c r="AG132" i="4"/>
  <c r="AF132" i="4"/>
  <c r="AE132" i="4"/>
  <c r="AD132" i="4"/>
  <c r="Z132" i="4"/>
  <c r="H132" i="4" a="1"/>
  <c r="H132" i="4" s="1"/>
  <c r="AG131" i="4"/>
  <c r="AF131" i="4"/>
  <c r="AE131" i="4"/>
  <c r="AD131" i="4"/>
  <c r="Z131" i="4"/>
  <c r="H131" i="4" a="1"/>
  <c r="H131" i="4" s="1"/>
  <c r="AG123" i="4"/>
  <c r="AF123" i="4"/>
  <c r="AE123" i="4"/>
  <c r="AD123" i="4"/>
  <c r="Z123" i="4"/>
  <c r="H123" i="4"/>
  <c r="H123" i="4" a="1"/>
  <c r="AG122" i="4"/>
  <c r="AF122" i="4"/>
  <c r="AE122" i="4"/>
  <c r="AD122" i="4"/>
  <c r="Z122" i="4"/>
  <c r="H122" i="4" a="1"/>
  <c r="H122" i="4" s="1"/>
  <c r="AG120" i="4"/>
  <c r="AF120" i="4"/>
  <c r="AE120" i="4"/>
  <c r="AD120" i="4"/>
  <c r="Z120" i="4"/>
  <c r="H120" i="4" a="1"/>
  <c r="H120" i="4" s="1"/>
  <c r="AG118" i="4"/>
  <c r="AF118" i="4"/>
  <c r="AE118" i="4"/>
  <c r="AD118" i="4"/>
  <c r="Z118" i="4"/>
  <c r="H118" i="4" a="1"/>
  <c r="H118" i="4" s="1"/>
  <c r="AG107" i="4"/>
  <c r="AF107" i="4"/>
  <c r="AE107" i="4"/>
  <c r="AD107" i="4"/>
  <c r="Z107" i="4"/>
  <c r="H107" i="4"/>
  <c r="H107" i="4" a="1"/>
  <c r="AG106" i="4"/>
  <c r="AF106" i="4"/>
  <c r="AE106" i="4"/>
  <c r="AD106" i="4"/>
  <c r="Z106" i="4"/>
  <c r="H106" i="4" a="1"/>
  <c r="H106" i="4" s="1"/>
  <c r="AG104" i="4"/>
  <c r="AF104" i="4"/>
  <c r="AE104" i="4"/>
  <c r="AD104" i="4"/>
  <c r="Z104" i="4"/>
  <c r="H104" i="4" a="1"/>
  <c r="H104" i="4" s="1"/>
  <c r="AG102" i="4"/>
  <c r="AF102" i="4"/>
  <c r="AE102" i="4"/>
  <c r="AD102" i="4"/>
  <c r="Z102" i="4"/>
  <c r="H102" i="4" a="1"/>
  <c r="H102" i="4" s="1"/>
  <c r="AG101" i="4"/>
  <c r="AF101" i="4"/>
  <c r="AE101" i="4"/>
  <c r="AD101" i="4"/>
  <c r="Z101" i="4"/>
  <c r="H101" i="4"/>
  <c r="H101" i="4" a="1"/>
  <c r="AG100" i="4"/>
  <c r="AF100" i="4"/>
  <c r="AE100" i="4"/>
  <c r="AD100" i="4"/>
  <c r="Z100" i="4"/>
  <c r="H100" i="4" a="1"/>
  <c r="H100" i="4" s="1"/>
  <c r="AG98" i="4"/>
  <c r="AF98" i="4"/>
  <c r="AE98" i="4"/>
  <c r="AD98" i="4"/>
  <c r="Z98" i="4"/>
  <c r="H98" i="4" a="1"/>
  <c r="H98" i="4" s="1"/>
  <c r="AG97" i="4"/>
  <c r="AF97" i="4"/>
  <c r="AE97" i="4"/>
  <c r="AD97" i="4"/>
  <c r="Z97" i="4"/>
  <c r="H97" i="4"/>
  <c r="H97" i="4" a="1"/>
  <c r="AG86" i="4"/>
  <c r="AF86" i="4"/>
  <c r="AE86" i="4"/>
  <c r="AD86" i="4"/>
  <c r="Z86" i="4"/>
  <c r="H86" i="4" a="1"/>
  <c r="H86" i="4" s="1"/>
  <c r="AG76" i="4"/>
  <c r="AF76" i="4"/>
  <c r="AE76" i="4"/>
  <c r="AD76" i="4"/>
  <c r="Z76" i="4"/>
  <c r="H76" i="4" a="1"/>
  <c r="H76" i="4" s="1"/>
  <c r="AG74" i="4"/>
  <c r="AF74" i="4"/>
  <c r="AE74" i="4"/>
  <c r="AD74" i="4"/>
  <c r="Z74" i="4"/>
  <c r="H74" i="4" a="1"/>
  <c r="H74" i="4" s="1"/>
  <c r="AG70" i="4"/>
  <c r="AF70" i="4"/>
  <c r="AE70" i="4"/>
  <c r="AD70" i="4"/>
  <c r="Z70" i="4"/>
  <c r="H70" i="4"/>
  <c r="H70" i="4" a="1"/>
  <c r="AG66" i="4"/>
  <c r="AF66" i="4"/>
  <c r="AE66" i="4"/>
  <c r="AD66" i="4"/>
  <c r="Z66" i="4"/>
  <c r="H66" i="4" a="1"/>
  <c r="H66" i="4" s="1"/>
  <c r="AG65" i="4"/>
  <c r="AF65" i="4"/>
  <c r="AE65" i="4"/>
  <c r="AD65" i="4"/>
  <c r="Z65" i="4"/>
  <c r="H65" i="4" a="1"/>
  <c r="H65" i="4" s="1"/>
  <c r="AG64" i="4"/>
  <c r="AF64" i="4"/>
  <c r="AE64" i="4"/>
  <c r="AD64" i="4"/>
  <c r="Z64" i="4"/>
  <c r="H64" i="4" a="1"/>
  <c r="H64" i="4" s="1"/>
  <c r="AG62" i="4"/>
  <c r="AF62" i="4"/>
  <c r="AE62" i="4"/>
  <c r="AD62" i="4"/>
  <c r="Z62" i="4"/>
  <c r="H62" i="4"/>
  <c r="H62" i="4" a="1"/>
  <c r="AG55" i="4"/>
  <c r="AF55" i="4"/>
  <c r="AE55" i="4"/>
  <c r="AD55" i="4"/>
  <c r="Z55" i="4"/>
  <c r="H55" i="4" a="1"/>
  <c r="H55" i="4" s="1"/>
  <c r="AG52" i="4"/>
  <c r="AF52" i="4"/>
  <c r="AE52" i="4"/>
  <c r="AD52" i="4"/>
  <c r="Z52" i="4"/>
  <c r="H52" i="4" a="1"/>
  <c r="H52" i="4" s="1"/>
  <c r="AG47" i="4"/>
  <c r="AF47" i="4"/>
  <c r="AE47" i="4"/>
  <c r="AD47" i="4"/>
  <c r="Z47" i="4"/>
  <c r="H47" i="4" a="1"/>
  <c r="H47" i="4" s="1"/>
  <c r="AG46" i="4"/>
  <c r="AF46" i="4"/>
  <c r="AE46" i="4"/>
  <c r="AD46" i="4"/>
  <c r="Z46" i="4"/>
  <c r="H46" i="4" a="1"/>
  <c r="H46" i="4" s="1"/>
  <c r="AG45" i="4"/>
  <c r="AF45" i="4"/>
  <c r="AE45" i="4"/>
  <c r="AD45" i="4"/>
  <c r="Z45" i="4"/>
  <c r="H45" i="4" a="1"/>
  <c r="H45" i="4" s="1"/>
  <c r="AG43" i="4"/>
  <c r="AF43" i="4"/>
  <c r="AE43" i="4"/>
  <c r="AD43" i="4"/>
  <c r="Z43" i="4"/>
  <c r="H43" i="4" a="1"/>
  <c r="H43" i="4" s="1"/>
  <c r="AG36" i="4"/>
  <c r="AF36" i="4"/>
  <c r="AE36" i="4"/>
  <c r="AD36" i="4"/>
  <c r="Z36" i="4"/>
  <c r="H36" i="4" a="1"/>
  <c r="H36" i="4" s="1"/>
  <c r="AG23" i="4"/>
  <c r="AF23" i="4"/>
  <c r="AE23" i="4"/>
  <c r="AD23" i="4"/>
  <c r="Z23" i="4"/>
  <c r="H23" i="4"/>
  <c r="H23" i="4" a="1"/>
  <c r="AG20" i="4"/>
  <c r="AF20" i="4"/>
  <c r="AE20" i="4"/>
  <c r="AD20" i="4"/>
  <c r="Z20" i="4"/>
  <c r="H20" i="4" a="1"/>
  <c r="H20" i="4" s="1"/>
  <c r="AG18" i="4"/>
  <c r="AF18" i="4"/>
  <c r="AE18" i="4"/>
  <c r="AD18" i="4"/>
  <c r="Z18" i="4"/>
  <c r="H18" i="4" a="1"/>
  <c r="H18" i="4" s="1"/>
  <c r="AG15" i="4"/>
  <c r="AF15" i="4"/>
  <c r="AE15" i="4"/>
  <c r="AD15" i="4"/>
  <c r="Z15" i="4"/>
  <c r="H15" i="4" a="1"/>
  <c r="H15" i="4" s="1"/>
  <c r="AG194" i="4" l="1"/>
  <c r="AF194" i="4"/>
  <c r="AE194" i="4"/>
  <c r="AD194" i="4"/>
  <c r="Z194" i="4"/>
  <c r="H194" i="4" a="1"/>
  <c r="H194" i="4" s="1"/>
  <c r="AG184" i="4"/>
  <c r="AF184" i="4"/>
  <c r="AE184" i="4"/>
  <c r="AD184" i="4"/>
  <c r="Z184" i="4"/>
  <c r="H184" i="4" a="1"/>
  <c r="H184" i="4" s="1"/>
  <c r="AG177" i="4"/>
  <c r="AF177" i="4"/>
  <c r="AE177" i="4"/>
  <c r="AD177" i="4"/>
  <c r="Z177" i="4"/>
  <c r="H177" i="4" a="1"/>
  <c r="H177" i="4" s="1"/>
  <c r="AG174" i="4"/>
  <c r="AF174" i="4"/>
  <c r="AE174" i="4"/>
  <c r="AD174" i="4"/>
  <c r="Z174" i="4"/>
  <c r="H174" i="4" a="1"/>
  <c r="H174" i="4" s="1"/>
  <c r="AG170" i="4"/>
  <c r="AF170" i="4"/>
  <c r="AE170" i="4"/>
  <c r="AD170" i="4"/>
  <c r="Z170" i="4"/>
  <c r="H170" i="4" a="1"/>
  <c r="H170" i="4" s="1"/>
  <c r="AG167" i="4"/>
  <c r="AF167" i="4"/>
  <c r="AE167" i="4"/>
  <c r="AD167" i="4"/>
  <c r="Z167" i="4"/>
  <c r="H167" i="4" a="1"/>
  <c r="H167" i="4" s="1"/>
  <c r="AG159" i="4"/>
  <c r="AF159" i="4"/>
  <c r="AE159" i="4"/>
  <c r="AD159" i="4"/>
  <c r="Z159" i="4"/>
  <c r="H159" i="4" a="1"/>
  <c r="H159" i="4" s="1"/>
  <c r="AG157" i="4"/>
  <c r="AF157" i="4"/>
  <c r="AE157" i="4"/>
  <c r="AD157" i="4"/>
  <c r="Z157" i="4"/>
  <c r="H157" i="4" a="1"/>
  <c r="H157" i="4" s="1"/>
  <c r="AG156" i="4"/>
  <c r="AF156" i="4"/>
  <c r="AE156" i="4"/>
  <c r="AD156" i="4"/>
  <c r="Z156" i="4"/>
  <c r="H156" i="4" a="1"/>
  <c r="H156" i="4" s="1"/>
  <c r="AG155" i="4"/>
  <c r="AF155" i="4"/>
  <c r="AE155" i="4"/>
  <c r="AD155" i="4"/>
  <c r="Z155" i="4"/>
  <c r="H155" i="4"/>
  <c r="H155" i="4" a="1"/>
  <c r="AG145" i="4"/>
  <c r="AF145" i="4"/>
  <c r="AE145" i="4"/>
  <c r="AD145" i="4"/>
  <c r="Z145" i="4"/>
  <c r="H145" i="4" a="1"/>
  <c r="H145" i="4" s="1"/>
  <c r="AG142" i="4"/>
  <c r="AF142" i="4"/>
  <c r="AE142" i="4"/>
  <c r="AD142" i="4"/>
  <c r="Z142" i="4"/>
  <c r="H142" i="4" a="1"/>
  <c r="H142" i="4" s="1"/>
  <c r="AG128" i="4"/>
  <c r="AF128" i="4"/>
  <c r="AE128" i="4"/>
  <c r="AD128" i="4"/>
  <c r="Z128" i="4"/>
  <c r="H128" i="4" a="1"/>
  <c r="H128" i="4" s="1"/>
  <c r="AG112" i="4"/>
  <c r="AF112" i="4"/>
  <c r="AE112" i="4"/>
  <c r="AD112" i="4"/>
  <c r="Z112" i="4"/>
  <c r="H112" i="4" a="1"/>
  <c r="H112" i="4" s="1"/>
  <c r="AG110" i="4"/>
  <c r="AF110" i="4"/>
  <c r="AE110" i="4"/>
  <c r="AD110" i="4"/>
  <c r="Z110" i="4"/>
  <c r="H110" i="4" a="1"/>
  <c r="H110" i="4" s="1"/>
  <c r="AG105" i="4"/>
  <c r="AF105" i="4"/>
  <c r="AE105" i="4"/>
  <c r="AD105" i="4"/>
  <c r="Z105" i="4"/>
  <c r="H105" i="4" a="1"/>
  <c r="H105" i="4" s="1"/>
  <c r="AG85" i="4"/>
  <c r="AF85" i="4"/>
  <c r="AE85" i="4"/>
  <c r="AD85" i="4"/>
  <c r="Z85" i="4"/>
  <c r="H85" i="4" a="1"/>
  <c r="H85" i="4" s="1"/>
  <c r="AG84" i="4"/>
  <c r="AF84" i="4"/>
  <c r="AE84" i="4"/>
  <c r="AD84" i="4"/>
  <c r="Z84" i="4"/>
  <c r="H84" i="4"/>
  <c r="H84" i="4" a="1"/>
  <c r="AG58" i="4"/>
  <c r="AF58" i="4"/>
  <c r="AE58" i="4"/>
  <c r="AD58" i="4"/>
  <c r="Z58" i="4"/>
  <c r="H58" i="4" a="1"/>
  <c r="H58" i="4" s="1"/>
  <c r="AG57" i="4"/>
  <c r="AF57" i="4"/>
  <c r="AE57" i="4"/>
  <c r="AD57" i="4"/>
  <c r="Z57" i="4"/>
  <c r="H57" i="4" a="1"/>
  <c r="H57" i="4" s="1"/>
  <c r="AG44" i="4"/>
  <c r="AF44" i="4"/>
  <c r="AE44" i="4"/>
  <c r="AD44" i="4"/>
  <c r="Z44" i="4"/>
  <c r="H44" i="4" a="1"/>
  <c r="H44" i="4" s="1"/>
  <c r="AG198" i="4" l="1"/>
  <c r="AF198" i="4"/>
  <c r="AE198" i="4"/>
  <c r="AD198" i="4"/>
  <c r="Z198" i="4"/>
  <c r="H198" i="4" a="1"/>
  <c r="H198" i="4" s="1"/>
  <c r="AG197" i="4"/>
  <c r="AF197" i="4"/>
  <c r="AE197" i="4"/>
  <c r="AD197" i="4"/>
  <c r="Z197" i="4"/>
  <c r="H197" i="4" a="1"/>
  <c r="H197" i="4" s="1"/>
  <c r="AG191" i="4"/>
  <c r="AF191" i="4"/>
  <c r="AE191" i="4"/>
  <c r="AD191" i="4"/>
  <c r="Z191" i="4"/>
  <c r="H191" i="4" a="1"/>
  <c r="H191" i="4" s="1"/>
  <c r="AG187" i="4"/>
  <c r="AF187" i="4"/>
  <c r="AE187" i="4"/>
  <c r="AD187" i="4"/>
  <c r="Z187" i="4"/>
  <c r="H187" i="4" a="1"/>
  <c r="H187" i="4" s="1"/>
  <c r="AG185" i="4"/>
  <c r="AF185" i="4"/>
  <c r="AE185" i="4"/>
  <c r="AD185" i="4"/>
  <c r="Z185" i="4"/>
  <c r="H185" i="4" a="1"/>
  <c r="H185" i="4" s="1"/>
  <c r="AG183" i="4"/>
  <c r="AF183" i="4"/>
  <c r="AE183" i="4"/>
  <c r="AD183" i="4"/>
  <c r="Z183" i="4"/>
  <c r="H183" i="4" a="1"/>
  <c r="H183" i="4" s="1"/>
  <c r="AG182" i="4"/>
  <c r="AF182" i="4"/>
  <c r="AE182" i="4"/>
  <c r="AD182" i="4"/>
  <c r="Z182" i="4"/>
  <c r="H182" i="4" a="1"/>
  <c r="H182" i="4" s="1"/>
  <c r="AG181" i="4"/>
  <c r="AF181" i="4"/>
  <c r="AE181" i="4"/>
  <c r="AD181" i="4"/>
  <c r="Z181" i="4"/>
  <c r="H181" i="4"/>
  <c r="H181" i="4" a="1"/>
  <c r="AG179" i="4"/>
  <c r="AF179" i="4"/>
  <c r="AE179" i="4"/>
  <c r="AD179" i="4"/>
  <c r="Z179" i="4"/>
  <c r="H179" i="4" a="1"/>
  <c r="H179" i="4" s="1"/>
  <c r="AG176" i="4"/>
  <c r="AF176" i="4"/>
  <c r="AE176" i="4"/>
  <c r="AD176" i="4"/>
  <c r="Z176" i="4"/>
  <c r="H176" i="4" a="1"/>
  <c r="H176" i="4" s="1"/>
  <c r="AG175" i="4"/>
  <c r="AF175" i="4"/>
  <c r="AE175" i="4"/>
  <c r="AD175" i="4"/>
  <c r="Z175" i="4"/>
  <c r="H175" i="4" a="1"/>
  <c r="H175" i="4" s="1"/>
  <c r="AG172" i="4"/>
  <c r="AF172" i="4"/>
  <c r="AE172" i="4"/>
  <c r="AD172" i="4"/>
  <c r="Z172" i="4"/>
  <c r="H172" i="4" a="1"/>
  <c r="H172" i="4" s="1"/>
  <c r="AG166" i="4"/>
  <c r="AF166" i="4"/>
  <c r="AE166" i="4"/>
  <c r="AD166" i="4"/>
  <c r="Z166" i="4"/>
  <c r="H166" i="4" a="1"/>
  <c r="H166" i="4" s="1"/>
  <c r="AG163" i="4"/>
  <c r="AF163" i="4"/>
  <c r="AE163" i="4"/>
  <c r="AD163" i="4"/>
  <c r="Z163" i="4"/>
  <c r="H163" i="4" a="1"/>
  <c r="H163" i="4" s="1"/>
  <c r="AG160" i="4"/>
  <c r="AF160" i="4"/>
  <c r="AE160" i="4"/>
  <c r="AD160" i="4"/>
  <c r="Z160" i="4"/>
  <c r="H160" i="4" a="1"/>
  <c r="H160" i="4" s="1"/>
  <c r="AG158" i="4"/>
  <c r="AF158" i="4"/>
  <c r="AE158" i="4"/>
  <c r="AD158" i="4"/>
  <c r="Z158" i="4"/>
  <c r="H158" i="4" a="1"/>
  <c r="H158" i="4" s="1"/>
  <c r="AG152" i="4"/>
  <c r="AF152" i="4"/>
  <c r="AE152" i="4"/>
  <c r="AD152" i="4"/>
  <c r="Z152" i="4"/>
  <c r="H152" i="4" a="1"/>
  <c r="H152" i="4" s="1"/>
  <c r="AG151" i="4"/>
  <c r="AF151" i="4"/>
  <c r="AE151" i="4"/>
  <c r="AD151" i="4"/>
  <c r="Z151" i="4"/>
  <c r="H151" i="4"/>
  <c r="H151" i="4" a="1"/>
  <c r="AG146" i="4"/>
  <c r="AF146" i="4"/>
  <c r="AE146" i="4"/>
  <c r="AD146" i="4"/>
  <c r="Z146" i="4"/>
  <c r="H146" i="4" a="1"/>
  <c r="H146" i="4" s="1"/>
  <c r="AG144" i="4"/>
  <c r="AF144" i="4"/>
  <c r="AE144" i="4"/>
  <c r="AD144" i="4"/>
  <c r="Z144" i="4"/>
  <c r="H144" i="4" a="1"/>
  <c r="H144" i="4" s="1"/>
  <c r="AG141" i="4"/>
  <c r="AF141" i="4"/>
  <c r="AE141" i="4"/>
  <c r="AD141" i="4"/>
  <c r="Z141" i="4"/>
  <c r="H141" i="4" a="1"/>
  <c r="H141" i="4" s="1"/>
  <c r="AG138" i="4"/>
  <c r="AF138" i="4"/>
  <c r="AE138" i="4"/>
  <c r="AD138" i="4"/>
  <c r="Z138" i="4"/>
  <c r="H138" i="4" a="1"/>
  <c r="H138" i="4" s="1"/>
  <c r="AG136" i="4"/>
  <c r="AF136" i="4"/>
  <c r="AE136" i="4"/>
  <c r="AD136" i="4"/>
  <c r="Z136" i="4"/>
  <c r="H136" i="4" a="1"/>
  <c r="H136" i="4" s="1"/>
  <c r="AG135" i="4"/>
  <c r="AF135" i="4"/>
  <c r="AE135" i="4"/>
  <c r="AD135" i="4"/>
  <c r="Z135" i="4"/>
  <c r="H135" i="4" a="1"/>
  <c r="H135" i="4" s="1"/>
  <c r="AG129" i="4"/>
  <c r="AF129" i="4"/>
  <c r="AE129" i="4"/>
  <c r="AD129" i="4"/>
  <c r="Z129" i="4"/>
  <c r="H129" i="4" a="1"/>
  <c r="H129" i="4" s="1"/>
  <c r="AG114" i="4"/>
  <c r="AF114" i="4"/>
  <c r="AE114" i="4"/>
  <c r="AD114" i="4"/>
  <c r="Z114" i="4"/>
  <c r="H114" i="4" a="1"/>
  <c r="H114" i="4" s="1"/>
  <c r="AG113" i="4"/>
  <c r="AF113" i="4"/>
  <c r="AE113" i="4"/>
  <c r="AD113" i="4"/>
  <c r="Z113" i="4"/>
  <c r="H113" i="4" a="1"/>
  <c r="H113" i="4" s="1"/>
  <c r="AG111" i="4"/>
  <c r="AF111" i="4"/>
  <c r="AE111" i="4"/>
  <c r="AD111" i="4"/>
  <c r="Z111" i="4"/>
  <c r="H111" i="4" a="1"/>
  <c r="H111" i="4" s="1"/>
  <c r="AG108" i="4"/>
  <c r="AF108" i="4"/>
  <c r="AE108" i="4"/>
  <c r="AD108" i="4"/>
  <c r="Z108" i="4"/>
  <c r="H108" i="4" a="1"/>
  <c r="H108" i="4" s="1"/>
  <c r="AG103" i="4"/>
  <c r="AF103" i="4"/>
  <c r="AE103" i="4"/>
  <c r="AD103" i="4"/>
  <c r="Z103" i="4"/>
  <c r="H103" i="4" a="1"/>
  <c r="H103" i="4" s="1"/>
  <c r="AG96" i="4"/>
  <c r="AF96" i="4"/>
  <c r="AE96" i="4"/>
  <c r="AD96" i="4"/>
  <c r="Z96" i="4"/>
  <c r="H96" i="4" a="1"/>
  <c r="H96" i="4" s="1"/>
  <c r="AG95" i="4"/>
  <c r="AF95" i="4"/>
  <c r="AE95" i="4"/>
  <c r="AD95" i="4"/>
  <c r="Z95" i="4"/>
  <c r="H95" i="4" a="1"/>
  <c r="H95" i="4" s="1"/>
  <c r="AG93" i="4"/>
  <c r="AF93" i="4"/>
  <c r="AE93" i="4"/>
  <c r="AD93" i="4"/>
  <c r="Z93" i="4"/>
  <c r="H93" i="4" a="1"/>
  <c r="H93" i="4" s="1"/>
  <c r="AG90" i="4"/>
  <c r="AF90" i="4"/>
  <c r="AE90" i="4"/>
  <c r="AD90" i="4"/>
  <c r="Z90" i="4"/>
  <c r="H90" i="4"/>
  <c r="H90" i="4" a="1"/>
  <c r="AG78" i="4"/>
  <c r="AF78" i="4"/>
  <c r="AE78" i="4"/>
  <c r="AD78" i="4"/>
  <c r="Z78" i="4"/>
  <c r="H78" i="4" a="1"/>
  <c r="H78" i="4" s="1"/>
  <c r="AG63" i="4"/>
  <c r="AF63" i="4"/>
  <c r="AE63" i="4"/>
  <c r="AD63" i="4"/>
  <c r="Z63" i="4"/>
  <c r="H63" i="4" a="1"/>
  <c r="H63" i="4" s="1"/>
  <c r="AG61" i="4"/>
  <c r="AF61" i="4"/>
  <c r="AE61" i="4"/>
  <c r="AD61" i="4"/>
  <c r="Z61" i="4"/>
  <c r="H61" i="4" a="1"/>
  <c r="H61" i="4" s="1"/>
  <c r="AG60" i="4"/>
  <c r="AF60" i="4"/>
  <c r="AE60" i="4"/>
  <c r="AD60" i="4"/>
  <c r="Z60" i="4"/>
  <c r="H60" i="4" a="1"/>
  <c r="H60" i="4" s="1"/>
  <c r="AG42" i="4"/>
  <c r="AF42" i="4"/>
  <c r="AE42" i="4"/>
  <c r="AD42" i="4"/>
  <c r="Z42" i="4"/>
  <c r="H42" i="4" a="1"/>
  <c r="H42" i="4" s="1"/>
  <c r="AG41" i="4"/>
  <c r="AF41" i="4"/>
  <c r="AE41" i="4"/>
  <c r="AD41" i="4"/>
  <c r="Z41" i="4"/>
  <c r="H41" i="4" a="1"/>
  <c r="H41" i="4" s="1"/>
  <c r="AG37" i="4"/>
  <c r="AF37" i="4"/>
  <c r="AE37" i="4"/>
  <c r="AD37" i="4"/>
  <c r="Z37" i="4"/>
  <c r="H37" i="4" a="1"/>
  <c r="H37" i="4" s="1"/>
  <c r="AG33" i="4"/>
  <c r="AF33" i="4"/>
  <c r="AE33" i="4"/>
  <c r="AD33" i="4"/>
  <c r="Z33" i="4"/>
  <c r="H33" i="4" a="1"/>
  <c r="H33" i="4" s="1"/>
  <c r="AG31" i="4"/>
  <c r="AF31" i="4"/>
  <c r="AE31" i="4"/>
  <c r="AD31" i="4"/>
  <c r="Z31" i="4"/>
  <c r="H31" i="4" a="1"/>
  <c r="H31" i="4" s="1"/>
  <c r="AG29" i="4"/>
  <c r="AF29" i="4"/>
  <c r="AE29" i="4"/>
  <c r="AD29" i="4"/>
  <c r="Z29" i="4"/>
  <c r="H29" i="4" a="1"/>
  <c r="H29" i="4" s="1"/>
  <c r="AG28" i="4"/>
  <c r="AF28" i="4"/>
  <c r="AE28" i="4"/>
  <c r="AD28" i="4"/>
  <c r="Z28" i="4"/>
  <c r="H28" i="4" a="1"/>
  <c r="H28" i="4" s="1"/>
  <c r="AG27" i="4"/>
  <c r="AF27" i="4"/>
  <c r="AE27" i="4"/>
  <c r="AD27" i="4"/>
  <c r="Z27" i="4"/>
  <c r="H27" i="4" a="1"/>
  <c r="H27" i="4" s="1"/>
  <c r="AG25" i="4"/>
  <c r="AF25" i="4"/>
  <c r="AE25" i="4"/>
  <c r="AD25" i="4"/>
  <c r="Z25" i="4"/>
  <c r="H25" i="4" a="1"/>
  <c r="H25" i="4" s="1"/>
  <c r="AG24" i="4"/>
  <c r="AF24" i="4"/>
  <c r="AE24" i="4"/>
  <c r="AD24" i="4"/>
  <c r="Z24" i="4"/>
  <c r="H24" i="4" a="1"/>
  <c r="H24" i="4" s="1"/>
  <c r="AG19" i="4"/>
  <c r="AF19" i="4"/>
  <c r="AE19" i="4"/>
  <c r="AD19" i="4"/>
  <c r="Z19" i="4"/>
  <c r="H19" i="4" a="1"/>
  <c r="H19" i="4" s="1"/>
  <c r="AG17" i="4"/>
  <c r="AF17" i="4"/>
  <c r="AE17" i="4"/>
  <c r="AD17" i="4"/>
  <c r="Z17" i="4"/>
  <c r="H17" i="4"/>
  <c r="H17" i="4" a="1"/>
  <c r="AG16" i="4"/>
  <c r="AF16" i="4"/>
  <c r="AE16" i="4"/>
  <c r="AD16" i="4"/>
  <c r="Z16" i="4"/>
  <c r="H16" i="4" a="1"/>
  <c r="H16" i="4" s="1"/>
  <c r="AG14" i="4"/>
  <c r="AF14" i="4"/>
  <c r="AE14" i="4"/>
  <c r="AD14" i="4"/>
  <c r="Z14" i="4"/>
  <c r="H14" i="4" a="1"/>
  <c r="H14" i="4" s="1"/>
  <c r="AG13" i="4"/>
  <c r="AF13" i="4"/>
  <c r="AE13" i="4"/>
  <c r="AD13" i="4"/>
  <c r="Z13" i="4"/>
  <c r="H13" i="4" a="1"/>
  <c r="H13" i="4" s="1"/>
  <c r="AG200" i="4" l="1"/>
  <c r="AF200" i="4"/>
  <c r="AE200" i="4"/>
  <c r="AD200" i="4"/>
  <c r="Z200" i="4"/>
  <c r="H200" i="4" a="1"/>
  <c r="H200" i="4" s="1"/>
  <c r="AG195" i="4"/>
  <c r="AF195" i="4"/>
  <c r="AE195" i="4"/>
  <c r="AD195" i="4"/>
  <c r="Z195" i="4"/>
  <c r="H195" i="4" a="1"/>
  <c r="H195" i="4" s="1"/>
  <c r="AG192" i="4"/>
  <c r="AF192" i="4"/>
  <c r="AE192" i="4"/>
  <c r="AD192" i="4"/>
  <c r="Z192" i="4"/>
  <c r="H192" i="4" a="1"/>
  <c r="H192" i="4" s="1"/>
  <c r="AG180" i="4"/>
  <c r="AF180" i="4"/>
  <c r="AE180" i="4"/>
  <c r="AD180" i="4"/>
  <c r="Z180" i="4"/>
  <c r="H180" i="4" a="1"/>
  <c r="H180" i="4" s="1"/>
  <c r="AG173" i="4"/>
  <c r="AF173" i="4"/>
  <c r="AE173" i="4"/>
  <c r="AD173" i="4"/>
  <c r="Z173" i="4"/>
  <c r="H173" i="4" a="1"/>
  <c r="H173" i="4" s="1"/>
  <c r="AG169" i="4"/>
  <c r="AF169" i="4"/>
  <c r="AE169" i="4"/>
  <c r="AD169" i="4"/>
  <c r="Z169" i="4"/>
  <c r="H169" i="4" a="1"/>
  <c r="H169" i="4" s="1"/>
  <c r="AG164" i="4"/>
  <c r="AF164" i="4"/>
  <c r="AE164" i="4"/>
  <c r="AD164" i="4"/>
  <c r="Z164" i="4"/>
  <c r="H164" i="4" a="1"/>
  <c r="H164" i="4" s="1"/>
  <c r="AG161" i="4"/>
  <c r="AF161" i="4"/>
  <c r="AE161" i="4"/>
  <c r="AD161" i="4"/>
  <c r="Z161" i="4"/>
  <c r="H161" i="4" a="1"/>
  <c r="H161" i="4" s="1"/>
  <c r="AG150" i="4"/>
  <c r="AF150" i="4"/>
  <c r="AE150" i="4"/>
  <c r="AD150" i="4"/>
  <c r="Z150" i="4"/>
  <c r="H150" i="4" a="1"/>
  <c r="H150" i="4" s="1"/>
  <c r="AG148" i="4"/>
  <c r="AF148" i="4"/>
  <c r="AE148" i="4"/>
  <c r="AD148" i="4"/>
  <c r="Z148" i="4"/>
  <c r="H148" i="4" a="1"/>
  <c r="H148" i="4" s="1"/>
  <c r="AG140" i="4"/>
  <c r="AF140" i="4"/>
  <c r="AE140" i="4"/>
  <c r="AD140" i="4"/>
  <c r="Z140" i="4"/>
  <c r="H140" i="4" a="1"/>
  <c r="H140" i="4" s="1"/>
  <c r="AG133" i="4"/>
  <c r="AF133" i="4"/>
  <c r="AE133" i="4"/>
  <c r="AD133" i="4"/>
  <c r="Z133" i="4"/>
  <c r="H133" i="4" a="1"/>
  <c r="H133" i="4" s="1"/>
  <c r="AG130" i="4"/>
  <c r="AF130" i="4"/>
  <c r="AE130" i="4"/>
  <c r="AD130" i="4"/>
  <c r="Z130" i="4"/>
  <c r="H130" i="4" a="1"/>
  <c r="H130" i="4" s="1"/>
  <c r="AG127" i="4"/>
  <c r="AF127" i="4"/>
  <c r="AE127" i="4"/>
  <c r="AD127" i="4"/>
  <c r="Z127" i="4"/>
  <c r="H127" i="4" a="1"/>
  <c r="H127" i="4" s="1"/>
  <c r="AG126" i="4"/>
  <c r="AF126" i="4"/>
  <c r="AE126" i="4"/>
  <c r="AD126" i="4"/>
  <c r="Z126" i="4"/>
  <c r="H126" i="4" a="1"/>
  <c r="H126" i="4" s="1"/>
  <c r="AG125" i="4"/>
  <c r="AF125" i="4"/>
  <c r="AE125" i="4"/>
  <c r="AD125" i="4"/>
  <c r="Z125" i="4"/>
  <c r="H125" i="4" a="1"/>
  <c r="H125" i="4" s="1"/>
  <c r="AG124" i="4"/>
  <c r="AF124" i="4"/>
  <c r="AE124" i="4"/>
  <c r="AD124" i="4"/>
  <c r="Z124" i="4"/>
  <c r="H124" i="4" a="1"/>
  <c r="H124" i="4" s="1"/>
  <c r="AG117" i="4"/>
  <c r="AF117" i="4"/>
  <c r="AE117" i="4"/>
  <c r="AD117" i="4"/>
  <c r="Z117" i="4"/>
  <c r="H117" i="4" a="1"/>
  <c r="H117" i="4" s="1"/>
  <c r="AG115" i="4"/>
  <c r="AF115" i="4"/>
  <c r="AE115" i="4"/>
  <c r="AD115" i="4"/>
  <c r="Z115" i="4"/>
  <c r="H115" i="4" a="1"/>
  <c r="H115" i="4" s="1"/>
  <c r="AG109" i="4"/>
  <c r="AF109" i="4"/>
  <c r="AE109" i="4"/>
  <c r="AD109" i="4"/>
  <c r="Z109" i="4"/>
  <c r="H109" i="4" a="1"/>
  <c r="H109" i="4" s="1"/>
  <c r="AG91" i="4"/>
  <c r="AF91" i="4"/>
  <c r="AE91" i="4"/>
  <c r="AD91" i="4"/>
  <c r="Z91" i="4"/>
  <c r="H91" i="4" a="1"/>
  <c r="H91" i="4" s="1"/>
  <c r="AG89" i="4"/>
  <c r="AF89" i="4"/>
  <c r="AE89" i="4"/>
  <c r="AD89" i="4"/>
  <c r="Z89" i="4"/>
  <c r="H89" i="4" a="1"/>
  <c r="H89" i="4" s="1"/>
  <c r="AG88" i="4"/>
  <c r="AF88" i="4"/>
  <c r="AE88" i="4"/>
  <c r="AD88" i="4"/>
  <c r="Z88" i="4"/>
  <c r="H88" i="4" a="1"/>
  <c r="H88" i="4" s="1"/>
  <c r="AG82" i="4"/>
  <c r="AF82" i="4"/>
  <c r="AE82" i="4"/>
  <c r="AD82" i="4"/>
  <c r="Z82" i="4"/>
  <c r="H82" i="4" a="1"/>
  <c r="H82" i="4" s="1"/>
  <c r="AG79" i="4"/>
  <c r="AF79" i="4"/>
  <c r="AE79" i="4"/>
  <c r="AD79" i="4"/>
  <c r="Z79" i="4"/>
  <c r="H79" i="4" a="1"/>
  <c r="H79" i="4" s="1"/>
  <c r="AG75" i="4"/>
  <c r="AF75" i="4"/>
  <c r="AE75" i="4"/>
  <c r="AD75" i="4"/>
  <c r="Z75" i="4"/>
  <c r="AG72" i="4"/>
  <c r="AF72" i="4"/>
  <c r="AE72" i="4"/>
  <c r="AD72" i="4"/>
  <c r="Z72" i="4"/>
  <c r="H72" i="4" a="1"/>
  <c r="H72" i="4" s="1"/>
  <c r="AG68" i="4"/>
  <c r="AF68" i="4"/>
  <c r="AE68" i="4"/>
  <c r="AD68" i="4"/>
  <c r="Z68" i="4"/>
  <c r="H68" i="4" a="1"/>
  <c r="H68" i="4" s="1"/>
  <c r="AG59" i="4"/>
  <c r="AF59" i="4"/>
  <c r="AE59" i="4"/>
  <c r="AD59" i="4"/>
  <c r="Z59" i="4"/>
  <c r="H59" i="4" a="1"/>
  <c r="H59" i="4" s="1"/>
  <c r="AG54" i="4"/>
  <c r="AF54" i="4"/>
  <c r="AE54" i="4"/>
  <c r="AD54" i="4"/>
  <c r="Z54" i="4"/>
  <c r="H54" i="4" a="1"/>
  <c r="H54" i="4" s="1"/>
  <c r="AG53" i="4"/>
  <c r="AF53" i="4"/>
  <c r="AE53" i="4"/>
  <c r="AD53" i="4"/>
  <c r="Z53" i="4"/>
  <c r="H53" i="4" a="1"/>
  <c r="H53" i="4" s="1"/>
  <c r="AG50" i="4"/>
  <c r="AF50" i="4"/>
  <c r="AE50" i="4"/>
  <c r="AD50" i="4"/>
  <c r="Z50" i="4"/>
  <c r="H50" i="4" a="1"/>
  <c r="H50" i="4" s="1"/>
  <c r="AG48" i="4"/>
  <c r="AF48" i="4"/>
  <c r="AE48" i="4"/>
  <c r="AD48" i="4"/>
  <c r="Z48" i="4"/>
  <c r="H48" i="4" a="1"/>
  <c r="H48" i="4" s="1"/>
  <c r="AG34" i="4"/>
  <c r="AF34" i="4"/>
  <c r="AE34" i="4"/>
  <c r="AD34" i="4"/>
  <c r="Z34" i="4"/>
  <c r="H34" i="4" a="1"/>
  <c r="H34" i="4" s="1"/>
  <c r="AG32" i="4"/>
  <c r="AF32" i="4"/>
  <c r="AE32" i="4"/>
  <c r="AD32" i="4"/>
  <c r="Z32" i="4"/>
  <c r="H32" i="4" a="1"/>
  <c r="H32" i="4" s="1"/>
  <c r="AG30" i="4"/>
  <c r="AF30" i="4"/>
  <c r="AE30" i="4"/>
  <c r="AD30" i="4"/>
  <c r="Z30" i="4"/>
  <c r="H30" i="4" a="1"/>
  <c r="H30" i="4" s="1"/>
  <c r="AG26" i="4"/>
  <c r="AF26" i="4"/>
  <c r="AE26" i="4"/>
  <c r="AD26" i="4"/>
  <c r="Z26" i="4"/>
  <c r="H26" i="4" a="1"/>
  <c r="H26" i="4" s="1"/>
  <c r="AG12" i="4"/>
  <c r="AF12" i="4"/>
  <c r="AE12" i="4"/>
  <c r="AD12" i="4"/>
  <c r="Z12" i="4"/>
  <c r="H12" i="4" a="1"/>
  <c r="H12" i="4" s="1"/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Z92" i="4"/>
  <c r="Z196" i="4"/>
  <c r="Z143" i="4"/>
  <c r="Z40" i="4"/>
  <c r="Z80" i="4"/>
  <c r="Z121" i="4"/>
  <c r="Z73" i="4"/>
  <c r="Z178" i="4"/>
  <c r="Z116" i="4"/>
  <c r="Z99" i="4"/>
  <c r="Z94" i="4"/>
  <c r="Z69" i="4"/>
  <c r="Z119" i="4"/>
  <c r="H168" i="4" l="1" a="1"/>
  <c r="H168" i="4" s="1"/>
  <c r="H87" i="4" a="1"/>
  <c r="H87" i="4" s="1"/>
  <c r="H137" i="4" a="1"/>
  <c r="H137" i="4" s="1"/>
  <c r="H77" i="4" a="1"/>
  <c r="H77" i="4" s="1"/>
  <c r="H21" i="4" a="1"/>
  <c r="H21" i="4" s="1"/>
  <c r="H67" i="4" a="1"/>
  <c r="H67" i="4" s="1"/>
  <c r="H51" i="4" a="1"/>
  <c r="H51" i="4" s="1"/>
  <c r="H71" i="4" a="1"/>
  <c r="H71" i="4" s="1"/>
  <c r="H81" i="4" a="1"/>
  <c r="H81" i="4" s="1"/>
  <c r="H83" i="4" a="1"/>
  <c r="H83" i="4" s="1"/>
  <c r="H39" i="4" a="1"/>
  <c r="H39" i="4" s="1"/>
  <c r="H193" i="4" a="1"/>
  <c r="H193" i="4" s="1"/>
  <c r="H35" i="4" a="1"/>
  <c r="H35" i="4" s="1"/>
  <c r="H147" i="4" a="1"/>
  <c r="H147" i="4" s="1"/>
  <c r="H199" i="4" a="1"/>
  <c r="H199" i="4" s="1"/>
  <c r="H22" i="4" a="1"/>
  <c r="H22" i="4" s="1"/>
  <c r="H49" i="4" a="1"/>
  <c r="H49" i="4" s="1"/>
  <c r="H56" i="4" a="1"/>
  <c r="H56" i="4" s="1"/>
  <c r="H119" i="4" a="1"/>
  <c r="H119" i="4" s="1"/>
  <c r="H69" i="4" a="1"/>
  <c r="H69" i="4" s="1"/>
  <c r="H94" i="4" a="1"/>
  <c r="H94" i="4" s="1"/>
  <c r="H99" i="4" a="1"/>
  <c r="H99" i="4" s="1"/>
  <c r="H116" i="4" a="1"/>
  <c r="H116" i="4" s="1"/>
  <c r="H178" i="4" a="1"/>
  <c r="H178" i="4" s="1"/>
  <c r="H73" i="4" a="1"/>
  <c r="H73" i="4" s="1"/>
  <c r="H121" i="4" a="1"/>
  <c r="H121" i="4" s="1"/>
  <c r="H80" i="4" a="1"/>
  <c r="H80" i="4" s="1"/>
  <c r="H40" i="4" a="1"/>
  <c r="H40" i="4" s="1"/>
  <c r="H143" i="4" a="1"/>
  <c r="H143" i="4" s="1"/>
  <c r="H196" i="4" a="1"/>
  <c r="H196" i="4" s="1"/>
  <c r="H92" i="4" a="1"/>
  <c r="H92" i="4" s="1"/>
  <c r="H38" i="4" a="1"/>
  <c r="H38" i="4" s="1"/>
  <c r="Z71" i="4"/>
  <c r="Z51" i="4"/>
  <c r="Z199" i="4"/>
  <c r="Z83" i="4"/>
  <c r="Z56" i="4"/>
  <c r="Z77" i="4"/>
  <c r="Z49" i="4"/>
  <c r="Z81" i="4"/>
  <c r="Z67" i="4"/>
  <c r="Z35" i="4"/>
  <c r="Z22" i="4"/>
  <c r="Z168" i="4"/>
  <c r="Z21" i="4"/>
  <c r="Z147" i="4"/>
  <c r="Z137" i="4"/>
  <c r="Z193" i="4"/>
  <c r="Z39" i="4"/>
  <c r="Z38" i="4"/>
  <c r="E20" i="12" l="1"/>
  <c r="Z87" i="4"/>
  <c r="E10" i="4" l="1" a="1"/>
  <c r="E10" i="4" s="1"/>
  <c r="AD49" i="4"/>
  <c r="AE49" i="4"/>
  <c r="AF49" i="4"/>
  <c r="AG49" i="4"/>
  <c r="AD87" i="4"/>
  <c r="AE87" i="4"/>
  <c r="AF87" i="4"/>
  <c r="AG87" i="4"/>
  <c r="AD196" i="4"/>
  <c r="AE196" i="4"/>
  <c r="AF196" i="4"/>
  <c r="AG196" i="4"/>
  <c r="AD94" i="4"/>
  <c r="AE94" i="4"/>
  <c r="AF94" i="4"/>
  <c r="AG94" i="4"/>
  <c r="AD168" i="4"/>
  <c r="AE168" i="4"/>
  <c r="AF168" i="4"/>
  <c r="AG168" i="4"/>
  <c r="AD38" i="4"/>
  <c r="AE38" i="4"/>
  <c r="AF38" i="4"/>
  <c r="AG38" i="4"/>
  <c r="AD99" i="4"/>
  <c r="AE99" i="4"/>
  <c r="AF99" i="4"/>
  <c r="AG99" i="4"/>
  <c r="AD147" i="4"/>
  <c r="AE147" i="4"/>
  <c r="AF147" i="4"/>
  <c r="AG147" i="4"/>
  <c r="AD73" i="4"/>
  <c r="AE73" i="4"/>
  <c r="AF73" i="4"/>
  <c r="AG73" i="4"/>
  <c r="AD137" i="4"/>
  <c r="AE137" i="4"/>
  <c r="AF137" i="4"/>
  <c r="AG137" i="4"/>
  <c r="AD56" i="4"/>
  <c r="AE56" i="4"/>
  <c r="AF56" i="4"/>
  <c r="AG56" i="4"/>
  <c r="AD39" i="4"/>
  <c r="AE39" i="4"/>
  <c r="AF39" i="4"/>
  <c r="AG39" i="4"/>
  <c r="AD67" i="4"/>
  <c r="AE67" i="4"/>
  <c r="AF67" i="4"/>
  <c r="AG67" i="4"/>
  <c r="AD21" i="4"/>
  <c r="AE21" i="4"/>
  <c r="AF21" i="4"/>
  <c r="AG21" i="4"/>
  <c r="AD69" i="4"/>
  <c r="AE69" i="4"/>
  <c r="AF69" i="4"/>
  <c r="AG69" i="4"/>
  <c r="AD77" i="4"/>
  <c r="AE77" i="4"/>
  <c r="AF77" i="4"/>
  <c r="AG77" i="4"/>
  <c r="AD121" i="4"/>
  <c r="AE121" i="4"/>
  <c r="AF121" i="4"/>
  <c r="AG121" i="4"/>
  <c r="AD71" i="4"/>
  <c r="AE71" i="4"/>
  <c r="AF71" i="4"/>
  <c r="AG71" i="4"/>
  <c r="AD51" i="4"/>
  <c r="AE51" i="4"/>
  <c r="AF51" i="4"/>
  <c r="AG51" i="4"/>
  <c r="AD178" i="4"/>
  <c r="AE178" i="4"/>
  <c r="AF178" i="4"/>
  <c r="AG178" i="4"/>
  <c r="AD199" i="4"/>
  <c r="AE199" i="4"/>
  <c r="AF199" i="4"/>
  <c r="AG199" i="4"/>
  <c r="AD35" i="4"/>
  <c r="AE35" i="4"/>
  <c r="AF35" i="4"/>
  <c r="AG35" i="4"/>
  <c r="AD193" i="4"/>
  <c r="AE193" i="4"/>
  <c r="AF193" i="4"/>
  <c r="AG193" i="4"/>
  <c r="AD119" i="4"/>
  <c r="AE119" i="4"/>
  <c r="AF119" i="4"/>
  <c r="AG119" i="4"/>
  <c r="AD80" i="4"/>
  <c r="AE80" i="4"/>
  <c r="AF80" i="4"/>
  <c r="AG80" i="4"/>
  <c r="AD81" i="4"/>
  <c r="AE81" i="4"/>
  <c r="AF81" i="4"/>
  <c r="AG81" i="4"/>
  <c r="AD143" i="4"/>
  <c r="AE143" i="4"/>
  <c r="AF143" i="4"/>
  <c r="AG143" i="4"/>
  <c r="AD116" i="4"/>
  <c r="AE116" i="4"/>
  <c r="AF116" i="4"/>
  <c r="AG116" i="4"/>
  <c r="AD40" i="4"/>
  <c r="AE40" i="4"/>
  <c r="AF40" i="4"/>
  <c r="AG40" i="4"/>
  <c r="AD22" i="4"/>
  <c r="AE22" i="4"/>
  <c r="AF22" i="4"/>
  <c r="AG22" i="4"/>
  <c r="AD83" i="4"/>
  <c r="AE83" i="4"/>
  <c r="AF83" i="4"/>
  <c r="AG83" i="4"/>
  <c r="AD201" i="4"/>
  <c r="AE201" i="4"/>
  <c r="AF201" i="4"/>
  <c r="AG201" i="4"/>
  <c r="AD202" i="4"/>
  <c r="AE202" i="4"/>
  <c r="AF202" i="4"/>
  <c r="AG202" i="4"/>
  <c r="AD203" i="4"/>
  <c r="AE203" i="4"/>
  <c r="AF203" i="4"/>
  <c r="AG203" i="4"/>
  <c r="AD204" i="4"/>
  <c r="AE204" i="4"/>
  <c r="AF204" i="4"/>
  <c r="AG204" i="4"/>
  <c r="AD205" i="4"/>
  <c r="AE205" i="4"/>
  <c r="AF205" i="4"/>
  <c r="AG205" i="4"/>
  <c r="AD206" i="4"/>
  <c r="AE206" i="4"/>
  <c r="AF206" i="4"/>
  <c r="AG206" i="4"/>
  <c r="AD207" i="4"/>
  <c r="AE207" i="4"/>
  <c r="AF207" i="4"/>
  <c r="AG207" i="4"/>
  <c r="AD208" i="4"/>
  <c r="AE208" i="4"/>
  <c r="AF208" i="4"/>
  <c r="AG208" i="4"/>
  <c r="AD209" i="4"/>
  <c r="AE209" i="4"/>
  <c r="AF209" i="4"/>
  <c r="AG209" i="4"/>
  <c r="AD210" i="4"/>
  <c r="AE210" i="4"/>
  <c r="AF210" i="4"/>
  <c r="AG210" i="4"/>
  <c r="AD211" i="4"/>
  <c r="AE211" i="4"/>
  <c r="AF211" i="4"/>
  <c r="AG211" i="4"/>
  <c r="AD212" i="4"/>
  <c r="AE212" i="4"/>
  <c r="AF212" i="4"/>
  <c r="AG212" i="4"/>
  <c r="AD213" i="4"/>
  <c r="AE213" i="4"/>
  <c r="AF213" i="4"/>
  <c r="AG213" i="4"/>
  <c r="AD214" i="4"/>
  <c r="AE214" i="4"/>
  <c r="AF214" i="4"/>
  <c r="AG214" i="4"/>
  <c r="AD215" i="4"/>
  <c r="AE215" i="4"/>
  <c r="AF215" i="4"/>
  <c r="AG215" i="4"/>
  <c r="AD216" i="4"/>
  <c r="AE216" i="4"/>
  <c r="AF216" i="4"/>
  <c r="AG216" i="4"/>
  <c r="AD217" i="4"/>
  <c r="AE217" i="4"/>
  <c r="AF217" i="4"/>
  <c r="AG217" i="4"/>
  <c r="AD218" i="4"/>
  <c r="AE218" i="4"/>
  <c r="AF218" i="4"/>
  <c r="AG218" i="4"/>
  <c r="AD219" i="4"/>
  <c r="AE219" i="4"/>
  <c r="AF219" i="4"/>
  <c r="AG219" i="4"/>
  <c r="AD220" i="4"/>
  <c r="AE220" i="4"/>
  <c r="AF220" i="4"/>
  <c r="AG220" i="4"/>
  <c r="AD221" i="4"/>
  <c r="AE221" i="4"/>
  <c r="AF221" i="4"/>
  <c r="AG221" i="4"/>
  <c r="AD222" i="4"/>
  <c r="AE222" i="4"/>
  <c r="AF222" i="4"/>
  <c r="AG222" i="4"/>
  <c r="AD223" i="4"/>
  <c r="AE223" i="4"/>
  <c r="AF223" i="4"/>
  <c r="AG223" i="4"/>
  <c r="AD224" i="4"/>
  <c r="AE224" i="4"/>
  <c r="AF224" i="4"/>
  <c r="AG224" i="4"/>
  <c r="AD225" i="4"/>
  <c r="AE225" i="4"/>
  <c r="AF225" i="4"/>
  <c r="AG225" i="4"/>
  <c r="AD226" i="4"/>
  <c r="AE226" i="4"/>
  <c r="AF226" i="4"/>
  <c r="AG226" i="4"/>
  <c r="AD227" i="4"/>
  <c r="AE227" i="4"/>
  <c r="AF227" i="4"/>
  <c r="AG227" i="4"/>
  <c r="AD228" i="4"/>
  <c r="AE228" i="4"/>
  <c r="AF228" i="4"/>
  <c r="AG228" i="4"/>
  <c r="AD229" i="4"/>
  <c r="AE229" i="4"/>
  <c r="AF229" i="4"/>
  <c r="AG229" i="4"/>
  <c r="AD230" i="4"/>
  <c r="AE230" i="4"/>
  <c r="AF230" i="4"/>
  <c r="AG230" i="4"/>
  <c r="AD231" i="4"/>
  <c r="AE231" i="4"/>
  <c r="AF231" i="4"/>
  <c r="AG231" i="4"/>
  <c r="AD232" i="4"/>
  <c r="AE232" i="4"/>
  <c r="AF232" i="4"/>
  <c r="AG232" i="4"/>
  <c r="AD233" i="4"/>
  <c r="AE233" i="4"/>
  <c r="AF233" i="4"/>
  <c r="AG233" i="4"/>
  <c r="AD234" i="4"/>
  <c r="AE234" i="4"/>
  <c r="AF234" i="4"/>
  <c r="AG234" i="4"/>
  <c r="AD235" i="4"/>
  <c r="AE235" i="4"/>
  <c r="AF235" i="4"/>
  <c r="AG235" i="4"/>
  <c r="AD236" i="4"/>
  <c r="AE236" i="4"/>
  <c r="AF236" i="4"/>
  <c r="AG236" i="4"/>
  <c r="AD237" i="4"/>
  <c r="AE237" i="4"/>
  <c r="AF237" i="4"/>
  <c r="AG237" i="4"/>
  <c r="AD238" i="4"/>
  <c r="AE238" i="4"/>
  <c r="AF238" i="4"/>
  <c r="AG238" i="4"/>
  <c r="AD239" i="4"/>
  <c r="AE239" i="4"/>
  <c r="AF239" i="4"/>
  <c r="AG239" i="4"/>
  <c r="AD240" i="4"/>
  <c r="AE240" i="4"/>
  <c r="AF240" i="4"/>
  <c r="AG240" i="4"/>
  <c r="AD241" i="4"/>
  <c r="AE241" i="4"/>
  <c r="AF241" i="4"/>
  <c r="AG241" i="4"/>
  <c r="AD242" i="4"/>
  <c r="AE242" i="4"/>
  <c r="AF242" i="4"/>
  <c r="AG242" i="4"/>
  <c r="AD243" i="4"/>
  <c r="AE243" i="4"/>
  <c r="AF243" i="4"/>
  <c r="AG243" i="4"/>
  <c r="AD244" i="4"/>
  <c r="AE244" i="4"/>
  <c r="AF244" i="4"/>
  <c r="AG244" i="4"/>
  <c r="AD245" i="4"/>
  <c r="AE245" i="4"/>
  <c r="AF245" i="4"/>
  <c r="AG245" i="4"/>
  <c r="AD246" i="4"/>
  <c r="AE246" i="4"/>
  <c r="AF246" i="4"/>
  <c r="AG246" i="4"/>
  <c r="AD247" i="4"/>
  <c r="AE247" i="4"/>
  <c r="AF247" i="4"/>
  <c r="AG247" i="4"/>
  <c r="AD248" i="4"/>
  <c r="AE248" i="4"/>
  <c r="AF248" i="4"/>
  <c r="AG248" i="4"/>
  <c r="AD249" i="4"/>
  <c r="AE249" i="4"/>
  <c r="AF249" i="4"/>
  <c r="AG249" i="4"/>
  <c r="AD250" i="4"/>
  <c r="AE250" i="4"/>
  <c r="AF250" i="4"/>
  <c r="AG250" i="4"/>
  <c r="AD251" i="4"/>
  <c r="AE251" i="4"/>
  <c r="AF251" i="4"/>
  <c r="AG251" i="4"/>
  <c r="AD252" i="4"/>
  <c r="AE252" i="4"/>
  <c r="AF252" i="4"/>
  <c r="AG252" i="4"/>
  <c r="AD253" i="4"/>
  <c r="AE253" i="4"/>
  <c r="AF253" i="4"/>
  <c r="AG253" i="4"/>
  <c r="AD254" i="4"/>
  <c r="AE254" i="4"/>
  <c r="AF254" i="4"/>
  <c r="AG254" i="4"/>
  <c r="AD255" i="4"/>
  <c r="AE255" i="4"/>
  <c r="AF255" i="4"/>
  <c r="AG255" i="4"/>
  <c r="AD256" i="4"/>
  <c r="AE256" i="4"/>
  <c r="AF256" i="4"/>
  <c r="AG256" i="4"/>
  <c r="AD257" i="4"/>
  <c r="AE257" i="4"/>
  <c r="AF257" i="4"/>
  <c r="AG257" i="4"/>
  <c r="AD258" i="4"/>
  <c r="AE258" i="4"/>
  <c r="AF258" i="4"/>
  <c r="AG258" i="4"/>
  <c r="AD259" i="4"/>
  <c r="AE259" i="4"/>
  <c r="AF259" i="4"/>
  <c r="AG259" i="4"/>
  <c r="AD260" i="4"/>
  <c r="AE260" i="4"/>
  <c r="AF260" i="4"/>
  <c r="AG260" i="4"/>
  <c r="AD261" i="4"/>
  <c r="AE261" i="4"/>
  <c r="AF261" i="4"/>
  <c r="AG261" i="4"/>
  <c r="AD262" i="4"/>
  <c r="AE262" i="4"/>
  <c r="AF262" i="4"/>
  <c r="AG262" i="4"/>
  <c r="AD263" i="4"/>
  <c r="AE263" i="4"/>
  <c r="AF263" i="4"/>
  <c r="AG263" i="4"/>
  <c r="AD264" i="4"/>
  <c r="AE264" i="4"/>
  <c r="AF264" i="4"/>
  <c r="AG264" i="4"/>
  <c r="AD265" i="4"/>
  <c r="AE265" i="4"/>
  <c r="AF265" i="4"/>
  <c r="AG265" i="4"/>
  <c r="AD266" i="4"/>
  <c r="AE266" i="4"/>
  <c r="AF266" i="4"/>
  <c r="AG266" i="4"/>
  <c r="AD267" i="4"/>
  <c r="AE267" i="4"/>
  <c r="AF267" i="4"/>
  <c r="AG267" i="4"/>
  <c r="AD268" i="4"/>
  <c r="AE268" i="4"/>
  <c r="AF268" i="4"/>
  <c r="AG268" i="4"/>
  <c r="AD269" i="4"/>
  <c r="AE269" i="4"/>
  <c r="AF269" i="4"/>
  <c r="AG269" i="4"/>
  <c r="AD270" i="4"/>
  <c r="AE270" i="4"/>
  <c r="AF270" i="4"/>
  <c r="AG270" i="4"/>
  <c r="AD271" i="4"/>
  <c r="AE271" i="4"/>
  <c r="AF271" i="4"/>
  <c r="AG271" i="4"/>
  <c r="AD272" i="4"/>
  <c r="AE272" i="4"/>
  <c r="AF272" i="4"/>
  <c r="AG272" i="4"/>
  <c r="AD273" i="4"/>
  <c r="AE273" i="4"/>
  <c r="AF273" i="4"/>
  <c r="AG273" i="4"/>
  <c r="AD274" i="4"/>
  <c r="AE274" i="4"/>
  <c r="AF274" i="4"/>
  <c r="AG274" i="4"/>
  <c r="AD275" i="4"/>
  <c r="AE275" i="4"/>
  <c r="AF275" i="4"/>
  <c r="AG275" i="4"/>
  <c r="AD276" i="4"/>
  <c r="AE276" i="4"/>
  <c r="AF276" i="4"/>
  <c r="AG276" i="4"/>
  <c r="AD277" i="4"/>
  <c r="AE277" i="4"/>
  <c r="AF277" i="4"/>
  <c r="AG277" i="4"/>
  <c r="AD278" i="4"/>
  <c r="AE278" i="4"/>
  <c r="AF278" i="4"/>
  <c r="AG278" i="4"/>
  <c r="AD279" i="4"/>
  <c r="AE279" i="4"/>
  <c r="AF279" i="4"/>
  <c r="AG279" i="4"/>
  <c r="AD280" i="4"/>
  <c r="AE280" i="4"/>
  <c r="AF280" i="4"/>
  <c r="AG280" i="4"/>
  <c r="AD281" i="4"/>
  <c r="AE281" i="4"/>
  <c r="AF281" i="4"/>
  <c r="AG281" i="4"/>
  <c r="AD282" i="4"/>
  <c r="AE282" i="4"/>
  <c r="AF282" i="4"/>
  <c r="AG282" i="4"/>
  <c r="AD283" i="4"/>
  <c r="AE283" i="4"/>
  <c r="AF283" i="4"/>
  <c r="AG283" i="4"/>
  <c r="AD284" i="4"/>
  <c r="AE284" i="4"/>
  <c r="AF284" i="4"/>
  <c r="AG284" i="4"/>
  <c r="AD285" i="4"/>
  <c r="AE285" i="4"/>
  <c r="AF285" i="4"/>
  <c r="AG285" i="4"/>
  <c r="AD286" i="4"/>
  <c r="AE286" i="4"/>
  <c r="AF286" i="4"/>
  <c r="AG286" i="4"/>
  <c r="AD287" i="4"/>
  <c r="AE287" i="4"/>
  <c r="AF287" i="4"/>
  <c r="AG287" i="4"/>
  <c r="AD288" i="4"/>
  <c r="AE288" i="4"/>
  <c r="AF288" i="4"/>
  <c r="AG288" i="4"/>
  <c r="AD289" i="4"/>
  <c r="AE289" i="4"/>
  <c r="AF289" i="4"/>
  <c r="AG289" i="4"/>
  <c r="AD290" i="4"/>
  <c r="AE290" i="4"/>
  <c r="AF290" i="4"/>
  <c r="AG290" i="4"/>
  <c r="AD291" i="4"/>
  <c r="AE291" i="4"/>
  <c r="AF291" i="4"/>
  <c r="AG291" i="4"/>
  <c r="AD292" i="4"/>
  <c r="AE292" i="4"/>
  <c r="AF292" i="4"/>
  <c r="AG292" i="4"/>
  <c r="AD293" i="4"/>
  <c r="AE293" i="4"/>
  <c r="AF293" i="4"/>
  <c r="AG293" i="4"/>
  <c r="AD294" i="4"/>
  <c r="AE294" i="4"/>
  <c r="AF294" i="4"/>
  <c r="AG294" i="4"/>
  <c r="AD295" i="4"/>
  <c r="AE295" i="4"/>
  <c r="AF295" i="4"/>
  <c r="AG295" i="4"/>
  <c r="AD296" i="4"/>
  <c r="AE296" i="4"/>
  <c r="AF296" i="4"/>
  <c r="AG296" i="4"/>
  <c r="AD297" i="4"/>
  <c r="AE297" i="4"/>
  <c r="AF297" i="4"/>
  <c r="AG297" i="4"/>
  <c r="AD298" i="4"/>
  <c r="AE298" i="4"/>
  <c r="AF298" i="4"/>
  <c r="AG298" i="4"/>
  <c r="AD299" i="4"/>
  <c r="AE299" i="4"/>
  <c r="AF299" i="4"/>
  <c r="AG299" i="4"/>
  <c r="AD300" i="4"/>
  <c r="AE300" i="4"/>
  <c r="AF300" i="4"/>
  <c r="AG300" i="4"/>
  <c r="AD301" i="4"/>
  <c r="AE301" i="4"/>
  <c r="AF301" i="4"/>
  <c r="AG301" i="4"/>
  <c r="AD302" i="4"/>
  <c r="AE302" i="4"/>
  <c r="AF302" i="4"/>
  <c r="AG302" i="4"/>
  <c r="AD303" i="4"/>
  <c r="AE303" i="4"/>
  <c r="AF303" i="4"/>
  <c r="AG303" i="4"/>
  <c r="AD304" i="4"/>
  <c r="AE304" i="4"/>
  <c r="AF304" i="4"/>
  <c r="AG304" i="4"/>
  <c r="AD305" i="4"/>
  <c r="AE305" i="4"/>
  <c r="AF305" i="4"/>
  <c r="AG305" i="4"/>
  <c r="AD306" i="4"/>
  <c r="AE306" i="4"/>
  <c r="AF306" i="4"/>
  <c r="AG306" i="4"/>
  <c r="AD307" i="4"/>
  <c r="AE307" i="4"/>
  <c r="AF307" i="4"/>
  <c r="AG307" i="4"/>
  <c r="AD308" i="4"/>
  <c r="AE308" i="4"/>
  <c r="AF308" i="4"/>
  <c r="AG308" i="4"/>
  <c r="AD309" i="4"/>
  <c r="AE309" i="4"/>
  <c r="AF309" i="4"/>
  <c r="AG309" i="4"/>
  <c r="AD310" i="4"/>
  <c r="AE310" i="4"/>
  <c r="AF310" i="4"/>
  <c r="AG310" i="4"/>
  <c r="AD311" i="4"/>
  <c r="AE311" i="4"/>
  <c r="AF311" i="4"/>
  <c r="AG311" i="4"/>
  <c r="AD312" i="4"/>
  <c r="AE312" i="4"/>
  <c r="AF312" i="4"/>
  <c r="AG312" i="4"/>
  <c r="AD313" i="4"/>
  <c r="AE313" i="4"/>
  <c r="AF313" i="4"/>
  <c r="AG313" i="4"/>
  <c r="AD314" i="4"/>
  <c r="AE314" i="4"/>
  <c r="AF314" i="4"/>
  <c r="AG314" i="4"/>
  <c r="AD315" i="4"/>
  <c r="AE315" i="4"/>
  <c r="AF315" i="4"/>
  <c r="AG315" i="4"/>
  <c r="AD316" i="4"/>
  <c r="AE316" i="4"/>
  <c r="AF316" i="4"/>
  <c r="AG316" i="4"/>
  <c r="AD317" i="4"/>
  <c r="AE317" i="4"/>
  <c r="AF317" i="4"/>
  <c r="AG317" i="4"/>
  <c r="AD318" i="4"/>
  <c r="AE318" i="4"/>
  <c r="AF318" i="4"/>
  <c r="AG318" i="4"/>
  <c r="AD319" i="4"/>
  <c r="AE319" i="4"/>
  <c r="AF319" i="4"/>
  <c r="AG319" i="4"/>
  <c r="AD320" i="4"/>
  <c r="AE320" i="4"/>
  <c r="AF320" i="4"/>
  <c r="AG320" i="4"/>
  <c r="AD321" i="4"/>
  <c r="AE321" i="4"/>
  <c r="AF321" i="4"/>
  <c r="AG321" i="4"/>
  <c r="AD322" i="4"/>
  <c r="AE322" i="4"/>
  <c r="AF322" i="4"/>
  <c r="AG322" i="4"/>
  <c r="AD323" i="4"/>
  <c r="AE323" i="4"/>
  <c r="AF323" i="4"/>
  <c r="AG323" i="4"/>
  <c r="AD324" i="4"/>
  <c r="AE324" i="4"/>
  <c r="AF324" i="4"/>
  <c r="AG324" i="4"/>
  <c r="AD325" i="4"/>
  <c r="AE325" i="4"/>
  <c r="AF325" i="4"/>
  <c r="AG325" i="4"/>
  <c r="AD326" i="4"/>
  <c r="AE326" i="4"/>
  <c r="AF326" i="4"/>
  <c r="AG326" i="4"/>
  <c r="AD327" i="4"/>
  <c r="AE327" i="4"/>
  <c r="AF327" i="4"/>
  <c r="AG327" i="4"/>
  <c r="AD328" i="4"/>
  <c r="AE328" i="4"/>
  <c r="AF328" i="4"/>
  <c r="AG328" i="4"/>
  <c r="AD329" i="4"/>
  <c r="AE329" i="4"/>
  <c r="AF329" i="4"/>
  <c r="AG329" i="4"/>
  <c r="AD330" i="4"/>
  <c r="AE330" i="4"/>
  <c r="AF330" i="4"/>
  <c r="AG330" i="4"/>
  <c r="AD331" i="4"/>
  <c r="AE331" i="4"/>
  <c r="AF331" i="4"/>
  <c r="AG331" i="4"/>
  <c r="AD332" i="4"/>
  <c r="AE332" i="4"/>
  <c r="AF332" i="4"/>
  <c r="AG332" i="4"/>
  <c r="AD333" i="4"/>
  <c r="AE333" i="4"/>
  <c r="AF333" i="4"/>
  <c r="AG333" i="4"/>
  <c r="AD334" i="4"/>
  <c r="AE334" i="4"/>
  <c r="AF334" i="4"/>
  <c r="AG334" i="4"/>
  <c r="AD335" i="4"/>
  <c r="AE335" i="4"/>
  <c r="AF335" i="4"/>
  <c r="AG335" i="4"/>
  <c r="AD336" i="4"/>
  <c r="AE336" i="4"/>
  <c r="AF336" i="4"/>
  <c r="AG336" i="4"/>
  <c r="AD337" i="4"/>
  <c r="AE337" i="4"/>
  <c r="AF337" i="4"/>
  <c r="AG337" i="4"/>
  <c r="AD338" i="4"/>
  <c r="AE338" i="4"/>
  <c r="AF338" i="4"/>
  <c r="AG338" i="4"/>
  <c r="AD339" i="4"/>
  <c r="AE339" i="4"/>
  <c r="AF339" i="4"/>
  <c r="AG339" i="4"/>
  <c r="AD340" i="4"/>
  <c r="AE340" i="4"/>
  <c r="AF340" i="4"/>
  <c r="AG340" i="4"/>
  <c r="AD341" i="4"/>
  <c r="AE341" i="4"/>
  <c r="AF341" i="4"/>
  <c r="AG341" i="4"/>
  <c r="AD342" i="4"/>
  <c r="AE342" i="4"/>
  <c r="AF342" i="4"/>
  <c r="AG342" i="4"/>
  <c r="AD343" i="4"/>
  <c r="AE343" i="4"/>
  <c r="AF343" i="4"/>
  <c r="AG343" i="4"/>
  <c r="AD344" i="4"/>
  <c r="AE344" i="4"/>
  <c r="AF344" i="4"/>
  <c r="AG344" i="4"/>
  <c r="AD345" i="4"/>
  <c r="AE345" i="4"/>
  <c r="AF345" i="4"/>
  <c r="AG345" i="4"/>
  <c r="AD346" i="4"/>
  <c r="AE346" i="4"/>
  <c r="AF346" i="4"/>
  <c r="AG346" i="4"/>
  <c r="AD347" i="4"/>
  <c r="AE347" i="4"/>
  <c r="AF347" i="4"/>
  <c r="AG347" i="4"/>
  <c r="AD348" i="4"/>
  <c r="AE348" i="4"/>
  <c r="AF348" i="4"/>
  <c r="AG348" i="4"/>
  <c r="AD349" i="4"/>
  <c r="AE349" i="4"/>
  <c r="AF349" i="4"/>
  <c r="AG349" i="4"/>
  <c r="AD350" i="4"/>
  <c r="AE350" i="4"/>
  <c r="AF350" i="4"/>
  <c r="AG350" i="4"/>
  <c r="AD351" i="4"/>
  <c r="AE351" i="4"/>
  <c r="AF351" i="4"/>
  <c r="AG351" i="4"/>
  <c r="AD352" i="4"/>
  <c r="AE352" i="4"/>
  <c r="AF352" i="4"/>
  <c r="AG352" i="4"/>
  <c r="AD353" i="4"/>
  <c r="AE353" i="4"/>
  <c r="AF353" i="4"/>
  <c r="AG353" i="4"/>
  <c r="AD354" i="4"/>
  <c r="AE354" i="4"/>
  <c r="AF354" i="4"/>
  <c r="AG354" i="4"/>
  <c r="AD355" i="4"/>
  <c r="AE355" i="4"/>
  <c r="AF355" i="4"/>
  <c r="AG355" i="4"/>
  <c r="AD356" i="4"/>
  <c r="AE356" i="4"/>
  <c r="AF356" i="4"/>
  <c r="AG356" i="4"/>
  <c r="AD357" i="4"/>
  <c r="AE357" i="4"/>
  <c r="AF357" i="4"/>
  <c r="AG357" i="4"/>
  <c r="AD358" i="4"/>
  <c r="AE358" i="4"/>
  <c r="AF358" i="4"/>
  <c r="AG358" i="4"/>
  <c r="AD359" i="4"/>
  <c r="AE359" i="4"/>
  <c r="AF359" i="4"/>
  <c r="AG359" i="4"/>
  <c r="AD360" i="4"/>
  <c r="AE360" i="4"/>
  <c r="AF360" i="4"/>
  <c r="AG360" i="4"/>
  <c r="AD361" i="4"/>
  <c r="AE361" i="4"/>
  <c r="AF361" i="4"/>
  <c r="AG361" i="4"/>
  <c r="AD362" i="4"/>
  <c r="AE362" i="4"/>
  <c r="AF362" i="4"/>
  <c r="AG362" i="4"/>
  <c r="AD363" i="4"/>
  <c r="AE363" i="4"/>
  <c r="AF363" i="4"/>
  <c r="AG363" i="4"/>
  <c r="AD364" i="4"/>
  <c r="AE364" i="4"/>
  <c r="AF364" i="4"/>
  <c r="AG364" i="4"/>
  <c r="AD365" i="4"/>
  <c r="AE365" i="4"/>
  <c r="AF365" i="4"/>
  <c r="AG365" i="4"/>
  <c r="AD366" i="4"/>
  <c r="AE366" i="4"/>
  <c r="AF366" i="4"/>
  <c r="AG366" i="4"/>
  <c r="AD367" i="4"/>
  <c r="AE367" i="4"/>
  <c r="AF367" i="4"/>
  <c r="AG367" i="4"/>
  <c r="AD368" i="4"/>
  <c r="AE368" i="4"/>
  <c r="AF368" i="4"/>
  <c r="AG368" i="4"/>
  <c r="AD369" i="4"/>
  <c r="AE369" i="4"/>
  <c r="AF369" i="4"/>
  <c r="AG369" i="4"/>
  <c r="AD370" i="4"/>
  <c r="AE370" i="4"/>
  <c r="AF370" i="4"/>
  <c r="AG370" i="4"/>
  <c r="AD371" i="4"/>
  <c r="AE371" i="4"/>
  <c r="AF371" i="4"/>
  <c r="AG371" i="4"/>
  <c r="AD372" i="4"/>
  <c r="AE372" i="4"/>
  <c r="AF372" i="4"/>
  <c r="AG372" i="4"/>
  <c r="AD373" i="4"/>
  <c r="AE373" i="4"/>
  <c r="AF373" i="4"/>
  <c r="AG373" i="4"/>
  <c r="AD374" i="4"/>
  <c r="AE374" i="4"/>
  <c r="AF374" i="4"/>
  <c r="AG374" i="4"/>
  <c r="AD375" i="4"/>
  <c r="AE375" i="4"/>
  <c r="AF375" i="4"/>
  <c r="AG375" i="4"/>
  <c r="AD376" i="4"/>
  <c r="AE376" i="4"/>
  <c r="AF376" i="4"/>
  <c r="AG376" i="4"/>
  <c r="AD377" i="4"/>
  <c r="AE377" i="4"/>
  <c r="AF377" i="4"/>
  <c r="AG377" i="4"/>
  <c r="AD378" i="4"/>
  <c r="AE378" i="4"/>
  <c r="AF378" i="4"/>
  <c r="AG378" i="4"/>
  <c r="AD379" i="4"/>
  <c r="AE379" i="4"/>
  <c r="AF379" i="4"/>
  <c r="AG379" i="4"/>
  <c r="AD380" i="4"/>
  <c r="AE380" i="4"/>
  <c r="AF380" i="4"/>
  <c r="AG380" i="4"/>
  <c r="AD381" i="4"/>
  <c r="AE381" i="4"/>
  <c r="AF381" i="4"/>
  <c r="AG381" i="4"/>
  <c r="AD382" i="4"/>
  <c r="AE382" i="4"/>
  <c r="AF382" i="4"/>
  <c r="AG382" i="4"/>
  <c r="AD383" i="4"/>
  <c r="AE383" i="4"/>
  <c r="AF383" i="4"/>
  <c r="AG383" i="4"/>
  <c r="AD384" i="4"/>
  <c r="AE384" i="4"/>
  <c r="AF384" i="4"/>
  <c r="AG384" i="4"/>
  <c r="AD385" i="4"/>
  <c r="AE385" i="4"/>
  <c r="AF385" i="4"/>
  <c r="AG385" i="4"/>
  <c r="AD386" i="4"/>
  <c r="AE386" i="4"/>
  <c r="AF386" i="4"/>
  <c r="AG386" i="4"/>
  <c r="AD387" i="4"/>
  <c r="AE387" i="4"/>
  <c r="AF387" i="4"/>
  <c r="AG387" i="4"/>
  <c r="AD388" i="4"/>
  <c r="AE388" i="4"/>
  <c r="AF388" i="4"/>
  <c r="AG388" i="4"/>
  <c r="AD389" i="4"/>
  <c r="AE389" i="4"/>
  <c r="AF389" i="4"/>
  <c r="AG389" i="4"/>
  <c r="AD390" i="4"/>
  <c r="AE390" i="4"/>
  <c r="AF390" i="4"/>
  <c r="AG390" i="4"/>
  <c r="AD391" i="4"/>
  <c r="AE391" i="4"/>
  <c r="AF391" i="4"/>
  <c r="AG391" i="4"/>
  <c r="AD392" i="4"/>
  <c r="AE392" i="4"/>
  <c r="AF392" i="4"/>
  <c r="AG392" i="4"/>
  <c r="AD393" i="4"/>
  <c r="AE393" i="4"/>
  <c r="AF393" i="4"/>
  <c r="AG393" i="4"/>
  <c r="AD394" i="4"/>
  <c r="AE394" i="4"/>
  <c r="AF394" i="4"/>
  <c r="AG394" i="4"/>
  <c r="AD395" i="4"/>
  <c r="AE395" i="4"/>
  <c r="AF395" i="4"/>
  <c r="AG395" i="4"/>
  <c r="AD396" i="4"/>
  <c r="AE396" i="4"/>
  <c r="AF396" i="4"/>
  <c r="AG396" i="4"/>
  <c r="AD397" i="4"/>
  <c r="AE397" i="4"/>
  <c r="AF397" i="4"/>
  <c r="AG397" i="4"/>
  <c r="AD398" i="4"/>
  <c r="AE398" i="4"/>
  <c r="AF398" i="4"/>
  <c r="AG398" i="4"/>
  <c r="AD399" i="4"/>
  <c r="AE399" i="4"/>
  <c r="AF399" i="4"/>
  <c r="AG399" i="4"/>
  <c r="AD400" i="4"/>
  <c r="AE400" i="4"/>
  <c r="AF400" i="4"/>
  <c r="AG400" i="4"/>
  <c r="AD401" i="4"/>
  <c r="AE401" i="4"/>
  <c r="AF401" i="4"/>
  <c r="AG401" i="4"/>
  <c r="AD402" i="4"/>
  <c r="AE402" i="4"/>
  <c r="AF402" i="4"/>
  <c r="AG402" i="4"/>
  <c r="AD403" i="4"/>
  <c r="AE403" i="4"/>
  <c r="AF403" i="4"/>
  <c r="AG403" i="4"/>
  <c r="AD404" i="4"/>
  <c r="AE404" i="4"/>
  <c r="AF404" i="4"/>
  <c r="AG404" i="4"/>
  <c r="AD405" i="4"/>
  <c r="AE405" i="4"/>
  <c r="AF405" i="4"/>
  <c r="AG405" i="4"/>
  <c r="AD406" i="4"/>
  <c r="AE406" i="4"/>
  <c r="AF406" i="4"/>
  <c r="AG406" i="4"/>
  <c r="AD407" i="4"/>
  <c r="AE407" i="4"/>
  <c r="AF407" i="4"/>
  <c r="AG407" i="4"/>
  <c r="AD408" i="4"/>
  <c r="AE408" i="4"/>
  <c r="AF408" i="4"/>
  <c r="AG408" i="4"/>
  <c r="AD409" i="4"/>
  <c r="AE409" i="4"/>
  <c r="AF409" i="4"/>
  <c r="AG409" i="4"/>
  <c r="AD410" i="4"/>
  <c r="AE410" i="4"/>
  <c r="AF410" i="4"/>
  <c r="AG410" i="4"/>
  <c r="AD411" i="4"/>
  <c r="AE411" i="4"/>
  <c r="AF411" i="4"/>
  <c r="AG411" i="4"/>
  <c r="AD412" i="4"/>
  <c r="AE412" i="4"/>
  <c r="AF412" i="4"/>
  <c r="AG412" i="4"/>
  <c r="AD413" i="4"/>
  <c r="AE413" i="4"/>
  <c r="AF413" i="4"/>
  <c r="AG413" i="4"/>
  <c r="AD414" i="4"/>
  <c r="AE414" i="4"/>
  <c r="AF414" i="4"/>
  <c r="AG414" i="4"/>
  <c r="AD415" i="4"/>
  <c r="AE415" i="4"/>
  <c r="AF415" i="4"/>
  <c r="AG415" i="4"/>
  <c r="AD416" i="4"/>
  <c r="AE416" i="4"/>
  <c r="AF416" i="4"/>
  <c r="AG416" i="4"/>
  <c r="AD417" i="4"/>
  <c r="AE417" i="4"/>
  <c r="AF417" i="4"/>
  <c r="AG417" i="4"/>
  <c r="AD418" i="4"/>
  <c r="AE418" i="4"/>
  <c r="AF418" i="4"/>
  <c r="AG418" i="4"/>
  <c r="AD419" i="4"/>
  <c r="AE419" i="4"/>
  <c r="AF419" i="4"/>
  <c r="AG419" i="4"/>
  <c r="AD420" i="4"/>
  <c r="AE420" i="4"/>
  <c r="AF420" i="4"/>
  <c r="AG420" i="4"/>
  <c r="AD421" i="4"/>
  <c r="AE421" i="4"/>
  <c r="AF421" i="4"/>
  <c r="AG421" i="4"/>
  <c r="AD422" i="4"/>
  <c r="AE422" i="4"/>
  <c r="AF422" i="4"/>
  <c r="AG422" i="4"/>
  <c r="AD423" i="4"/>
  <c r="AE423" i="4"/>
  <c r="AF423" i="4"/>
  <c r="AG423" i="4"/>
  <c r="AD424" i="4"/>
  <c r="AE424" i="4"/>
  <c r="AF424" i="4"/>
  <c r="AG424" i="4"/>
  <c r="AD425" i="4"/>
  <c r="AE425" i="4"/>
  <c r="AF425" i="4"/>
  <c r="AG425" i="4"/>
  <c r="AD426" i="4"/>
  <c r="AE426" i="4"/>
  <c r="AF426" i="4"/>
  <c r="AG426" i="4"/>
  <c r="AD427" i="4"/>
  <c r="AE427" i="4"/>
  <c r="AF427" i="4"/>
  <c r="AG427" i="4"/>
  <c r="AD428" i="4"/>
  <c r="AE428" i="4"/>
  <c r="AF428" i="4"/>
  <c r="AG428" i="4"/>
  <c r="AD429" i="4"/>
  <c r="AE429" i="4"/>
  <c r="AF429" i="4"/>
  <c r="AG429" i="4"/>
  <c r="AD430" i="4"/>
  <c r="AE430" i="4"/>
  <c r="AF430" i="4"/>
  <c r="AG430" i="4"/>
  <c r="AD431" i="4"/>
  <c r="AE431" i="4"/>
  <c r="AF431" i="4"/>
  <c r="AG431" i="4"/>
  <c r="AD432" i="4"/>
  <c r="AE432" i="4"/>
  <c r="AF432" i="4"/>
  <c r="AG432" i="4"/>
  <c r="AD433" i="4"/>
  <c r="AE433" i="4"/>
  <c r="AF433" i="4"/>
  <c r="AG433" i="4"/>
  <c r="AD434" i="4"/>
  <c r="AE434" i="4"/>
  <c r="AF434" i="4"/>
  <c r="AG434" i="4"/>
  <c r="AD435" i="4"/>
  <c r="AE435" i="4"/>
  <c r="AF435" i="4"/>
  <c r="AG435" i="4"/>
  <c r="AD436" i="4"/>
  <c r="AE436" i="4"/>
  <c r="AF436" i="4"/>
  <c r="AG436" i="4"/>
  <c r="AD437" i="4"/>
  <c r="AE437" i="4"/>
  <c r="AF437" i="4"/>
  <c r="AG437" i="4"/>
  <c r="AD438" i="4"/>
  <c r="AE438" i="4"/>
  <c r="AF438" i="4"/>
  <c r="AG438" i="4"/>
  <c r="AD439" i="4"/>
  <c r="AE439" i="4"/>
  <c r="AF439" i="4"/>
  <c r="AG439" i="4"/>
  <c r="AD440" i="4"/>
  <c r="AE440" i="4"/>
  <c r="AF440" i="4"/>
  <c r="AG440" i="4"/>
  <c r="AD441" i="4"/>
  <c r="AE441" i="4"/>
  <c r="AF441" i="4"/>
  <c r="AG441" i="4"/>
  <c r="AD442" i="4"/>
  <c r="AE442" i="4"/>
  <c r="AF442" i="4"/>
  <c r="AG442" i="4"/>
  <c r="AD443" i="4"/>
  <c r="AE443" i="4"/>
  <c r="AF443" i="4"/>
  <c r="AG443" i="4"/>
  <c r="AD444" i="4"/>
  <c r="AE444" i="4"/>
  <c r="AF444" i="4"/>
  <c r="AG444" i="4"/>
  <c r="AD445" i="4"/>
  <c r="AE445" i="4"/>
  <c r="AF445" i="4"/>
  <c r="AG445" i="4"/>
  <c r="AD446" i="4"/>
  <c r="AE446" i="4"/>
  <c r="AF446" i="4"/>
  <c r="AG446" i="4"/>
  <c r="AD447" i="4"/>
  <c r="AE447" i="4"/>
  <c r="AF447" i="4"/>
  <c r="AG447" i="4"/>
  <c r="AD448" i="4"/>
  <c r="AE448" i="4"/>
  <c r="AF448" i="4"/>
  <c r="AG448" i="4"/>
  <c r="AD449" i="4"/>
  <c r="AE449" i="4"/>
  <c r="AF449" i="4"/>
  <c r="AG449" i="4"/>
  <c r="AD450" i="4"/>
  <c r="AE450" i="4"/>
  <c r="AF450" i="4"/>
  <c r="AG450" i="4"/>
  <c r="AD451" i="4"/>
  <c r="AE451" i="4"/>
  <c r="AF451" i="4"/>
  <c r="AG451" i="4"/>
  <c r="AD452" i="4"/>
  <c r="AE452" i="4"/>
  <c r="AF452" i="4"/>
  <c r="AG452" i="4"/>
  <c r="AD453" i="4"/>
  <c r="AE453" i="4"/>
  <c r="AF453" i="4"/>
  <c r="AG453" i="4"/>
  <c r="AD454" i="4"/>
  <c r="AE454" i="4"/>
  <c r="AF454" i="4"/>
  <c r="AG454" i="4"/>
  <c r="AD455" i="4"/>
  <c r="AE455" i="4"/>
  <c r="AF455" i="4"/>
  <c r="AG455" i="4"/>
  <c r="AD456" i="4"/>
  <c r="AE456" i="4"/>
  <c r="AF456" i="4"/>
  <c r="AG456" i="4"/>
  <c r="AD457" i="4"/>
  <c r="AE457" i="4"/>
  <c r="AF457" i="4"/>
  <c r="AG457" i="4"/>
  <c r="AD458" i="4"/>
  <c r="AE458" i="4"/>
  <c r="AF458" i="4"/>
  <c r="AG458" i="4"/>
  <c r="AD459" i="4"/>
  <c r="AE459" i="4"/>
  <c r="AF459" i="4"/>
  <c r="AG459" i="4"/>
  <c r="AD460" i="4"/>
  <c r="AE460" i="4"/>
  <c r="AF460" i="4"/>
  <c r="AG460" i="4"/>
  <c r="AD461" i="4"/>
  <c r="AE461" i="4"/>
  <c r="AF461" i="4"/>
  <c r="AG461" i="4"/>
  <c r="AD462" i="4"/>
  <c r="AE462" i="4"/>
  <c r="AF462" i="4"/>
  <c r="AG462" i="4"/>
  <c r="AD463" i="4"/>
  <c r="AE463" i="4"/>
  <c r="AF463" i="4"/>
  <c r="AG463" i="4"/>
  <c r="AD464" i="4"/>
  <c r="AE464" i="4"/>
  <c r="AF464" i="4"/>
  <c r="AG464" i="4"/>
  <c r="AD465" i="4"/>
  <c r="AE465" i="4"/>
  <c r="AF465" i="4"/>
  <c r="AG465" i="4"/>
  <c r="AD466" i="4"/>
  <c r="AE466" i="4"/>
  <c r="AF466" i="4"/>
  <c r="AG466" i="4"/>
  <c r="AD467" i="4"/>
  <c r="AE467" i="4"/>
  <c r="AF467" i="4"/>
  <c r="AG467" i="4"/>
  <c r="AD468" i="4"/>
  <c r="AE468" i="4"/>
  <c r="AF468" i="4"/>
  <c r="AG468" i="4"/>
  <c r="AD469" i="4"/>
  <c r="AE469" i="4"/>
  <c r="AF469" i="4"/>
  <c r="AG469" i="4"/>
  <c r="AD470" i="4"/>
  <c r="AE470" i="4"/>
  <c r="AF470" i="4"/>
  <c r="AG470" i="4"/>
  <c r="AD471" i="4"/>
  <c r="AE471" i="4"/>
  <c r="AF471" i="4"/>
  <c r="AG471" i="4"/>
  <c r="AD472" i="4"/>
  <c r="AE472" i="4"/>
  <c r="AF472" i="4"/>
  <c r="AG472" i="4"/>
  <c r="AD473" i="4"/>
  <c r="AE473" i="4"/>
  <c r="AF473" i="4"/>
  <c r="AG473" i="4"/>
  <c r="AD474" i="4"/>
  <c r="AE474" i="4"/>
  <c r="AF474" i="4"/>
  <c r="AG474" i="4"/>
  <c r="AD475" i="4"/>
  <c r="AE475" i="4"/>
  <c r="AF475" i="4"/>
  <c r="AG475" i="4"/>
  <c r="AD476" i="4"/>
  <c r="AE476" i="4"/>
  <c r="AF476" i="4"/>
  <c r="AG476" i="4"/>
  <c r="AD477" i="4"/>
  <c r="AE477" i="4"/>
  <c r="AF477" i="4"/>
  <c r="AG477" i="4"/>
  <c r="AD478" i="4"/>
  <c r="AE478" i="4"/>
  <c r="AF478" i="4"/>
  <c r="AG478" i="4"/>
  <c r="AD479" i="4"/>
  <c r="AE479" i="4"/>
  <c r="AF479" i="4"/>
  <c r="AG479" i="4"/>
  <c r="AD480" i="4"/>
  <c r="AE480" i="4"/>
  <c r="AF480" i="4"/>
  <c r="AG480" i="4"/>
  <c r="AD481" i="4"/>
  <c r="AE481" i="4"/>
  <c r="AF481" i="4"/>
  <c r="AG481" i="4"/>
  <c r="AD482" i="4"/>
  <c r="AE482" i="4"/>
  <c r="AF482" i="4"/>
  <c r="AG482" i="4"/>
  <c r="AD483" i="4"/>
  <c r="AE483" i="4"/>
  <c r="AF483" i="4"/>
  <c r="AG483" i="4"/>
  <c r="AD484" i="4"/>
  <c r="AE484" i="4"/>
  <c r="AF484" i="4"/>
  <c r="AG484" i="4"/>
  <c r="AD485" i="4"/>
  <c r="AE485" i="4"/>
  <c r="AF485" i="4"/>
  <c r="AG485" i="4"/>
  <c r="AD486" i="4"/>
  <c r="AE486" i="4"/>
  <c r="AF486" i="4"/>
  <c r="AG486" i="4"/>
  <c r="AD487" i="4"/>
  <c r="AE487" i="4"/>
  <c r="AF487" i="4"/>
  <c r="AG487" i="4"/>
  <c r="AD488" i="4"/>
  <c r="AE488" i="4"/>
  <c r="AF488" i="4"/>
  <c r="AG488" i="4"/>
  <c r="AD489" i="4"/>
  <c r="AE489" i="4"/>
  <c r="AF489" i="4"/>
  <c r="AG489" i="4"/>
  <c r="AD490" i="4"/>
  <c r="AE490" i="4"/>
  <c r="AF490" i="4"/>
  <c r="AG490" i="4"/>
  <c r="AD491" i="4"/>
  <c r="AE491" i="4"/>
  <c r="AF491" i="4"/>
  <c r="AG491" i="4"/>
  <c r="AD492" i="4"/>
  <c r="AE492" i="4"/>
  <c r="AF492" i="4"/>
  <c r="AG492" i="4"/>
  <c r="AD493" i="4"/>
  <c r="AE493" i="4"/>
  <c r="AF493" i="4"/>
  <c r="AG493" i="4"/>
  <c r="AD494" i="4"/>
  <c r="AE494" i="4"/>
  <c r="AF494" i="4"/>
  <c r="AG494" i="4"/>
  <c r="AD495" i="4"/>
  <c r="AE495" i="4"/>
  <c r="AF495" i="4"/>
  <c r="AG495" i="4"/>
  <c r="AD496" i="4"/>
  <c r="AE496" i="4"/>
  <c r="AF496" i="4"/>
  <c r="AG496" i="4"/>
  <c r="AD497" i="4"/>
  <c r="AE497" i="4"/>
  <c r="AF497" i="4"/>
  <c r="AG497" i="4"/>
  <c r="AD498" i="4"/>
  <c r="AE498" i="4"/>
  <c r="AF498" i="4"/>
  <c r="AG498" i="4"/>
  <c r="AD499" i="4"/>
  <c r="AE499" i="4"/>
  <c r="AF499" i="4"/>
  <c r="AG499" i="4"/>
  <c r="AD500" i="4"/>
  <c r="AE500" i="4"/>
  <c r="AF500" i="4"/>
  <c r="AG500" i="4"/>
  <c r="AD92" i="4"/>
  <c r="AG92" i="4" l="1"/>
  <c r="AF92" i="4"/>
  <c r="AE92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H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1" i="6" s="1"/>
  <c r="I166" i="6" s="1"/>
  <c r="G170" i="6" s="1"/>
  <c r="G163" i="6" s="1"/>
  <c r="G160" i="6" s="1"/>
  <c r="E169" i="6" s="1"/>
  <c r="E162" i="6" s="1"/>
  <c r="P3" i="6" s="1"/>
  <c r="K14" i="6" s="1"/>
  <c r="K12" i="6" s="1"/>
  <c r="G172" i="6" l="1"/>
  <c r="E161" i="6"/>
  <c r="I165" i="6"/>
  <c r="I164" i="6" s="1"/>
  <c r="I163" i="6" s="1"/>
  <c r="I162" i="6" s="1"/>
  <c r="I170" i="6"/>
  <c r="I169" i="6" s="1"/>
  <c r="K11" i="6"/>
  <c r="K10" i="6" s="1"/>
  <c r="E168" i="6"/>
  <c r="E167" i="6" s="1"/>
  <c r="E160" i="6"/>
  <c r="E159" i="6" s="1"/>
  <c r="E158" i="6" s="1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1" i="6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I168" i="6"/>
  <c r="I167" i="6" s="1"/>
  <c r="G164" i="6"/>
  <c r="E172" i="6" s="1"/>
  <c r="G169" i="6"/>
  <c r="G168" i="6" s="1"/>
  <c r="G159" i="6"/>
  <c r="G158" i="6" s="1"/>
  <c r="G157" i="6" s="1"/>
  <c r="G156" i="6" s="1"/>
  <c r="O4" i="6"/>
  <c r="O2" i="6" s="1"/>
  <c r="K9" i="6"/>
  <c r="K7" i="6" s="1"/>
  <c r="K6" i="6" s="1"/>
  <c r="K5" i="6" s="1"/>
  <c r="K4" i="6" s="1"/>
  <c r="K3" i="6" s="1"/>
  <c r="G167" i="6"/>
  <c r="G166" i="6" s="1"/>
  <c r="G165" i="6" s="1"/>
  <c r="G162" i="6"/>
  <c r="G161" i="6" s="1"/>
  <c r="E166" i="6"/>
  <c r="E165" i="6" s="1"/>
  <c r="E164" i="6" s="1"/>
  <c r="E163" i="6" s="1"/>
  <c r="K15" i="6"/>
  <c r="K13" i="6" s="1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C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<sst xmlns="http://schemas.openxmlformats.org/spreadsheetml/2006/main" count="6360" uniqueCount="3125">
  <si>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</si>
  <si>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</si>
  <si>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</si>
  <si>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</si>
  <si>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</si>
  <si>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</si>
  <si>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</si>
  <si>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</si>
  <si>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</si>
  <si>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</si>
  <si>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</si>
  <si>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</si>
  <si>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</si>
  <si>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</si>
  <si>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</si>
  <si>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</si>
  <si>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</si>
  <si>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</si>
  <si>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</si>
  <si>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</si>
  <si>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</si>
  <si>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</si>
  <si>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</si>
  <si>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</si>
  <si>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</si>
  <si>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</si>
  <si>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</si>
  <si>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</si>
  <si>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</si>
  <si>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</si>
  <si>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</si>
  <si>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</si>
  <si>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</si>
  <si>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</si>
  <si>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</si>
  <si>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</si>
  <si>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</si>
  <si>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</si>
  <si>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</si>
  <si>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</si>
  <si>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</si>
  <si>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</si>
  <si>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</si>
  <si>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</si>
  <si>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</si>
  <si>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</si>
  <si>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</si>
  <si>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</si>
  <si>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</si>
  <si>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</si>
  <si>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</si>
  <si>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</si>
  <si>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</si>
  <si>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</si>
  <si>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</si>
  <si>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</si>
  <si>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</si>
  <si>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</si>
  <si>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</si>
  <si>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</si>
  <si>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</si>
  <si>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</si>
  <si>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</si>
  <si>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</si>
  <si>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</si>
  <si>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</si>
  <si>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</si>
  <si>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</si>
  <si>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</si>
  <si>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</si>
  <si>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</si>
  <si>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</si>
  <si>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</si>
  <si>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</si>
  <si>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</si>
  <si>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</si>
  <si>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</si>
  <si>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</si>
  <si>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</si>
  <si>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</si>
  <si>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</si>
  <si>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</si>
  <si>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</si>
  <si>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</si>
  <si>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</si>
  <si>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</si>
  <si>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</si>
  <si>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</si>
  <si>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</si>
  <si>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</si>
  <si>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</si>
  <si>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</si>
  <si>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</si>
  <si>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</si>
  <si>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</si>
  <si>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</si>
  <si>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</si>
  <si>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</si>
  <si>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</si>
  <si>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</si>
  <si>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</si>
  <si>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</si>
  <si>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</si>
  <si>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</si>
  <si>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</si>
  <si>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</si>
  <si>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</si>
  <si>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</si>
  <si>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</si>
  <si>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</si>
  <si>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</si>
  <si>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</si>
  <si>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</si>
  <si>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</si>
  <si>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</si>
  <si>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</si>
  <si>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</si>
  <si>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</si>
  <si>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</si>
  <si>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</si>
  <si>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</si>
  <si>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</si>
  <si>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</si>
  <si>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</si>
  <si>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</si>
  <si>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</si>
  <si>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</si>
  <si>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</si>
  <si>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</si>
  <si>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</si>
  <si>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</si>
  <si>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</si>
  <si>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</si>
  <si>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</si>
  <si>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</si>
  <si>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</si>
  <si>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</si>
  <si>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</si>
  <si>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</si>
  <si>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</si>
  <si>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</si>
  <si>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</si>
  <si>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</si>
  <si>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</si>
  <si>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</si>
  <si>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</si>
  <si>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</si>
  <si>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</si>
  <si>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</si>
  <si>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</si>
  <si>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</si>
  <si>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</si>
  <si>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</si>
  <si>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</si>
  <si>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</si>
  <si>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</si>
  <si>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</si>
  <si>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</si>
  <si>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</si>
  <si>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</si>
  <si>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</si>
  <si>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</si>
  <si>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</si>
  <si>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</si>
  <si>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</si>
  <si>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</si>
  <si>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</si>
  <si>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</si>
  <si>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</si>
  <si>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</si>
  <si>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</si>
  <si>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</si>
  <si>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</si>
  <si>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</si>
  <si>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</si>
  <si>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</si>
  <si>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</si>
  <si>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</si>
  <si>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</si>
  <si>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</si>
  <si>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</si>
  <si>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</si>
  <si>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</si>
  <si>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</si>
  <si>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</si>
  <si>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</si>
  <si>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</si>
  <si>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</si>
  <si>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</si>
  <si>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</si>
  <si>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</si>
  <si>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</si>
  <si>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</si>
  <si>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</si>
  <si>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</si>
  <si>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</si>
  <si>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</si>
  <si>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</si>
  <si>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</si>
  <si>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</si>
  <si>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</si>
  <si>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</si>
  <si>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</si>
  <si>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</si>
  <si>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</si>
  <si>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</si>
  <si>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</si>
  <si>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</si>
  <si>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</si>
  <si>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</si>
  <si>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</si>
  <si>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</si>
  <si>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</si>
  <si>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</si>
  <si>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</si>
  <si>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</si>
  <si>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</si>
  <si>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</si>
  <si>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</si>
  <si>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</si>
  <si>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</si>
  <si>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</si>
  <si>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</si>
  <si>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</si>
  <si>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</si>
  <si>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</si>
  <si>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</si>
  <si>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</si>
  <si>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</si>
  <si>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</si>
  <si>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</si>
  <si>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</si>
  <si>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</si>
  <si>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</si>
  <si>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</si>
  <si>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</si>
  <si>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</si>
  <si>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</si>
  <si>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</si>
  <si>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</si>
  <si>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</si>
  <si>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</si>
  <si>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</si>
  <si>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</si>
  <si>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</si>
  <si>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</si>
  <si>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</si>
  <si>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</si>
  <si>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</si>
  <si>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</si>
  <si>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</si>
  <si>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</si>
  <si>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</si>
  <si>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</si>
  <si>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</si>
  <si>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</si>
  <si>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</si>
  <si>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</si>
  <si>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</si>
  <si>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</si>
  <si>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</si>
  <si>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</si>
  <si>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</si>
  <si>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</si>
  <si>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</si>
  <si>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</si>
  <si>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</si>
  <si>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</si>
  <si>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</si>
  <si>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</si>
  <si>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</si>
  <si>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</si>
  <si>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</si>
  <si>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</si>
  <si>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</si>
  <si>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</si>
  <si>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</si>
  <si>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</si>
  <si>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</si>
  <si>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</si>
  <si>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</si>
  <si>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</si>
  <si>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</si>
  <si>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</si>
  <si>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</si>
  <si>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</si>
  <si>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</si>
  <si>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</si>
  <si>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</si>
  <si>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</si>
  <si>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</si>
  <si>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</si>
  <si>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</si>
  <si>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</si>
  <si>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</si>
  <si>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</si>
  <si>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</si>
  <si>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</si>
  <si>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</si>
  <si>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</si>
  <si>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</si>
  <si>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</si>
  <si>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</si>
  <si>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</si>
  <si>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</si>
  <si>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</si>
  <si>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</si>
  <si>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</si>
  <si>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</si>
  <si>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</si>
  <si>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</si>
  <si>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</si>
  <si>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</si>
  <si>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</si>
  <si>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</si>
  <si>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</si>
  <si>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</si>
  <si>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</si>
  <si>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</si>
  <si>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</si>
  <si>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</si>
  <si>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</si>
  <si>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</si>
  <si>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</si>
  <si>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</si>
  <si>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</si>
  <si>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</si>
  <si>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</si>
  <si>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</si>
  <si>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</si>
  <si>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</si>
  <si>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</si>
  <si>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</si>
  <si>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</si>
  <si>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</si>
  <si>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</si>
  <si>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</si>
  <si>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</si>
  <si>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</si>
  <si>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</si>
  <si>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</si>
  <si>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</si>
  <si>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</si>
  <si>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</si>
  <si>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</si>
  <si>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</si>
  <si>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</si>
  <si>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</si>
  <si>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</si>
  <si>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</si>
  <si>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</si>
  <si>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</si>
  <si>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</si>
  <si>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</si>
  <si>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</si>
  <si>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</si>
  <si>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</si>
  <si>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</si>
  <si>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</si>
  <si>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</si>
  <si>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</si>
  <si>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</si>
  <si>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</si>
  <si>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</si>
  <si>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</si>
  <si>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</si>
  <si>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</si>
  <si>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</si>
  <si>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</si>
  <si>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</si>
  <si>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</si>
  <si>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</si>
  <si>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</si>
  <si>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</si>
  <si>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</si>
  <si>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</si>
  <si>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</si>
  <si>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</si>
  <si>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</si>
  <si>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</si>
  <si>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</si>
  <si>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</si>
  <si>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</si>
  <si>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</si>
  <si>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</si>
  <si>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</si>
  <si>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</si>
  <si>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</si>
  <si>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</si>
  <si>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</si>
  <si>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</si>
  <si>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</si>
  <si>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</si>
  <si>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</si>
  <si>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</si>
  <si>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</si>
  <si>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</si>
  <si>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</si>
  <si>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</si>
  <si>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</si>
  <si>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Первомайський РТЦК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</si>
  <si>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</si>
  <si>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</si>
  <si>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</si>
  <si>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</si>
  <si>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</si>
  <si>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</si>
  <si>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</si>
  <si>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</si>
  <si>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</si>
  <si>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</si>
  <si>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</si>
  <si>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</si>
  <si>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</si>
  <si>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</si>
  <si>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</si>
  <si>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</si>
  <si>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</si>
  <si>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</si>
  <si>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</si>
  <si>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</si>
  <si>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</si>
  <si>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</si>
  <si>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</si>
  <si>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</si>
  <si>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</si>
  <si>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</si>
  <si>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</si>
  <si>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</si>
  <si>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</si>
  <si>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</si>
  <si>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</si>
  <si>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</si>
  <si>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</si>
  <si>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</si>
  <si>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</si>
  <si>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</si>
  <si>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</si>
  <si>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</si>
  <si>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</si>
  <si>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</si>
  <si>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</si>
  <si>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</si>
  <si>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</si>
  <si>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</si>
  <si>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</si>
  <si>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</si>
  <si>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</si>
  <si>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</si>
  <si>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</si>
  <si>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</si>
  <si>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</si>
  <si>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</si>
  <si>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</si>
  <si>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</si>
  <si>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</si>
  <si>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</si>
  <si>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</si>
  <si>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</si>
  <si>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</si>
  <si>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</si>
  <si>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</si>
  <si>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</si>
  <si>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</si>
  <si>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</si>
  <si>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</si>
  <si>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</si>
  <si>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</si>
  <si>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</si>
  <si>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</si>
  <si>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</si>
  <si>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</si>
  <si>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</si>
  <si>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</si>
  <si>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</si>
  <si>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</si>
  <si>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</si>
  <si>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</si>
  <si>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</si>
  <si>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</si>
  <si>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</si>
  <si>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</si>
  <si>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</si>
  <si>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</si>
  <si>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</si>
  <si>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</si>
  <si>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</si>
  <si>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</si>
  <si>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</si>
  <si>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</si>
  <si>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</si>
  <si>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</si>
  <si>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</si>
  <si>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</si>
  <si>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</si>
  <si>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Херсонський ОТЦК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</si>
  <si>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</si>
  <si>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</si>
  <si>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</si>
  <si>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</si>
  <si>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</si>
  <si>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</si>
  <si>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</si>
  <si>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</si>
  <si>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</si>
  <si>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</si>
  <si>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</si>
  <si>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</si>
  <si>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</si>
  <si>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</si>
  <si>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</si>
  <si>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</si>
  <si>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</si>
  <si>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</si>
  <si>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</si>
  <si>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</si>
  <si>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</si>
  <si>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</si>
  <si>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</si>
  <si>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</si>
  <si>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</si>
  <si>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</si>
  <si>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</si>
  <si>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</si>
  <si>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</si>
  <si>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</si>
  <si>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</si>
  <si>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</si>
  <si>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</si>
  <si>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</si>
  <si>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</si>
  <si>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</si>
  <si>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</si>
  <si>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</si>
  <si>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</si>
  <si>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</si>
  <si>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</si>
  <si>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</si>
  <si>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</si>
  <si>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</si>
  <si>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</si>
  <si>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</si>
  <si>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</si>
  <si>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</si>
  <si>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</si>
  <si>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</si>
  <si>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</si>
  <si>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</si>
  <si>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</si>
  <si>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</si>
  <si>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</si>
  <si>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</si>
  <si>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</si>
  <si>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</si>
  <si>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</si>
  <si>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</si>
  <si>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</si>
  <si>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</si>
  <si>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</si>
  <si>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</si>
  <si>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</si>
  <si>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</si>
  <si>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</si>
  <si>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</si>
  <si>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</si>
  <si>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</si>
  <si>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</si>
  <si>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</si>
  <si>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</si>
  <si>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</si>
  <si>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</si>
  <si>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</si>
  <si>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</si>
  <si>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</si>
  <si>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</si>
  <si>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</si>
  <si>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</si>
  <si>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</si>
  <si>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</si>
  <si>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</si>
  <si>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</si>
  <si>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</si>
  <si>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</si>
  <si>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</si>
  <si>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</si>
  <si>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</si>
  <si>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</si>
  <si>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</si>
  <si>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</si>
  <si>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</si>
  <si>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</si>
  <si>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</si>
  <si>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</si>
  <si>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</si>
  <si>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</si>
  <si>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</si>
  <si>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</si>
  <si>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</si>
  <si>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</si>
  <si>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</si>
  <si>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</si>
  <si>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</si>
  <si>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</si>
  <si>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</si>
  <si>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</si>
  <si>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</si>
  <si>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</si>
  <si>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</si>
  <si>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</si>
  <si>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</si>
  <si>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</si>
  <si>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</si>
  <si>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</si>
  <si>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</si>
  <si>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</si>
  <si>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</si>
  <si>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</si>
  <si>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</si>
  <si>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</si>
  <si>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</si>
  <si>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</si>
  <si>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</si>
  <si>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</si>
  <si>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</si>
  <si>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</si>
  <si>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</si>
  <si>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</si>
  <si>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</si>
  <si>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</si>
  <si>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</si>
  <si>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</si>
  <si>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</si>
  <si>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</si>
  <si>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</si>
  <si>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</si>
  <si>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</si>
  <si>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</si>
  <si>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</si>
  <si>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</si>
  <si>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</si>
  <si>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</si>
  <si>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</si>
  <si>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</si>
  <si>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</si>
  <si>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</si>
  <si>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</si>
  <si>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</si>
  <si>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</si>
  <si>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</si>
  <si>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</si>
  <si>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</si>
  <si>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</si>
  <si>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</si>
  <si>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</si>
  <si>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</si>
  <si>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</si>
  <si>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</si>
  <si>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</si>
  <si>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</si>
  <si>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</si>
  <si>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</si>
  <si>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</si>
  <si>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</si>
  <si>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</si>
  <si>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</si>
  <si>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</si>
  <si>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</si>
  <si>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</si>
  <si>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</si>
  <si>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</si>
  <si>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</si>
  <si>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</si>
  <si>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</si>
  <si>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</si>
  <si>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</si>
  <si>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</si>
  <si>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</si>
  <si>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</si>
  <si>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</si>
  <si>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</si>
  <si>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</si>
  <si>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</si>
  <si>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</si>
  <si>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</si>
  <si>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</si>
  <si>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</si>
  <si>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</si>
  <si>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</si>
  <si>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</si>
  <si>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</si>
  <si>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</si>
  <si>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</si>
  <si>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</si>
  <si>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</si>
  <si>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</si>
  <si>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</si>
  <si>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</si>
  <si>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</si>
  <si>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</si>
  <si>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</si>
  <si>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</si>
  <si>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</si>
  <si>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</si>
  <si>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</si>
  <si>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</si>
  <si>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</si>
  <si>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</si>
  <si>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</si>
  <si>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</si>
  <si>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</si>
  <si>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</si>
  <si>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</si>
  <si>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</si>
  <si>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</si>
  <si>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</si>
  <si>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</si>
  <si>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</si>
  <si>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</si>
  <si>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</si>
  <si>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</si>
  <si>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</si>
  <si>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</si>
  <si>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</si>
  <si>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</si>
  <si>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</si>
  <si>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</si>
  <si>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</si>
  <si>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</si>
  <si>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</si>
  <si>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</si>
  <si>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</si>
  <si>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</si>
  <si>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</si>
  <si>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</si>
  <si>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</si>
  <si>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</si>
  <si>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</si>
  <si>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</si>
  <si>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</si>
  <si>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</si>
  <si>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</si>
  <si>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</si>
  <si>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</si>
  <si>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</si>
  <si>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</si>
  <si>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</si>
  <si>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</si>
  <si>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</si>
  <si>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</si>
  <si>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</si>
  <si>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</si>
  <si>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</si>
  <si>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</si>
  <si>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</si>
  <si>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</si>
  <si>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</si>
  <si>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</si>
  <si>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</si>
  <si>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</si>
  <si>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</si>
  <si>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</si>
  <si>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</si>
  <si>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</si>
  <si>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</si>
  <si>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</si>
  <si>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</si>
  <si>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</si>
  <si>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</si>
  <si>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</si>
  <si>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</si>
  <si>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</si>
  <si>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</si>
  <si>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</si>
  <si>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</si>
  <si>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</si>
  <si>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</si>
  <si>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</si>
  <si>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</si>
  <si>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</si>
  <si>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</si>
  <si>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</si>
  <si>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</si>
  <si>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</si>
  <si>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</si>
  <si>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</si>
  <si>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</si>
  <si>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</si>
  <si>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</si>
  <si>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</si>
  <si>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</si>
  <si>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</si>
  <si>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</si>
  <si>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</si>
  <si>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</si>
  <si>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</si>
  <si>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</si>
  <si>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</si>
  <si>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</si>
  <si>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</si>
  <si>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</si>
  <si>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</si>
  <si>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</si>
  <si>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</si>
  <si>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</si>
  <si>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</si>
  <si>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</si>
  <si>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</si>
  <si>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</si>
  <si>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</si>
  <si>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</si>
  <si>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</si>
  <si>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</si>
  <si>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</si>
  <si>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</si>
  <si>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</si>
  <si>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</si>
  <si>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</si>
  <si>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</si>
  <si>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</si>
  <si>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</si>
  <si>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</si>
  <si>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</si>
  <si>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</si>
  <si>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</si>
  <si>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</si>
  <si>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</si>
  <si>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</si>
  <si>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</si>
  <si>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</si>
  <si>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</si>
  <si>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</si>
  <si>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</si>
  <si>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</si>
  <si>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</si>
  <si>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</si>
  <si>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</si>
  <si>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</si>
  <si>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</si>
  <si>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</si>
  <si>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</si>
  <si>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</si>
  <si>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</si>
  <si>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</si>
  <si>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</si>
  <si>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</si>
  <si>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</si>
  <si>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</si>
  <si>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</si>
  <si>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</si>
  <si>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</si>
  <si>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</si>
  <si>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</si>
  <si>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</si>
  <si>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</si>
  <si>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</si>
  <si>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</si>
  <si>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</si>
  <si>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</si>
  <si>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</si>
  <si>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</si>
  <si>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</si>
  <si>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</si>
  <si>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</si>
  <si>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</si>
  <si>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</si>
  <si>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</si>
  <si>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</si>
  <si>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</si>
  <si>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</si>
  <si>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</si>
  <si>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</si>
  <si>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</si>
  <si>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</si>
  <si>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</si>
  <si>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</si>
  <si>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</si>
  <si>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</si>
  <si>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</si>
  <si>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</si>
  <si>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</si>
  <si>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</si>
  <si>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</si>
  <si>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</si>
  <si>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</si>
  <si>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</si>
  <si>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</si>
  <si>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</si>
  <si>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</si>
  <si>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</si>
  <si>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</si>
  <si>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</si>
  <si>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</si>
  <si>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</si>
  <si>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</si>
  <si>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</si>
  <si>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</si>
  <si>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</si>
  <si>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</si>
  <si>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</si>
  <si>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</si>
  <si>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</si>
  <si>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</si>
  <si>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</si>
  <si>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</si>
  <si>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</si>
  <si>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</si>
  <si>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</si>
  <si>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</si>
  <si>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</si>
  <si>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</si>
  <si>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</si>
  <si>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</si>
  <si>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</si>
  <si>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</si>
  <si>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</si>
  <si>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</si>
  <si>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</si>
  <si>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</si>
  <si>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</si>
  <si>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</si>
  <si>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</si>
  <si>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</si>
  <si>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</si>
  <si>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</si>
  <si>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</si>
  <si>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</si>
  <si>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</si>
  <si>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</si>
  <si>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</si>
  <si>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</si>
  <si>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</si>
  <si>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</si>
  <si>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</si>
  <si>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</si>
  <si>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</si>
  <si>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</si>
  <si>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</si>
  <si>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</si>
  <si>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</si>
  <si>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</si>
  <si>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</si>
  <si>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</si>
  <si>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</si>
  <si>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</si>
  <si>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</si>
  <si>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</si>
  <si>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</si>
  <si>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</si>
  <si>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</si>
  <si>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</si>
  <si>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</si>
  <si>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</si>
  <si>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</si>
  <si>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</si>
  <si>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</si>
  <si>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</si>
  <si>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</si>
  <si>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</si>
  <si>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</si>
  <si>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</si>
  <si>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</si>
  <si>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</si>
  <si>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</si>
  <si>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</si>
  <si>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</si>
  <si>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</si>
  <si>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</si>
  <si>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</si>
  <si>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</si>
  <si>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</si>
  <si>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</si>
  <si>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</si>
  <si>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</si>
  <si>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</si>
  <si>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</si>
  <si>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</si>
  <si>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</si>
  <si>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</si>
  <si>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</si>
  <si>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</si>
  <si>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</si>
  <si>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</si>
  <si>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</si>
  <si>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</si>
  <si>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</si>
  <si>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</si>
  <si>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</si>
  <si>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</si>
  <si>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</si>
  <si>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</si>
  <si>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</si>
  <si>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</si>
  <si>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</si>
  <si>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</si>
  <si>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</si>
  <si>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</si>
  <si>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</si>
  <si>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</si>
  <si>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</si>
  <si>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</si>
  <si>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</si>
  <si>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</si>
  <si>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</si>
  <si>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</si>
  <si>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</si>
  <si>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</si>
  <si>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</si>
  <si>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</si>
  <si>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</si>
  <si>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</si>
  <si>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</si>
  <si>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</si>
  <si>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</si>
  <si>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</si>
  <si>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</si>
  <si>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</si>
  <si>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</si>
  <si>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</si>
  <si>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</si>
  <si>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</si>
  <si>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</si>
  <si>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</si>
  <si>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</si>
  <si>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</si>
  <si>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</si>
  <si>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</si>
  <si>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</si>
  <si>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</si>
  <si>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</si>
  <si>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</si>
  <si>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</si>
  <si>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</si>
  <si>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</si>
  <si>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</si>
  <si>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</si>
  <si>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</si>
  <si>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</si>
  <si>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</si>
  <si>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</si>
  <si>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</si>
  <si>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</si>
  <si>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</si>
  <si>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</si>
  <si>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</si>
  <si>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</si>
  <si>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</si>
  <si>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</si>
  <si>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</si>
  <si>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</si>
  <si>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</si>
  <si>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</si>
  <si>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</si>
  <si>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</si>
  <si>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</si>
  <si>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</si>
  <si>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</si>
  <si>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</si>
  <si>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</si>
  <si>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</si>
  <si>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</si>
  <si>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</si>
  <si>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</si>
  <si>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</si>
  <si>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</si>
  <si>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</si>
  <si>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</si>
  <si>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</si>
  <si>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</si>
  <si>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</si>
  <si>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</si>
  <si>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</si>
  <si>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</si>
  <si>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</si>
  <si>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</si>
  <si>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</si>
  <si>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</si>
  <si>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</si>
  <si>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</si>
  <si>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</si>
  <si>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</si>
  <si>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</si>
  <si>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</si>
  <si>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</si>
  <si>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</si>
  <si>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</si>
  <si>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</si>
  <si>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</si>
  <si>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</si>
  <si>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</si>
  <si>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</si>
  <si>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</si>
  <si>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</si>
  <si>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</si>
  <si>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</si>
  <si>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</si>
  <si>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</si>
  <si>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</si>
  <si>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</si>
  <si>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</si>
  <si>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</si>
  <si>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</si>
  <si>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</si>
  <si>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</si>
  <si>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21 квітня 2025 року</t>
  </si>
  <si>
    <t>№ 113</t>
  </si>
  <si>
    <t>6/2320</t>
  </si>
  <si>
    <t>Патлатий Іван Миколайович</t>
  </si>
  <si>
    <t>АВ 861252</t>
  </si>
  <si>
    <t>НВ 504653
Хмельницьким РВ УМВС УКР в Хмельницькій обл
08.09.2008</t>
  </si>
  <si>
    <t>3342519110</t>
  </si>
  <si>
    <t>А4030 по розподілу рекомендаційний лист</t>
  </si>
  <si>
    <t>2/3/486</t>
  </si>
  <si>
    <t>Скворцов Євген Валерійович</t>
  </si>
  <si>
    <t>АГ 178690</t>
  </si>
  <si>
    <t>МВ 484292</t>
  </si>
  <si>
    <t>3504709894</t>
  </si>
  <si>
    <t>Костюнін Андрій Юрійович</t>
  </si>
  <si>
    <t>АВ 351162</t>
  </si>
  <si>
    <t>МР 438965
Дніпровським РВ у м Херсоні УДМВС УКР в Херсонській обл
23.08.2014</t>
  </si>
  <si>
    <t>3354112851</t>
  </si>
  <si>
    <t>Ковальчук Сергій Леонідович</t>
  </si>
  <si>
    <t>АГ 038588</t>
  </si>
  <si>
    <t>007415330
1828
20.01.2022</t>
  </si>
  <si>
    <t>3509812176</t>
  </si>
  <si>
    <t>Безкоровайний Володимир Васильович</t>
  </si>
  <si>
    <t>АГ 038647</t>
  </si>
  <si>
    <t>СТ 442348</t>
  </si>
  <si>
    <t>3611404030</t>
  </si>
  <si>
    <t>Зуєв Владислав Анатолійович</t>
  </si>
  <si>
    <t>АГ 038649</t>
  </si>
  <si>
    <t>007694365</t>
  </si>
  <si>
    <t>3552302131</t>
  </si>
  <si>
    <t>А0224 по розподілу рекомендаційний лист</t>
  </si>
  <si>
    <t>Гришин В'ячеслав Миколайович</t>
  </si>
  <si>
    <t>АГ 038543</t>
  </si>
  <si>
    <t>МЕ 983852
Дніпровське РУ ГУ МВС УКР в м. Києві
29.01.2010</t>
  </si>
  <si>
    <t>3107118112</t>
  </si>
  <si>
    <t>Камлик Євген Миколайович</t>
  </si>
  <si>
    <t>АГ 040352</t>
  </si>
  <si>
    <t>ЕЕ 748276</t>
  </si>
  <si>
    <t>3168318256</t>
  </si>
  <si>
    <t>А0641 по розподілу рекомендаційний лист</t>
  </si>
  <si>
    <t>1537/10/26/2</t>
  </si>
  <si>
    <t>Комаровський Олександр Валерійович</t>
  </si>
  <si>
    <t>СО 512608</t>
  </si>
  <si>
    <t>ЕЕ 755851</t>
  </si>
  <si>
    <t>3134815431</t>
  </si>
  <si>
    <t>03</t>
  </si>
  <si>
    <t>Корєнєвський Тимур Олегович</t>
  </si>
  <si>
    <t>СО 863040</t>
  </si>
  <si>
    <t>003957798
8034
05.03.2019</t>
  </si>
  <si>
    <t>3400612638</t>
  </si>
  <si>
    <t>10/437</t>
  </si>
  <si>
    <t>10/7450</t>
  </si>
  <si>
    <t>Волченбой Сергій Олександрович</t>
  </si>
  <si>
    <t>АГ 039498</t>
  </si>
  <si>
    <t>СТ 206290
Роздільнським РВ ГУ МВС УКР в Одеській обл
05.09.2010</t>
  </si>
  <si>
    <t>3209521612</t>
  </si>
  <si>
    <t>403 256А</t>
  </si>
  <si>
    <t>3854</t>
  </si>
  <si>
    <t>Шевчук Максим Вікторович</t>
  </si>
  <si>
    <t>АГ 037259</t>
  </si>
  <si>
    <t>005753228</t>
  </si>
  <si>
    <t>2993912014</t>
  </si>
  <si>
    <t>4030</t>
  </si>
  <si>
    <t>3218</t>
  </si>
  <si>
    <t>Бурячок Іван Павлович</t>
  </si>
  <si>
    <t>АВ 997729</t>
  </si>
  <si>
    <t>ВН 557635
Романівським РВ УМВС УКР в Житомирській обл
27.06.2012</t>
  </si>
  <si>
    <t>3365516892</t>
  </si>
  <si>
    <t>Принц Костянтин Анатолійович</t>
  </si>
  <si>
    <t>АГ 237650</t>
  </si>
  <si>
    <t>закордонний
FA 801013</t>
  </si>
  <si>
    <t>3351003951</t>
  </si>
  <si>
    <t>2958</t>
  </si>
  <si>
    <t>Щербина Сергій Володимирович</t>
  </si>
  <si>
    <t>АГ 237651</t>
  </si>
  <si>
    <t>СЮ 331798</t>
  </si>
  <si>
    <t>3590304736</t>
  </si>
  <si>
    <t>Бекетов Максим Володимирович</t>
  </si>
  <si>
    <t>АГ 443240</t>
  </si>
  <si>
    <t>3376402271</t>
  </si>
  <si>
    <t>Горай Сергій Олександрович</t>
  </si>
  <si>
    <t>АГ 443232</t>
  </si>
  <si>
    <t>3118024474</t>
  </si>
  <si>
    <t>ВО 810877</t>
  </si>
  <si>
    <t>6690</t>
  </si>
  <si>
    <t>Денисюк Олександр Андрійович</t>
  </si>
  <si>
    <t>АГ 443237</t>
  </si>
  <si>
    <t>ВР 622833
Перечинським РС ГУ ДМС УКР в Закарпатській обл
05.03.20</t>
  </si>
  <si>
    <t>3655104891</t>
  </si>
  <si>
    <t>Мирошник Антон Володимирович</t>
  </si>
  <si>
    <t>22 квітня 2025 року</t>
  </si>
  <si>
    <t>Ісаєнко Вадим Анатолійович</t>
  </si>
  <si>
    <t>1537/10/2612</t>
  </si>
  <si>
    <t>Куку Сергій Володимирович</t>
  </si>
  <si>
    <t>3/2504</t>
  </si>
  <si>
    <t>Лазоренко Віктор Олександрович</t>
  </si>
  <si>
    <t>4/1673</t>
  </si>
  <si>
    <t>Мельничук Віталій Васильович</t>
  </si>
  <si>
    <t>Трубін Євген Андрійович</t>
  </si>
  <si>
    <t>Кириченко Максим Костянтинович</t>
  </si>
  <si>
    <t>10113</t>
  </si>
  <si>
    <t>Мітев Георгій Вікторович</t>
  </si>
  <si>
    <t>Козинко Олег Степанович</t>
  </si>
  <si>
    <t>2577</t>
  </si>
  <si>
    <t>Воронов Ігор Валерійович</t>
  </si>
  <si>
    <t>4375</t>
  </si>
  <si>
    <t>Піший Дмитро Миколайович</t>
  </si>
  <si>
    <t>Шиян Дмитро Андрійович</t>
  </si>
  <si>
    <t>Кричфалушій Микола Васильович</t>
  </si>
  <si>
    <t>3240219375</t>
  </si>
  <si>
    <t>АГ039507</t>
  </si>
  <si>
    <t>ЕН478788
Ленінським РВ УМВС України в Луганській обл.
10.04.2006</t>
  </si>
  <si>
    <t>А7788 по розподілу рекомендаційний лист</t>
  </si>
  <si>
    <t>3539802894</t>
  </si>
  <si>
    <t>АГ038616</t>
  </si>
  <si>
    <t>НМ445337
Носівським РС УДМС Укарїни в Чернігівській обл.
12.03.2013</t>
  </si>
  <si>
    <t>3259717235</t>
  </si>
  <si>
    <t>АГ040354</t>
  </si>
  <si>
    <t>СМ752481</t>
  </si>
  <si>
    <t>113258А</t>
  </si>
  <si>
    <t>3323505171</t>
  </si>
  <si>
    <t>СО744353</t>
  </si>
  <si>
    <t>НЕ577885
Чорнобаївським РВ УМВС України в Черкаській обл.
16.10.2009</t>
  </si>
  <si>
    <t>837037А</t>
  </si>
  <si>
    <t>3651001079</t>
  </si>
  <si>
    <t>АГ321115</t>
  </si>
  <si>
    <t>000179003
виданий 0722
17.10.2016</t>
  </si>
  <si>
    <t>3265615331</t>
  </si>
  <si>
    <t>АГ039494</t>
  </si>
  <si>
    <t>007008535
виданий 8036
03.11.2021</t>
  </si>
  <si>
    <t>3232317159</t>
  </si>
  <si>
    <t>АГ037253</t>
  </si>
  <si>
    <t>МЕ480126</t>
  </si>
  <si>
    <t>3657107416</t>
  </si>
  <si>
    <t>АГ036511</t>
  </si>
  <si>
    <t>010323566
виданий 8012
28.02.2024</t>
  </si>
  <si>
    <t>3351703911</t>
  </si>
  <si>
    <t>АГ237649</t>
  </si>
  <si>
    <t>011409800
виданйи 0517
27.12.2024</t>
  </si>
  <si>
    <t>3539204293</t>
  </si>
  <si>
    <t>АГ114303</t>
  </si>
  <si>
    <t>007365301
виданий 1211
11.01.2022</t>
  </si>
  <si>
    <t>3462510419</t>
  </si>
  <si>
    <t>АВ193909</t>
  </si>
  <si>
    <t>004776666
виданий 3229
24.04.2020</t>
  </si>
  <si>
    <t>100627П</t>
  </si>
  <si>
    <t>3537500993</t>
  </si>
  <si>
    <t>АГ443238</t>
  </si>
  <si>
    <t>3398501710</t>
  </si>
  <si>
    <t>АГ120827</t>
  </si>
  <si>
    <t>011123032
виданий 8013
01.10.2024</t>
  </si>
  <si>
    <t>Сумська обл. Конотопський р-н. с Леново</t>
  </si>
  <si>
    <t xml:space="preserve">Сумська обл. Конотопський р-н. с Леново ,вул. Садова 27 </t>
  </si>
  <si>
    <t xml:space="preserve">Сумська обл. Конотопський р-н., с. Путівля , машиніст - тракторист 2014 ПТУ </t>
  </si>
  <si>
    <t xml:space="preserve">будівництво 2 роки </t>
  </si>
  <si>
    <t>неодружений      ,Мати Скворцова Оксана Юріївна ,Сумська обл. Конотопський р-н. с Леново ,вул. Садова 27, 0986130579</t>
  </si>
  <si>
    <t>0683096526</t>
  </si>
  <si>
    <t>м. Нова Каховка , Херсонська обл.</t>
  </si>
  <si>
    <t>м. Київ ,просп. Воскресенський  4,кв. 22</t>
  </si>
  <si>
    <t xml:space="preserve">НКПТ м. Нова Каховка 2011,програміст </t>
  </si>
  <si>
    <t xml:space="preserve">обліковець 6 років </t>
  </si>
  <si>
    <t xml:space="preserve">одружений , Дружина Костюніна Інна Ігоріївна м. Київ ,просп. Воскресенський  4,кв. 22 , 0506024790
</t>
  </si>
  <si>
    <t>0959322798</t>
  </si>
  <si>
    <t xml:space="preserve">Житомирська обл. ,Олевський р-н. , с. Жубровичі </t>
  </si>
  <si>
    <t>Житомирська обл. ,Олевський р-н. ,Нові-Білокоровичі ,вул. Довженка 19. кв. 14</t>
  </si>
  <si>
    <t>ВПУ ,м. Житомир 2015</t>
  </si>
  <si>
    <t xml:space="preserve">водій 3 роки </t>
  </si>
  <si>
    <t>неодружений ,Мати Ковальчук Світлана Миколаївна Житомирська обл. ,Олевський р-н. ,Нові-Білокоровичі ,вул. Довженка 19. кв. 14 , 0680428629</t>
  </si>
  <si>
    <t>0687550078</t>
  </si>
  <si>
    <t xml:space="preserve">м. Обухів , Київська обл. </t>
  </si>
  <si>
    <t xml:space="preserve">, Київська обл. м. Кагарлик , вул. Паркова , буд. 16 , кв. 35 </t>
  </si>
  <si>
    <t>РГК м. Ржищів , Київська обл. ,2020 р. , педагог</t>
  </si>
  <si>
    <t xml:space="preserve">оператор відеоспостереження 5 років </t>
  </si>
  <si>
    <t>неодружений , Мати Зуєва Віра Яківна Київська обл. м. Кагарлик , вул. Паркова , буд. 16 , кв. 35  , 0987967723</t>
  </si>
  <si>
    <t>0984867749</t>
  </si>
  <si>
    <t xml:space="preserve">м. Київ </t>
  </si>
  <si>
    <t xml:space="preserve">м. Київ , Вул . Русанівська Набережна 8 кв. 1 </t>
  </si>
  <si>
    <t xml:space="preserve">Київський електротехнічний ліцей 2003 р. , автослюсар </t>
  </si>
  <si>
    <t xml:space="preserve">електромонтажник 20 років </t>
  </si>
  <si>
    <t>неодружений , Друг Данілевич Гліб Вадимович 0638823212</t>
  </si>
  <si>
    <t>0950657993</t>
  </si>
  <si>
    <t xml:space="preserve">АРК м. Керч </t>
  </si>
  <si>
    <t xml:space="preserve">м. Київ , вул . Сергія Набоки 13,9 кв. 75 </t>
  </si>
  <si>
    <t xml:space="preserve">КГМТУ 2007 Р.зварювальник </t>
  </si>
  <si>
    <t xml:space="preserve">менеджер з продажів 17 років </t>
  </si>
  <si>
    <t>неодружений , дівчина Шевченко Людмила Вікторіївна м. Київ , вул . Сергія Набоки 13,9 кв. 75 ,  0988729222   ,Брат 0991005943</t>
  </si>
  <si>
    <t>0958587034</t>
  </si>
  <si>
    <t>м.Одеса</t>
  </si>
  <si>
    <t xml:space="preserve">м. Херсон Вул. Миколи Куліша 15б ,кв. 24 </t>
  </si>
  <si>
    <t xml:space="preserve">ХЕПІ 2007р. ,економіст , м. Херсон </t>
  </si>
  <si>
    <t xml:space="preserve">продавец 13 років , права кат. В. С. </t>
  </si>
  <si>
    <t xml:space="preserve">одружений , Дружина Комаровська Олександра Сергіївна м. Херсон Вул. Миколи Куліша 15б ,кв. 24 , 0966560600
</t>
  </si>
  <si>
    <t>0979720010</t>
  </si>
  <si>
    <t xml:space="preserve">м. Київ , вул. Ушинського 19 кв. 9 </t>
  </si>
  <si>
    <t xml:space="preserve">школа 221 м. Київ </t>
  </si>
  <si>
    <t xml:space="preserve">дозувальник 6 років , </t>
  </si>
  <si>
    <t>Неодружений , Мати Кашук Оксана Петрівна , Київська обл. с.Хрюківщина , пров. Західний 13 ,0975396677</t>
  </si>
  <si>
    <t>0939827047</t>
  </si>
  <si>
    <t xml:space="preserve">м. Київ вул. Олени Теліги 23 а кв. 9 </t>
  </si>
  <si>
    <t xml:space="preserve">КІК 2009р. , ріелтор , м. Київ </t>
  </si>
  <si>
    <t xml:space="preserve">сварщик 5 років , </t>
  </si>
  <si>
    <t>неодружений , дівчина Мархель Крістіна Сергіївна м. Ніжин , Київська обл. 0983598947</t>
  </si>
  <si>
    <t>0734191131</t>
  </si>
  <si>
    <t xml:space="preserve">м.Київ просп. Лісовий 12а кв. 25 </t>
  </si>
  <si>
    <t>Ліцей Політехнік 1, слюсар ,м. Київ 2010р.</t>
  </si>
  <si>
    <t>водій 19 років ,кат. В. С.</t>
  </si>
  <si>
    <t xml:space="preserve">неодружений , Мати Кириченко Майя Анатоліївна м.Київ просп. Лісовий 12а кв. 25 , 0933019357 </t>
  </si>
  <si>
    <t>0934145859</t>
  </si>
  <si>
    <t xml:space="preserve">Луганська обл. м. Ровеньки </t>
  </si>
  <si>
    <t xml:space="preserve">м. Київ вул. Матеюка 13 кв. 134 </t>
  </si>
  <si>
    <t xml:space="preserve">Луганська обл. м. Ровеньки 1999р. </t>
  </si>
  <si>
    <t>будівельник 8 років ,права кат В.</t>
  </si>
  <si>
    <t>одружений , Дружина Шевчук Альона Віталіївна м. Київ вул. Матеюка 13 кв. 134  , 0635286292</t>
  </si>
  <si>
    <t>0637623312</t>
  </si>
  <si>
    <t xml:space="preserve">Житомирська обл. , Житомирський р-н. смт. Меропіль </t>
  </si>
  <si>
    <t xml:space="preserve">Житомирська обл. ,Звягельський р-н. с. Колодянка вул. Станційна 36 кв. 1 </t>
  </si>
  <si>
    <t>Житомирська обл. , Житомирський р-н. смт. Меропіль 2008р. ,</t>
  </si>
  <si>
    <t xml:space="preserve">будівництво 8 років </t>
  </si>
  <si>
    <t>неодружений , Дівчина Коляда Марина Олександріївна Житомирська обл. ,Звягельський р-н. с. Колодянка вул. Станційна 36 кв. 1 ,0977283172</t>
  </si>
  <si>
    <t>0988138645</t>
  </si>
  <si>
    <t xml:space="preserve">Вінницька обл
Гайсинський р-н. , с. Гранів </t>
  </si>
  <si>
    <t>Вінницька обл
Гайсинський р-н. , с. Гранів вул. Парно 102</t>
  </si>
  <si>
    <t xml:space="preserve">Крижопильський Професійно будівельний Ліцей .,м. Крижопіль 2010 р. повар </t>
  </si>
  <si>
    <t>ремонтник 9 років,</t>
  </si>
  <si>
    <t xml:space="preserve">одружений , Дружина Козинко Вікторія Олександріївна Вінницька обл
Гайсинський р-н. , с. Гранів вул. Парно 102 , 0958073225 </t>
  </si>
  <si>
    <t>0997751763</t>
  </si>
  <si>
    <t xml:space="preserve">.Дніпропетровська обл. м. Камянське ,смт. Карнаухівське </t>
  </si>
  <si>
    <t xml:space="preserve">.Дніпропетровська обл. м. Камянське ,смт. Карнаухівське  , вул. Барикадна 31 </t>
  </si>
  <si>
    <t xml:space="preserve">ДКТІ м. Дніпро 2017,логіст </t>
  </si>
  <si>
    <t>повар 8 років , права кат. В.</t>
  </si>
  <si>
    <t xml:space="preserve">неодруждений , Брат Воронов Богдан Валерійович .Дніпропетровська обл. м. Камянське ,смт. Карнаухівське  0987616054 </t>
  </si>
  <si>
    <t>0637211249</t>
  </si>
  <si>
    <t xml:space="preserve">Київська обл. с. Володимирівське </t>
  </si>
  <si>
    <t>м. Київ вул. Межова 23 ,кв. 25</t>
  </si>
  <si>
    <t xml:space="preserve">КМТК м. Київ 2014 ,механік </t>
  </si>
  <si>
    <t xml:space="preserve">слюсар 10 років ,права кат. В. С. </t>
  </si>
  <si>
    <t xml:space="preserve">одружений , Дружина Беденко Анна Олександріївна м. Київ вул. Межова 23 ,кв. 25. 0956473515 </t>
  </si>
  <si>
    <t>0681534131</t>
  </si>
  <si>
    <t>Магнебург ,Німечинна</t>
  </si>
  <si>
    <t>м. Ужгород вул. Романа Шухевича 12а кв. 34</t>
  </si>
  <si>
    <t xml:space="preserve">УЖНУТ 2007р. , фізик інженер  м. Ужгород </t>
  </si>
  <si>
    <t xml:space="preserve">інженером 4 роки , права кат.В. С. </t>
  </si>
  <si>
    <t>неодружений , Дівчина Проскюрукова Анастасія Юріївна м. Ужгород вул. Романа Шухевича 12а кв. 34 , 0503994945</t>
  </si>
  <si>
    <t>0979071028</t>
  </si>
  <si>
    <t>Закарпатська обл. м. Перчин</t>
  </si>
  <si>
    <t xml:space="preserve">Закарпатська обл. м. Перчин , вул. Ужгородська 41 кв. 3 </t>
  </si>
  <si>
    <t xml:space="preserve">МДУ м. Мукачево 2021 р. психолог </t>
  </si>
  <si>
    <t xml:space="preserve">будівельник 5 років ,права кат. В. </t>
  </si>
  <si>
    <t>неодружений ,Тітка Пекар Любов Михайліївна  Закарпатська обл. м. Перчин , вул. Ужгородська 39,  4    0996823392</t>
  </si>
  <si>
    <t>0958559701</t>
  </si>
  <si>
    <t xml:space="preserve">Закарпатська обл. Тячівський р-н. с. Кричево </t>
  </si>
  <si>
    <t xml:space="preserve">Закарпатська обл. Тячівський р-н. с. Кричево ,вул.Лісова  55 </t>
  </si>
  <si>
    <t>Закарпатська обл. Тячівський р-н. с. Мала Уголька ,</t>
  </si>
  <si>
    <t xml:space="preserve">Будівельник , 17 років , </t>
  </si>
  <si>
    <t xml:space="preserve">Неодружений , Мати Кричфалушій  Ганна ІванівнаЗакарпатська обл. Тячівський р-н. с. Кричево ,вул.Лісова  55  , 0981260018 </t>
  </si>
  <si>
    <t>0980480185</t>
  </si>
  <si>
    <t>Хмельницька обл с.Антонівка</t>
  </si>
  <si>
    <t xml:space="preserve">Хмельницбка обл Хмельницький р-н с. Антонівка </t>
  </si>
  <si>
    <t xml:space="preserve">ЧПАЛ           с Чорний острів 2009 механик  </t>
  </si>
  <si>
    <t>Маркетинг 12 років Права А Б С С1</t>
  </si>
  <si>
    <t xml:space="preserve">не одружений                      мама: Патлата Марія Миколаївна - 1970 - 0972069693 - Хмельницька обл Хмельницький р-н с. Антонівка </t>
  </si>
  <si>
    <t>0637205118</t>
  </si>
  <si>
    <t xml:space="preserve">м. Луганськ </t>
  </si>
  <si>
    <t>м. Київ вул. Антоновича буд169 кв47</t>
  </si>
  <si>
    <t xml:space="preserve">КДПУ м Кременчук 2010 електронні апарати та системи захисту інформації </t>
  </si>
  <si>
    <t>програміст 6 років немає</t>
  </si>
  <si>
    <t xml:space="preserve">не одружений брат: Мирощник Олександр Володимирович - 1996 - не має - м. Київ </t>
  </si>
  <si>
    <t>0954390263</t>
  </si>
  <si>
    <t>Київська обл. м. Обухів</t>
  </si>
  <si>
    <t>Київська обл м. Обухів вул. Київська 111 кв 69</t>
  </si>
  <si>
    <t>НУХТ м Київ 2019 технолог інженер</t>
  </si>
  <si>
    <t>Готельно ресторанна справа 5 років немає</t>
  </si>
  <si>
    <t>не одружений мама:Безкоровайна Ірина Миколаївна -1972 - 0975975723 - Київська обл м. Обухів вул. Київська 111 кв 69</t>
  </si>
  <si>
    <t>0974100593</t>
  </si>
  <si>
    <t>Чернігівська обл. с. Лихачив</t>
  </si>
  <si>
    <t>м. Київ вул. Данила Черняківського 28б кв1</t>
  </si>
  <si>
    <t>ВПУ№33 с.Мрин 2018 слюсар механік</t>
  </si>
  <si>
    <t xml:space="preserve">будівельник 3-4 роки немає </t>
  </si>
  <si>
    <t>не одружений цивільна дружина: Стеценко Наталія Сергіївна - 1992 - 0969923788- м. Київ вул. Данила Черняківського 28б кв1</t>
  </si>
  <si>
    <t>0953137609</t>
  </si>
  <si>
    <t>м. Рені Одесська обл</t>
  </si>
  <si>
    <t>м. Київ вул. Березняківська 36 кв 38</t>
  </si>
  <si>
    <t xml:space="preserve">3 школа м.Рені </t>
  </si>
  <si>
    <t>Водій 6.5 років немає</t>
  </si>
  <si>
    <t>не одружений сестра: Ковальчук Юлія Володимирівна - 1986 - 0961243035 - м. Киів вул Кубанської України 25 кв41</t>
  </si>
  <si>
    <t>0634065519</t>
  </si>
  <si>
    <t>Черкаська обл Чорнобаївський р-н с. Червона гірка</t>
  </si>
  <si>
    <t>м.Черкаси вул. Чехова 209 кв 44</t>
  </si>
  <si>
    <t xml:space="preserve">ЧПАЛ №22 м. Черкаси 2008 слюсар з ремонту авто </t>
  </si>
  <si>
    <t>Слюсар з ремонту авто 7 років Права Б С</t>
  </si>
  <si>
    <t>не одружений мама: Лазуренко Любов Іванівна - 1964 - 0969769702 - Черкаська обл Чорнобаївський р-н с. Червона гірка вул. Жуковського 56</t>
  </si>
  <si>
    <t>0932783817</t>
  </si>
  <si>
    <t>Волинська обл Луцький р-н с.Гораймівка</t>
  </si>
  <si>
    <t xml:space="preserve">Волинська обл Луцький р-н с.Гораймівка вул Свободи 30 </t>
  </si>
  <si>
    <t>ВПУ№2 м.Луцьк 2018 електрик</t>
  </si>
  <si>
    <t xml:space="preserve">Сантехнік 5 років Права Б </t>
  </si>
  <si>
    <t>не одружений Брат: Мельничук Андрій Васильович- 1997 - 0993299904-  Волинська обл Луцький р-н с.Гораймівка вул Свободи 30</t>
  </si>
  <si>
    <t>0967616439</t>
  </si>
  <si>
    <t>Одеська обл с. Троїцьке</t>
  </si>
  <si>
    <t>м.Київ вул Полярна 5 кв15</t>
  </si>
  <si>
    <t xml:space="preserve"> м.Роздільна школа 1 </t>
  </si>
  <si>
    <t>водій 7років Права Б Д Д1</t>
  </si>
  <si>
    <t>не одружений мама: Волченбой Ольга Павлівна- 1963 - немає - м.Роздільна вул Ярослава Мудрого 42</t>
  </si>
  <si>
    <t>0634602051</t>
  </si>
  <si>
    <t>Одеська обл Рутенський р-н с.Малаярославец 1</t>
  </si>
  <si>
    <t>Київська обл Бориспільський р-н с. Велика Олександрівка вул Шевченка 14</t>
  </si>
  <si>
    <t xml:space="preserve">с.Велика Олександрівка школа </t>
  </si>
  <si>
    <t xml:space="preserve">кухар 7 років немає </t>
  </si>
  <si>
    <t>не одружений мама:Бойчук Олена Георгіївна - 0684710320 - Київська обл Бориспільський р-н с. Велика Олександрівка вул Шевченка 14</t>
  </si>
  <si>
    <t>0951643528</t>
  </si>
  <si>
    <t>Вінницька обл с.Муровані куриловці</t>
  </si>
  <si>
    <t>Вінницька обл Моглів подільський р-н с.Роздолівка вул Гагаріна 32</t>
  </si>
  <si>
    <t xml:space="preserve"> Вінницька обл с.Муровані куриловці школа №2</t>
  </si>
  <si>
    <t>авто бізнес 16 років права Б С С1</t>
  </si>
  <si>
    <t>не одружений мама: Принц Олена Петрівна - 0971443828 - Вінницька обл Моглів подільський р-н с.Роздолівка вул Гагаріна 32</t>
  </si>
  <si>
    <t>0960000955</t>
  </si>
  <si>
    <t>Запорізька обл Оріхівський р-н с. Новотаврійське</t>
  </si>
  <si>
    <t>Запорізька обл Запорізький р-н с.Матвіївка</t>
  </si>
  <si>
    <t>ЗНУ 2020 тренер</t>
  </si>
  <si>
    <t>різноробочий 1 рік</t>
  </si>
  <si>
    <t>не одружений мама:Манілова Любов Миколаївна - не має -  Запорізька обл Запорізький р-н м.Вільнянськ</t>
  </si>
  <si>
    <t>0663529755</t>
  </si>
  <si>
    <t>м.Харків</t>
  </si>
  <si>
    <t>м.Харків вул Новгородська 4а кв 146</t>
  </si>
  <si>
    <t>УІПА педагог</t>
  </si>
  <si>
    <t>навання ІТ 7 років права А А1 Б Б1</t>
  </si>
  <si>
    <t>не одружений дівчина: Ляшенко Анастасія Ігорівна - 1993 - 0962358220 - м.Харків вул Новгородська 4а кв 146</t>
  </si>
  <si>
    <t>0680979800</t>
  </si>
  <si>
    <t>Івано-Франківська обл Калузький р-н с.Гошів</t>
  </si>
  <si>
    <t>Кихвська обл Обухівський р-н м.Українка вул Дніпровська 20 кв 79</t>
  </si>
  <si>
    <t>Івано-Франківська обл Калузький р-н с.Гошів школа№1</t>
  </si>
  <si>
    <t>безробітний  немає</t>
  </si>
  <si>
    <t>не одружений дівчина: Щубелко Анастасія Михайлівна - 1997 - 0934399540 - Кихвська обл Обухівський р-н м.Українка вул Дніпровська 20 кв 79</t>
  </si>
  <si>
    <t xml:space="preserve">не має </t>
  </si>
  <si>
    <t>4371</t>
  </si>
  <si>
    <t>Волос Василь Васильович</t>
  </si>
  <si>
    <t>3044404492</t>
  </si>
  <si>
    <t>АГ 120838</t>
  </si>
  <si>
    <t>ВО 642027</t>
  </si>
  <si>
    <t>Закарпатська обл
Тячівський р-н
с. Угля</t>
  </si>
  <si>
    <t>Закарпатська обл
Тячівський р-н
с. Угля
вул Лесі УКР 100</t>
  </si>
  <si>
    <t>НАВСУ
м. Київ 
2005
полісмен</t>
  </si>
  <si>
    <t>опер
20р
поліція</t>
  </si>
  <si>
    <t>одружений
дружина: Волос Ольга Іванівна - 1998 - 0966468070. 
друг: Немиш Ігор Степанович - 1982 - 0973873451 - Закарпатська обл
Тячівський р-н
с. Угля
вул Лесі УКР 38</t>
  </si>
  <si>
    <t>0987157765</t>
  </si>
  <si>
    <t>091 074А</t>
  </si>
  <si>
    <t>Гришин В'ячеслав Микоалйович</t>
  </si>
  <si>
    <t>Ковальчук Сергій  Леонідович</t>
  </si>
  <si>
    <t>1488</t>
  </si>
  <si>
    <t>Алексієнко Єгор Вікторович</t>
  </si>
  <si>
    <t>3585212851</t>
  </si>
  <si>
    <t>АВ99165</t>
  </si>
  <si>
    <t>НМ519728
Ріпкенським РС УДМС
26.03.2016</t>
  </si>
  <si>
    <t>с.Олександрівка Репінського р-ну Чернігівської  об.</t>
  </si>
  <si>
    <t xml:space="preserve">Хоробичьська ЗОШ </t>
  </si>
  <si>
    <t>немає</t>
  </si>
  <si>
    <t xml:space="preserve">неодружаний мати:Алексіенко Тетянна Петрівна 1977 р.н .тел.0971884733  с.Львівка Городянського р-ну Чернігівської об. Вул.Мира80 </t>
  </si>
  <si>
    <t>0996875650</t>
  </si>
  <si>
    <t>№ 114</t>
  </si>
  <si>
    <t>1/695</t>
  </si>
  <si>
    <t>Білокур Артем Вікторович</t>
  </si>
  <si>
    <t>3311713337</t>
  </si>
  <si>
    <t>СО921267</t>
  </si>
  <si>
    <t>МВ343355
Ковпаківським ВМС МВУМВС України в Сумській обл.
01.12.2006</t>
  </si>
  <si>
    <t>м.Сумми</t>
  </si>
  <si>
    <t>м. Суми Проспект Перемоги 19/2</t>
  </si>
  <si>
    <t>СЙПТВО-2 слюсар механо-складальних робіт</t>
  </si>
  <si>
    <t>11 років</t>
  </si>
  <si>
    <t>одружанний дружина:Білокур Наталія Юрьївна-1993-063862683 м.Суми Проспект Перемоги буд.41кв.102 мати Білокур Єлізавета Миколаївна-1970-0508278536</t>
  </si>
  <si>
    <t>0956115437</t>
  </si>
  <si>
    <t>940182А</t>
  </si>
  <si>
    <t>1/2790</t>
  </si>
  <si>
    <t>Бондарук Андрій Миколайович</t>
  </si>
  <si>
    <t>2991702377</t>
  </si>
  <si>
    <t>АВ860524</t>
  </si>
  <si>
    <t>НА4832239
Славутським МВ УМВС України в Хмельникцькій обл.
27.04.1998</t>
  </si>
  <si>
    <t>Хмельницька обл.
м. Славута</t>
  </si>
  <si>
    <t>Хмельницька обл.
м. Славута
вул. Лісна буд.7 кв. 60</t>
  </si>
  <si>
    <t>Одеський Автодорожній технікум
м. Одеса 
2004
Автослюсар</t>
  </si>
  <si>
    <t xml:space="preserve">Швач на мебельній фабриці 1 рік.
 Права В, С. </t>
  </si>
  <si>
    <t>не одружений
сестра: Тополюк Оксана Миколіївна - 1977 - номер телефону не знає, за кордоном(Італія)
Мати: Мартинчук Людмила Володимирівна-1958- номер телефону не знає, за кордоном(Італія)</t>
  </si>
  <si>
    <t>380969900736</t>
  </si>
  <si>
    <t>161182А</t>
  </si>
  <si>
    <t>9/747</t>
  </si>
  <si>
    <t>Борух Владислав Іванович</t>
  </si>
  <si>
    <t>3654908619</t>
  </si>
  <si>
    <t>АВ963250</t>
  </si>
  <si>
    <t>000027006
виданий 6113
01.03.2016</t>
  </si>
  <si>
    <t>Тернопільська обл.
смт. Золотий Потік</t>
  </si>
  <si>
    <t>Полтавська обл.
м. Кобеляки, вул. Заворскло буд. 51</t>
  </si>
  <si>
    <t>ПТУ №43 
м. Кобиляки 
2018
Водій, слюсар</t>
  </si>
  <si>
    <t>слюсар-механік,
Права В, С.</t>
  </si>
  <si>
    <t>не одружений
цивільна дружина: Єременко Валентина Андріївна - 2004- 0663887133, Полтавська обл.
м. Кобеляки, вул. Заворскло буд. 51
мати: Борух Марія Михайлівна- 1974-380688772926, Протавська обл.,с. Сухинівка буд.30а</t>
  </si>
  <si>
    <t>380500866167</t>
  </si>
  <si>
    <t>4/1693</t>
  </si>
  <si>
    <t>23 квітня 2025 року</t>
  </si>
  <si>
    <t>Бубка Сергій Григорович</t>
  </si>
  <si>
    <t>3345512858</t>
  </si>
  <si>
    <t>АГ092056</t>
  </si>
  <si>
    <t>СМ990677
Яготинським РВ ГУ МВС України в Київській обл.
08.11.2007</t>
  </si>
  <si>
    <t>Київська обл, Яготинський р-н, с.Годунівка</t>
  </si>
  <si>
    <t>м.Рівне, вул.Волинської Дивізії 9, 118</t>
  </si>
  <si>
    <t>Державний економіко-технологічний університет транспорту, 2013, інженер-механік залізничного транспорту</t>
  </si>
  <si>
    <t>Водій, категорія А,В,С</t>
  </si>
  <si>
    <t>неодружений, мати-Бубка Любов Антонівна-1970, Київська обл, Яготинський р-н, с.Годунівка, вул.Борщака 82а, тел-0979413463, батько-Бубка Григорій Аксентійович-1966, Київська обл, Яготинський р-н, с.Годунівка, вул.Борщака 82а, тел-0688971362</t>
  </si>
  <si>
    <t>0973182210</t>
  </si>
  <si>
    <t>2933</t>
  </si>
  <si>
    <t>Гончарук Максим Олегович</t>
  </si>
  <si>
    <t>3449300610</t>
  </si>
  <si>
    <t>АГ140729</t>
  </si>
  <si>
    <t>004313894
виданий 0519
09.12.2019</t>
  </si>
  <si>
    <t>Вінницька обл
с. Сорока</t>
  </si>
  <si>
    <t>Вінницька обл.
м. Вінниця
вул. Стаценко буд.50, кв. 70</t>
  </si>
  <si>
    <t>ВХПТУ №5
м. Вінниця
2013
електрогазо зварювальник</t>
  </si>
  <si>
    <t>Будівельник 10 років.
Права- відсутні</t>
  </si>
  <si>
    <t>одружений
дружина: Гончарук Людмила Василівна- 1992- 380631338512, Вінницька обл.
м. Вінниця
вул. Стаценко буд.50, кв. 70
мати: Гончарук Ольга Петрівна- 1973- 380961642600, вінницька обл. Іллінецький р-н. , с. Жадани вул. Гаркушина буд.6</t>
  </si>
  <si>
    <t>380632732644
380677667615</t>
  </si>
  <si>
    <t>МВ/14315</t>
  </si>
  <si>
    <t>Гринь Сергій Олександрович</t>
  </si>
  <si>
    <t>3330813498</t>
  </si>
  <si>
    <t>АГ109850</t>
  </si>
  <si>
    <t>СЮ111304
Орджонікідзеввським РВУ МВС України в Запорізькій обл.
30.10.2008</t>
  </si>
  <si>
    <t>м.Запоріжжя</t>
  </si>
  <si>
    <t>м.Запоріжжя вул.Кам'яногірська буд.13 кв12</t>
  </si>
  <si>
    <t>ЗПЛА-2 автослюсар</t>
  </si>
  <si>
    <t>нема  категорії А В С С1</t>
  </si>
  <si>
    <t>неодружанний мати:Гринь Олена Миколаївна-1966-0672638323 м.Запоріжжя вул.Б.Гринченка 9 батько Гринь Олександр Васильович-1965-0674262248 м.Запоріжжя вул.Кам'яногірська 13кв.12</t>
  </si>
  <si>
    <t>0981045384</t>
  </si>
  <si>
    <t>2В/1627</t>
  </si>
  <si>
    <t>Гуєв Максим Валерійович</t>
  </si>
  <si>
    <t>3360209096</t>
  </si>
  <si>
    <t>АГ337135</t>
  </si>
  <si>
    <t>002822667
виданий 7426
15.01.2019</t>
  </si>
  <si>
    <t>Чернігівська обл.
м. Прилуки</t>
  </si>
  <si>
    <t>Чернігівська обл.
м. Прилуки,
Перший проулок Східний 11</t>
  </si>
  <si>
    <t>Полтавський НТУ ім. Юрія Кондратюка в 2018 році,
Автомобільний транспорт</t>
  </si>
  <si>
    <t>Продавець, 3 роки, Права В, С, С1</t>
  </si>
  <si>
    <t>не одружений
мати:Гуєва Наталія Володимирівна- 1984- 0667478014, Чернігівська обл.
м. Прилуки,
Перший проулок Східний 11
Брат: Гуєв Андрій Валерійович-1987- 0634433973, Чернігівська обл.
м. Прилуки,
Перший проулок Східний 11</t>
  </si>
  <si>
    <t>0638907214</t>
  </si>
  <si>
    <t>3243</t>
  </si>
  <si>
    <t>Давидов Микола Васильович</t>
  </si>
  <si>
    <t>3090312613</t>
  </si>
  <si>
    <t>МО530336</t>
  </si>
  <si>
    <t>ВМ994981
Радомишильським РВ УМВС України в Житомирській обл.
10.08.2001</t>
  </si>
  <si>
    <t>Житомирська обл, Радомишльський р-н, с.Ходори</t>
  </si>
  <si>
    <t>Житомирська обл, Радомишльський р-н, с.Ходори, вул.Центральна 84</t>
  </si>
  <si>
    <t>ПТУ36, 2003, водій-тракторист</t>
  </si>
  <si>
    <t>різноробочий</t>
  </si>
  <si>
    <t>неодружений, сестра-Карпенко Валентина Василівна, Житомирська обл, Радомишльський р-н, с.Мірча, вул.Меделівська</t>
  </si>
  <si>
    <t>0987595366</t>
  </si>
  <si>
    <t>179259А</t>
  </si>
  <si>
    <t>МВ/3052</t>
  </si>
  <si>
    <t>Дробинко В'ячеслав Ігорович</t>
  </si>
  <si>
    <t>3376213373</t>
  </si>
  <si>
    <t>СО289338</t>
  </si>
  <si>
    <t>СТ374806
Білоцерківським МВ Управління ДМС України в Киїівській обл.
25.02.2014</t>
  </si>
  <si>
    <t>м.Біла Церква Київської об.</t>
  </si>
  <si>
    <t>м.Біла Церква Київської об. 1 провулок Героїв Крут 32 кв.51</t>
  </si>
  <si>
    <t>БЦВПУБС-13</t>
  </si>
  <si>
    <t>3 роки категорія В</t>
  </si>
  <si>
    <t>одружаний дружина:Дробинко Катерина Григорівна-1995-+48794667891 Польща мати:Дробинка Любов Володимирівна-1974-0937803684-м.Біла Церква вул.Івана Кожедуба буд.83</t>
  </si>
  <si>
    <t>0678205974</t>
  </si>
  <si>
    <t>616182А</t>
  </si>
  <si>
    <t>2906</t>
  </si>
  <si>
    <t>Іванюк Сергій Мирославович</t>
  </si>
  <si>
    <t>3200207552</t>
  </si>
  <si>
    <t>АГ125421</t>
  </si>
  <si>
    <t>СЕ261111
Коломийським МВ УМВС</t>
  </si>
  <si>
    <t>с.Саджавка Надвірнянського р-ну Івано-Франківської об.</t>
  </si>
  <si>
    <t>м.Коломия вул.Петрушевича 14 Івано-Фраківської об.</t>
  </si>
  <si>
    <t>Ільвівська політехніка маркетинг</t>
  </si>
  <si>
    <t xml:space="preserve">1 рік </t>
  </si>
  <si>
    <t>розлученний бивша дружина Мартинюк Оксана Михайлівна-1988-0971912457 мати Іванюк Марія Іванівна-1960-0662887046 Івано-Франківська об.м. Коломия вул.Петрушевича 14</t>
  </si>
  <si>
    <t>0966038180
0660953310</t>
  </si>
  <si>
    <t>1/1527</t>
  </si>
  <si>
    <t>Католик Денис Васильович</t>
  </si>
  <si>
    <t>3056311536</t>
  </si>
  <si>
    <t>АГ270366</t>
  </si>
  <si>
    <t>КР767982
Другим відділом ЧМВ УМВС України в Чернівецькій обл.
24.01.2003</t>
  </si>
  <si>
    <t xml:space="preserve">Чернівецька обл.
м. Чернівці
</t>
  </si>
  <si>
    <t>Чернівецька обл.
м. Чернівці
вул. Вірменська буд.32 к.2</t>
  </si>
  <si>
    <t>НУ Податкової служби
м. Сторженецьк
2007
економіст</t>
  </si>
  <si>
    <t>Автомеханік 15 років
Права - вилучені</t>
  </si>
  <si>
    <t>не одружений
батько: Католик Василь Ілліч-1961- 380506888600, Чернівецька обл.
м. Чернівці
вул. Вірменська буд.32 к.2.</t>
  </si>
  <si>
    <t>380665018283</t>
  </si>
  <si>
    <t>100915А</t>
  </si>
  <si>
    <t>3/2348</t>
  </si>
  <si>
    <t>Кобзар Дмитро Віталійович</t>
  </si>
  <si>
    <t>третього відділу Пологівського районного</t>
  </si>
  <si>
    <t>3580002893</t>
  </si>
  <si>
    <t>АГ104063</t>
  </si>
  <si>
    <t>007024710
виданий 2311
09.11.2021</t>
  </si>
  <si>
    <t>Запорізька обл.
с. Берестове</t>
  </si>
  <si>
    <t xml:space="preserve">Запорізька обл.
м. Запоріжжя
вул. Силова буд.47 </t>
  </si>
  <si>
    <t xml:space="preserve">Запоріський ППЛ
м. Запоріжжя
2016
діазностика електроніки </t>
  </si>
  <si>
    <t>Повар 4 років, Права-вилучені</t>
  </si>
  <si>
    <t>не одружений
цивільна дружина: Мельник Христина Ігорівна-2000-380663357075,Запорізька обл.
м. Запоріжжя
вул. Силова буд.47</t>
  </si>
  <si>
    <t>380932449063</t>
  </si>
  <si>
    <t>2688</t>
  </si>
  <si>
    <t>Ковязін Дмитро Олександрович</t>
  </si>
  <si>
    <t>3349416256</t>
  </si>
  <si>
    <t>АГ292169</t>
  </si>
  <si>
    <t>НЕ722915
Придніпровським РВ у м. Черкаси УДМС України в Черкаській обл.
25.06.2014</t>
  </si>
  <si>
    <t>Черкаська обл.
м.Черкаси</t>
  </si>
  <si>
    <t>Черкаська обл.
м. Черкаси
вул. Гоголя буд.409 к 178</t>
  </si>
  <si>
    <t>ПТУ №21
м. Черкаси
2011
Оператор компютерного набору</t>
  </si>
  <si>
    <t>курєр 8 років, 
права В, С.</t>
  </si>
  <si>
    <t xml:space="preserve">одружений
дружина: Ковязіна Ірина Валеріївна- 1991-380974520030, Черкаська обл.
м. Черкаси
вул. Гоголя буд.409 к 178
батько: Ковязін Олександр Вікторович- 1964- 380963630271, Черкаська обл. с. Свідівок, вул. Сідорчука буд.5. </t>
  </si>
  <si>
    <t>380989013847</t>
  </si>
  <si>
    <t>Компанієць Віталій Васильович</t>
  </si>
  <si>
    <t>3081014015</t>
  </si>
  <si>
    <t>АГ140730</t>
  </si>
  <si>
    <t>АМ084582
Широківським РВ УМВС України в Дніпропетровській обл.
23.12.2000</t>
  </si>
  <si>
    <t>Дніпропетровська обл., Криворізький р-н, смт Широке</t>
  </si>
  <si>
    <t>Дніпропетровська обл, Криворізький р-н, смт Широке, вул.Соборна 156а кв.8</t>
  </si>
  <si>
    <t>СПТУ 802, 2002, водій</t>
  </si>
  <si>
    <t>неодружений (цивільний шлюб), дружина-Різник Юлія Володимирівна-1992-Дніпропетровська обл. Криворізький р-н, смт Широке, вул.Соборна 156а, кв.8, тел-0965744261. мати-Компанієць Людмила Володимирівна-1962-Дніпропетровська обл, Криворізький р-н, смт Широке,вул.Соборна 156а, кв.8, тел-0974554204</t>
  </si>
  <si>
    <t>0965739053</t>
  </si>
  <si>
    <t>3241</t>
  </si>
  <si>
    <t>Котелянський Сергій Адамович</t>
  </si>
  <si>
    <t>3281014154</t>
  </si>
  <si>
    <t>АГ362864</t>
  </si>
  <si>
    <t>008379800</t>
  </si>
  <si>
    <t>Житомирська обл.
м. Житомир</t>
  </si>
  <si>
    <t>Житомирська обл.м. Житомир, провулок Паперовий буд.8, к 6.</t>
  </si>
  <si>
    <t>ЦПТО №15
м. Житомир
2010
Автослюсар</t>
  </si>
  <si>
    <t>Автослюсар 4 роки
права- немає</t>
  </si>
  <si>
    <t>не одружений
мати: Томчук Тетьяна Костянтинівна- 1971- 380969000945,Житомирська обл.м. Житомир, провулок Паперовий буд.8, к 6.
брат: Томчук Дмитро Анатолійович - 2001-військовослужбовець</t>
  </si>
  <si>
    <t>380994882782</t>
  </si>
  <si>
    <t>4в/2/1302</t>
  </si>
  <si>
    <t>Кошель Руслан Євгенович</t>
  </si>
  <si>
    <t>3259001076</t>
  </si>
  <si>
    <t>АГ639744</t>
  </si>
  <si>
    <t>НМ236663
Носівським РВ УМВС України в Чернігівській обл.
09.11.2005</t>
  </si>
  <si>
    <t>м.Носівка Чернігівської об.</t>
  </si>
  <si>
    <t>м.Носівка Чернігівської об.вул.С тепана Бандери буд. 42</t>
  </si>
  <si>
    <t>іженське ПТУ-2</t>
  </si>
  <si>
    <t xml:space="preserve">одруженний дружина:Кошель Ірина Олександрівна 1994-0978572038м.Носівка Чернігівської об.вул.С.Бандири 42 мати:Кошиль Светлана Вікторівна 1966 -0961009680 м.Носівка Чкрнігівської об. вуд..Центральна буд.47б.кв.23
</t>
  </si>
  <si>
    <t>0938516280</t>
  </si>
  <si>
    <t>А4355 по розподілу рекомендаційний лист</t>
  </si>
  <si>
    <t>1/2159</t>
  </si>
  <si>
    <t>Красильщик Олександр Миколайович</t>
  </si>
  <si>
    <t>2984511397</t>
  </si>
  <si>
    <t>АГ106160</t>
  </si>
  <si>
    <t>002208431
виданий 2310
17.08.2018</t>
  </si>
  <si>
    <t>Запорізькаобл.
м. Запоріжжа</t>
  </si>
  <si>
    <t>Запорізькаобл.
м. Запоріжжа , вул. Чарівна буд.137 к.20</t>
  </si>
  <si>
    <t>Запорізький строїтельний коледж
м. Запоріжжа 
2008
механік</t>
  </si>
  <si>
    <t>Менеджер 13 років
Права- вилучені</t>
  </si>
  <si>
    <t>не одружений
цивільна дружина: Лебедева Ірина Василівна - 1976- 380966714588,Запорізькаобл.
м. Запоріжжа , вул. Чарівна буд.137 к.20
сестра: Горячова Анна Миколаївна - 1989- 380954189866,Запорізькаобл.
м. Запоріжжа , вул. Гоголя 52 к.4</t>
  </si>
  <si>
    <t>380684995213</t>
  </si>
  <si>
    <t>2062/873</t>
  </si>
  <si>
    <t>Малієвський Владислав Володимирович</t>
  </si>
  <si>
    <t>3570810858</t>
  </si>
  <si>
    <t>АГ023654</t>
  </si>
  <si>
    <t>008667822
виданйи 5930
16.01.2023</t>
  </si>
  <si>
    <t>Сумська обл.
с. Старе</t>
  </si>
  <si>
    <t>Сумська обл., с. Старе, вул. Перша травнева буд.3 кв.9</t>
  </si>
  <si>
    <t>Школа №1
с. Старе
11 класів</t>
  </si>
  <si>
    <t>Різноробочий, 3 роки, 
Права- відсутні</t>
  </si>
  <si>
    <t>не одружений
мати: Малієвська Наталія Олексіївна-1979- 380958433729, Сумська обл., с. Старе, вул. Перша травнева буд.3 кв.9
дядько: Бузинський Сергій Олексійович - 1976 - 380955743241 , сумська обл. с. Сульське , вул. Піщана буд.4</t>
  </si>
  <si>
    <t>380988172955</t>
  </si>
  <si>
    <t>1/ОМР/1673</t>
  </si>
  <si>
    <t>Мельник Роман Володимирович</t>
  </si>
  <si>
    <t>3627007892</t>
  </si>
  <si>
    <t>АВ896030</t>
  </si>
  <si>
    <t>СТ466382
Володарським РС Управління ДМС України в Київській обл.
09.06.2015</t>
  </si>
  <si>
    <t>Київська обл.
с. Лобачів</t>
  </si>
  <si>
    <t>Київська обл.
с. Лобачів, 
вул. Шевченка буд.94</t>
  </si>
  <si>
    <t>БНАУ , м. Біла Церква, 
2020 
Агрономія</t>
  </si>
  <si>
    <t>компютерні технології 6 років,
Права А, А1, В, С, С1.</t>
  </si>
  <si>
    <t>не одружений
мати: Мельник Олександра Матвіївна-1975-380666820517,Київська обл.
с. Лобачів, 
вул. Шевченка буд.94.
сестра: Кравчук Олена Володимирівна- 1994-380666820425,Київська обл.
с. Лобачів, 
вул. Шевченка буд.94</t>
  </si>
  <si>
    <t>380991541709</t>
  </si>
  <si>
    <t>8/2361</t>
  </si>
  <si>
    <t>Мигуш Вадим Сергійович</t>
  </si>
  <si>
    <t>3498913419</t>
  </si>
  <si>
    <t>АГ449011</t>
  </si>
  <si>
    <t>КМ756955
Ширяївським РВ ГУМВС України в Одеській обл.
16.12.2011</t>
  </si>
  <si>
    <t>Одеська обл.
с. Нові Маяки</t>
  </si>
  <si>
    <t>Одеська обл. м. Одеса , вул. Миколи Мировського буд. 1\15 к.411</t>
  </si>
  <si>
    <t>Петрівський Аграрний Ліцей
м. Петрівка
2019
технік-механік</t>
  </si>
  <si>
    <t>Далекобійник, Права В, С, СЕ.</t>
  </si>
  <si>
    <t>не одружений
Цивільна дружина: Чимшир Діна Артурівна- 1989-380984271100, Одеська обл. м. Одеса , вул. Миколи Мировського буд. 1\15 к.411
мати: Мигуш Світлана Василівна-1974-380955549385, Одеська обл., с. Старі Маяки , вул. Озерянська буд.20.</t>
  </si>
  <si>
    <t>380681049376</t>
  </si>
  <si>
    <t>3/1979</t>
  </si>
  <si>
    <t>Москаленко Віталій Григорович</t>
  </si>
  <si>
    <t>3558805557</t>
  </si>
  <si>
    <t>АГ021993</t>
  </si>
  <si>
    <t>МВ531976
Конотопського МРВ УДМС України в Сумській обл.
24.07.2013</t>
  </si>
  <si>
    <t>Сумська обл.
с. Козацьке</t>
  </si>
  <si>
    <t>Сумська обл., Конотопський р-н., с. Козацьке, вул. Ворошилова буд.164</t>
  </si>
  <si>
    <t>ДПТНЗ 1-2 ст.№1
м. Конотоп
2014</t>
  </si>
  <si>
    <t>Крановщик , 3 роки
Права- відсутні</t>
  </si>
  <si>
    <t>не одружений
цивільна дружина: Бутилова Маргарита Ігорівна-1985-380960781026,Сумська обл., Конотопський р-н., с. Козацьке, вул. Ворошилова буд.164
мати: Москаленко Зеновія Василівна-1963-380965507050, Сумська обл., Конотопський р-н., с. Козацьке, вул. Ворошилова буд.164</t>
  </si>
  <si>
    <t>38068865978</t>
  </si>
  <si>
    <t>390</t>
  </si>
  <si>
    <t>Насіда Роман Анатолійович</t>
  </si>
  <si>
    <t>3075319919</t>
  </si>
  <si>
    <t>АГ003058</t>
  </si>
  <si>
    <t>НЕ604967
Корсунь-Шевченківським РВ УМВС України в Черкаській обл.
14.10.2010</t>
  </si>
  <si>
    <t>Черкаська обл.
с. Стеблі</t>
  </si>
  <si>
    <t>Черкаська обл.
с. Стеблі
вул. Нечуя Левицького буд.62</t>
  </si>
  <si>
    <t>КЕПК
м.Черкачи
2004
Товарознавство. Митра справа</t>
  </si>
  <si>
    <t>Менеджер 20 років
Права- А, В.</t>
  </si>
  <si>
    <t>Одружений
Дружина: Насіда Тетяна Станіславівна - 1984- 380630255420, Черкаська обл. м. Сміла , вул. першого Грудня 59\1 
мати: Насіда Любов Сергіївна- 1962- 380630255284, Черкаська обл.
с. Стеблі
вул. Нечуя Левицького буд.62</t>
  </si>
  <si>
    <t>380630255430</t>
  </si>
  <si>
    <t>861</t>
  </si>
  <si>
    <t>Наумчук Олександр Сергійович</t>
  </si>
  <si>
    <t>3657610556</t>
  </si>
  <si>
    <t>АГ314325</t>
  </si>
  <si>
    <t>000039405
виданий 0717
21.03.2016</t>
  </si>
  <si>
    <t>Волинська обл. м.Ковель</t>
  </si>
  <si>
    <t>Волинська обл., м.Ковель, вул.Володимирська 97, кв.60</t>
  </si>
  <si>
    <t>Львівська політехніка, 2021</t>
  </si>
  <si>
    <t>електроенегетик</t>
  </si>
  <si>
    <t>одружений, дружина-Наумчук Івана Василівна-2002-0985287750, Волинська обл. м.Ковель, вул.Володимирська 97, кв.60. Батько-Наумчук Сергій Лонгінович-1969-0673344524-Волинська обл. ву.Володимирська 97, кв.60</t>
  </si>
  <si>
    <t>Невестюк Ілля Валерійович</t>
  </si>
  <si>
    <t>3481406735</t>
  </si>
  <si>
    <t>АГ274670</t>
  </si>
  <si>
    <t>КТ048754
Шевченківським РВ УМВС України в Чернівецькіій обл.
13.05.2011</t>
  </si>
  <si>
    <t>м.Чернівці</t>
  </si>
  <si>
    <t>м.Чернівці вул.Гусятинська 43</t>
  </si>
  <si>
    <t>Чернівецький ліцей -6 рехтувальник електрозварювальник кузовів</t>
  </si>
  <si>
    <t>2 роки</t>
  </si>
  <si>
    <t xml:space="preserve">одруженний 
дружина:Невестюк Кристина Володимирівна-1995-0993186889 с.Валя Кузьміна Чернівецької об.Глибоцького р-ну вул.Новоселів 1а
мати: Невестюк Тетяна Юріївна-1971- 380509164828, с.Валя Кузьміна Чернівецької об.Глибоцького р-ну вул.Новоселів 1а
</t>
  </si>
  <si>
    <t>380688359661
380669598296</t>
  </si>
  <si>
    <t>3905</t>
  </si>
  <si>
    <t>Новосадський Леонід Леонідович</t>
  </si>
  <si>
    <t>3218612957</t>
  </si>
  <si>
    <t>АГ275333</t>
  </si>
  <si>
    <t>КР829443
Шевченківським РВ УМВС України в Чернівецькій обл.
03.03.2004</t>
  </si>
  <si>
    <t>Чернівецька обл
м.Чернівці</t>
  </si>
  <si>
    <t xml:space="preserve">
Черівецька обл
м.Чернівці
вул. Університетська 12 кв 2 </t>
  </si>
  <si>
    <t xml:space="preserve">Чернівецький Політехнічний 
Технікум
м.Чернівці 
2007 р
Механік </t>
  </si>
  <si>
    <t xml:space="preserve">Водій 20 років 
Механік 5 років 
Права В С </t>
  </si>
  <si>
    <t xml:space="preserve">мати: Новосадська Орися Василівна-1955-0661934497
м. Ченнівці Університетська 1кв2 </t>
  </si>
  <si>
    <t>0955760096</t>
  </si>
  <si>
    <t>Онанко Денис Сергійович</t>
  </si>
  <si>
    <t>3263811172</t>
  </si>
  <si>
    <t>АВ970006</t>
  </si>
  <si>
    <t>МР329532
Дніпровським РВ ХМУ УМВС України в Херсонській обл.
04.11.2010</t>
  </si>
  <si>
    <t>Херсонська обл, м. Херсон</t>
  </si>
  <si>
    <t>Київська обл.
, м. Біла Церква,
 вул. Андрія Шептицького буд.32 кв.22</t>
  </si>
  <si>
    <t>ПТУ №18,
м. Херсон
2009
електрик</t>
  </si>
  <si>
    <t>будівельник 3 роки, Права відсутні</t>
  </si>
  <si>
    <t xml:space="preserve">одружений
Дружина: Болотська Інна Володимирівна-1987- 380661702532, Київська обл., м. Біла Церква, вул. Андрія Шептицького буд.32 кв.22
мати: Онанко Ольга Анатоліївна-1960-380953562132,Херсонська обл.
м. Херсон
вул. 27 Східна буд.39
</t>
  </si>
  <si>
    <t>380501623478</t>
  </si>
  <si>
    <t>Пертахія Олександр Ігорович</t>
  </si>
  <si>
    <t>3558604456</t>
  </si>
  <si>
    <t>АГ449010</t>
  </si>
  <si>
    <t>МТ305422</t>
  </si>
  <si>
    <t>Харьківська об.Лозівський р-н.с.Краснопалівка</t>
  </si>
  <si>
    <t>Хрьківський об.Лозівський р-н.с.Миколаївка вул.Садова 18</t>
  </si>
  <si>
    <t>ДПТНЗ ЦПТО-2 слюсарь з ремонту автомобілей</t>
  </si>
  <si>
    <t>7років категорії В,С1</t>
  </si>
  <si>
    <t>неодружани мати Пертахія Наталля Петрівна-1979-0664368486 Харьківська об.Лозівський р-н вул.Садова 18 батько Пертахія Ігорь Амірамовичь-1976-0978805182 С.Краснопалівка вул Пролетарська буд.9</t>
  </si>
  <si>
    <t>0684314765</t>
  </si>
  <si>
    <t>100658П</t>
  </si>
  <si>
    <t>Приходько Юрій Володимирович</t>
  </si>
  <si>
    <t>3233419475</t>
  </si>
  <si>
    <t>АГ003069</t>
  </si>
  <si>
    <t>НЕ408599
Смілянським МРВ УМВС України в Черкаській обл.
15.06.2005</t>
  </si>
  <si>
    <t>м.Сміла Черкаської об.</t>
  </si>
  <si>
    <t>Черкаська об.Черкаський р-н.м.Сміла вул Алатирськабуд.8кв.18</t>
  </si>
  <si>
    <t>КМЮМ 2006 контролер художніх виробів</t>
  </si>
  <si>
    <t>18 років категорія В</t>
  </si>
  <si>
    <t>розведенний мати:Приходько Віра Олександрівна-1958-0933592116-Черкаська об.Черкаський р-н.м.Сміла вул.Незалежності буд.88 кв.60 батько:Приходько Володимир Олександровичь-1956-0966641582-Черкаська об.Черкаський р-н.м.Сміла вул.Незалежності буд.88 кв.60</t>
  </si>
  <si>
    <t>0933381409</t>
  </si>
  <si>
    <t>5/900</t>
  </si>
  <si>
    <t>Простяков Андрій Юрійович</t>
  </si>
  <si>
    <t>3168001396</t>
  </si>
  <si>
    <t>АВ993087</t>
  </si>
  <si>
    <t>НМ174818</t>
  </si>
  <si>
    <t>Чернігівська обл. Рєбкінський р-н., с. Радуль</t>
  </si>
  <si>
    <t>Чернігівська обл.,Рєбкінський р-н., с. Радуль, вул.Мехньова буд.69</t>
  </si>
  <si>
    <t xml:space="preserve">Школа №1 ,с. Радуль, 2005 році </t>
  </si>
  <si>
    <t>Сварщик 17 років, права-В</t>
  </si>
  <si>
    <t xml:space="preserve">не одружений 
 батько: Простяков Юрій Анатолійович-1964-0966569774, Чернігівська обл.Ребкінський р-н.,с. Радуль, вул .Мехньова буд.69.
  мати: Простякова Валентина Михайлівна-1966, Чернігівська обл.Ребкінський р-н.,с. Радуль, вул .Мехньова буд.69                                     </t>
  </si>
  <si>
    <t>380687452809</t>
  </si>
  <si>
    <t>24/2183</t>
  </si>
  <si>
    <t>Саксонік Олександр Петрович</t>
  </si>
  <si>
    <t>3407503693</t>
  </si>
  <si>
    <t>АГ538558</t>
  </si>
  <si>
    <t>АН775639</t>
  </si>
  <si>
    <t>Дніпроптровська обл
с.Хащове</t>
  </si>
  <si>
    <t xml:space="preserve">Дніпроптровська обл
м. Дніпро 
вул.Грушевського буд 53 кв 17
</t>
  </si>
  <si>
    <t>Вища</t>
  </si>
  <si>
    <t>ДНУ ім О.Гончара
м.Дніпро
\2014
Компютерні системи та мержі</t>
  </si>
  <si>
    <t>Начальнік відділу навчання та оцінки персоналу 5років 
Права В</t>
  </si>
  <si>
    <t xml:space="preserve">одружений
дружина: Саксонік Анастасія Владимирівна 1994-0504522130-м.Дніпро вул Грушевського 53кв 17 
мати: Саксонік Ксенія Олександрівна-1971-0982620225
с.Хащове вул Миру 38
</t>
  </si>
  <si>
    <t>0509878173</t>
  </si>
  <si>
    <t>Сидорук Олександр Миколайович</t>
  </si>
  <si>
    <t>3461310612</t>
  </si>
  <si>
    <t>АГ398912</t>
  </si>
  <si>
    <t>004431857
виданий 0534
10.01.2020</t>
  </si>
  <si>
    <t>Молдова м.Кишеньов</t>
  </si>
  <si>
    <t>Віннецька об.Тульчинський р-н с.Ульянівка вул.Соняшна буд.26</t>
  </si>
  <si>
    <t>ВНАУ машинобудувальник</t>
  </si>
  <si>
    <t>9 років категорії В С С1</t>
  </si>
  <si>
    <t>цивільний шлюб дружина:Михайлик Юлія Анатолівна-1998-0689367039 Вінецька об.Тульчинський р-н с.Ульянівка буд.27 мати:Котигорох Павліна Іванівна-1974-0965036194 Вінницька об.Тульчинський р-н с.Ульянівка вул.Соняшна буд.26</t>
  </si>
  <si>
    <t>0687852145</t>
  </si>
  <si>
    <t>855</t>
  </si>
  <si>
    <t>Скоробогатий Руслан Сергійович</t>
  </si>
  <si>
    <t>3612808310</t>
  </si>
  <si>
    <t>СО128470</t>
  </si>
  <si>
    <t>НЕ741560</t>
  </si>
  <si>
    <t>Черкаська об.Канівський р.н с.Беркозівка вул.Павлв Корчаки буд59</t>
  </si>
  <si>
    <t>Черкаська об.Канівський р.н с.Беркозівка вул.Центральна 44</t>
  </si>
  <si>
    <t>КСАЛ тракторист-машеніст ка</t>
  </si>
  <si>
    <t>10 років категорія В</t>
  </si>
  <si>
    <t>одружанний дружина:Бакшалієва Оксана Махмудівна-1993-0980024289 Черкаська об.Канівський р.н с.Беркозівка вул.Центральна 44  мати:Скоробогата Тетяна Вікторівна-1976-0965610649  Черкаська об.Канівський р.н с.Беркозівка вул.Павлв Корчаки буд59</t>
  </si>
  <si>
    <t>0676073208</t>
  </si>
  <si>
    <t>738669А</t>
  </si>
  <si>
    <t>1857</t>
  </si>
  <si>
    <t>Стоянович Іван Іванович</t>
  </si>
  <si>
    <t>3086723252</t>
  </si>
  <si>
    <t>АГ437653</t>
  </si>
  <si>
    <t>ЕЕ403992
Красногвардійським РВ ГУМВС України в Криму
26.01.2001</t>
  </si>
  <si>
    <t xml:space="preserve">Волинська обл.
Любомирський р-н.
с. Головне </t>
  </si>
  <si>
    <t>Волинська обл.
Ковельський р-н.
с. Ладинь 
вул. Перемоги буд 34</t>
  </si>
  <si>
    <t>ПТУ №42
м. Луцьк 
2003
Зварювальник</t>
  </si>
  <si>
    <t>Зварювальник 23 роки
Права В, С.</t>
  </si>
  <si>
    <t>не одружений
Родичі відсутні</t>
  </si>
  <si>
    <t>380668241187</t>
  </si>
  <si>
    <t>3/1406</t>
  </si>
  <si>
    <t>Уділов Михайло Петрович</t>
  </si>
  <si>
    <t>3197121356</t>
  </si>
  <si>
    <t>СО081665</t>
  </si>
  <si>
    <t>ЕН317967
Лисичанським МВ УМВС України в Лугансській обл.
20.02.2004</t>
  </si>
  <si>
    <t>Луганська обл., м. Лисичанськ</t>
  </si>
  <si>
    <t>Чернігівська обл.,Прилуцький р-н., с. Журавка , вул. Вороного буд.59</t>
  </si>
  <si>
    <t>СПТУ №114
с. Фомівка
2006
Тракторист-машиніст</t>
  </si>
  <si>
    <t>Тракторист 18 років
Права А,В,С.</t>
  </si>
  <si>
    <t>не одружений
цивільна дружина: Черидниченко Аліна Михайлівна-1989- 0951410375, Чернігівська обл.,Прилуцький р-н., с. Журавка , вул. Вороного буд.59
мати: Уділова Галина Петрівна - 1959-0955260463, Луганська обл., м. Лисачанськ, вул. Автомобілістів буд. 39.кв.46</t>
  </si>
  <si>
    <t>380506880154</t>
  </si>
  <si>
    <t>Шастун Сергій Іванович</t>
  </si>
  <si>
    <t>3119113132</t>
  </si>
  <si>
    <t>АГ296765</t>
  </si>
  <si>
    <t>009578246
виданий 7126
24.08.2023</t>
  </si>
  <si>
    <t>Черкаська обл.
м.Сміла</t>
  </si>
  <si>
    <t>Черкаська обл.
м. Сміла
вул. Гордієно буд. 9</t>
  </si>
  <si>
    <t>ПТУ №12
м. Знамянка
2003
Провідник вагонів</t>
  </si>
  <si>
    <t>Охоронник 2  роки
Права - відсутні</t>
  </si>
  <si>
    <t>не одружений
мати: Шостун Галина Миколаївна- 1955- 380631031142, Черкаська обл.
м. Сміла
вул. Гордієно буд. 5
Батько Шостун Іван Михайлович- 1957- 380631031138, Черкаська обл.
м. Сміла
вул. Гордієно буд. 5</t>
  </si>
  <si>
    <t>380635791026</t>
  </si>
  <si>
    <t>Шефов Веніамін Юрійович</t>
  </si>
  <si>
    <t>3476408235</t>
  </si>
  <si>
    <t>АГ106161</t>
  </si>
  <si>
    <t>СЮ229009
Бердянським МВ ГУМВС України в Запорізькій обл.
002.08.2011</t>
  </si>
  <si>
    <t>Запорізька обл. м.Бердянськ</t>
  </si>
  <si>
    <t>м.Запоріжжя, вул. Чарівна 143, кв.79</t>
  </si>
  <si>
    <t>БДПУ Бердянський педагогічний університет,2017</t>
  </si>
  <si>
    <t>вчитель</t>
  </si>
  <si>
    <t>батько-Сирота Юрій Васильович-м.Запоріжжя, вул.Вороніна 9, кв.316</t>
  </si>
  <si>
    <t>0634358947</t>
  </si>
  <si>
    <t>1708</t>
  </si>
  <si>
    <t>Явдохач Андрій Володимирович</t>
  </si>
  <si>
    <t>3484312992</t>
  </si>
  <si>
    <t>АГ567282</t>
  </si>
  <si>
    <t>АН968534</t>
  </si>
  <si>
    <t xml:space="preserve">Дніпроптровська обл
м. П'ятихатків </t>
  </si>
  <si>
    <t>Дніпроптровська обл
м. П'ятихатків вул.калинова 87</t>
  </si>
  <si>
    <t>а.б.с з 2013року</t>
  </si>
  <si>
    <t>жінка Явдохач Катерина Станіславовна 0672953154 Дніпроптровська обл
м. П'ятихатків вул.калинова 87</t>
  </si>
  <si>
    <t>0686152760</t>
  </si>
  <si>
    <t>100915П</t>
  </si>
  <si>
    <t>10/7309</t>
  </si>
  <si>
    <t>Амадор Євген Сесарович</t>
  </si>
  <si>
    <t>3242112819</t>
  </si>
  <si>
    <t>АГ 041042</t>
  </si>
  <si>
    <t>ТТ 274051
Поділськким РВ ГУ ДМС УКР в м. Києві 
17.04.2015</t>
  </si>
  <si>
    <t>м.Київ</t>
  </si>
  <si>
    <t>м.Київ вул. Світлицького 19 кв25</t>
  </si>
  <si>
    <t>ККЗ 2011</t>
  </si>
  <si>
    <t>Театр 8 років Права Б</t>
  </si>
  <si>
    <t>одружений дружина: Амадор Валентина Михайлівна - 1984 - 0683548864 - м.Київ вул. Світлицького 19 кв25</t>
  </si>
  <si>
    <t>0682359893</t>
  </si>
  <si>
    <t>№ 115</t>
  </si>
  <si>
    <t>А0281 по розподілу рекомендаційний лист</t>
  </si>
  <si>
    <t>2929</t>
  </si>
  <si>
    <t>Андрієчко Дмитро Ярославович</t>
  </si>
  <si>
    <t>3478211154</t>
  </si>
  <si>
    <t>АГ125431</t>
  </si>
  <si>
    <t>СЕ614593
Коломийським РВ УМВС
26.08.2012</t>
  </si>
  <si>
    <t>Іванофранківська обл с.Коршів</t>
  </si>
  <si>
    <t>Іванофранківська обл с.Коршів вул.Нова 40</t>
  </si>
  <si>
    <t>Коршівський ПТУ 32  2009 слюсар з ремонту автомобілів</t>
  </si>
  <si>
    <t>тракторист 4 роки Права В С</t>
  </si>
  <si>
    <t>неодружений                  батько:Андрієчко Ярослав Васильович 1968-0677362028 Іванофранківська обл с.Коршів вул.Нова 40             мати:Андрієчко Марія дмитрівнаи 1975-0683361107 Іванофранківська обл с.Коршів вул.Нова 40</t>
  </si>
  <si>
    <t>0688682903</t>
  </si>
  <si>
    <t>А2582 по розподілу рекомендаційний лист</t>
  </si>
  <si>
    <t>10/448</t>
  </si>
  <si>
    <t>24 квітня 2025 року</t>
  </si>
  <si>
    <t>Ахмадов Тимур Борисович</t>
  </si>
  <si>
    <t>3498803771</t>
  </si>
  <si>
    <t>АГ038682</t>
  </si>
  <si>
    <t>006101495
виданий 8034
18.05.2021</t>
  </si>
  <si>
    <t>м. Київ</t>
  </si>
  <si>
    <t xml:space="preserve">м.Київ , Соломянський р-н. ,вул. Соломянська 34, кв. 34 </t>
  </si>
  <si>
    <t xml:space="preserve">НУХТ м. Київ 2017р. , менеджмент </t>
  </si>
  <si>
    <t xml:space="preserve">керуючий ресторану 3 роки ,права кат. В. </t>
  </si>
  <si>
    <t>неодружений , Дівчина Кліпова Лілія Олександріївна м.Київ , Соломянський р-н. ,вул. Соломянська 34, кв. 34 , 0688839345, Хрещений 0977065001</t>
  </si>
  <si>
    <t>0935214720</t>
  </si>
  <si>
    <t>3257</t>
  </si>
  <si>
    <t>Бабіч Микола Юрійович</t>
  </si>
  <si>
    <t>3280506170</t>
  </si>
  <si>
    <t>АВ997742</t>
  </si>
  <si>
    <t>ВН323876
Нов. Волинським МРВ УМВС України в Житомирській обл.
23.11.2005</t>
  </si>
  <si>
    <t>Житмирська обл м.Звягель</t>
  </si>
  <si>
    <t>Житмирська обл м.Звягель вул. Київська 5 кв 52</t>
  </si>
  <si>
    <t>НВПЛ 2008 Столяр</t>
  </si>
  <si>
    <t xml:space="preserve">механік 12 років ПРАВА А Б С    </t>
  </si>
  <si>
    <t xml:space="preserve">не одружений Батько:Бабіч Юрій Олексійович - 1964 -0977706467 Житомирська обл. с.Миколаївка </t>
  </si>
  <si>
    <t>0976212218</t>
  </si>
  <si>
    <t>2/3450</t>
  </si>
  <si>
    <t>Балан Денис Сергійович</t>
  </si>
  <si>
    <t>3305622137</t>
  </si>
  <si>
    <t>АВ022834</t>
  </si>
  <si>
    <t>КТ070675
Кельменецьким РВ УМВС України в Чернівецькій обл.
26.03.2012</t>
  </si>
  <si>
    <t xml:space="preserve">Німечинна ,м. Позддам </t>
  </si>
  <si>
    <t>Чернівецька обл.,Кельменецький р-н. ,с. Кроква ,вул. Центральна 28</t>
  </si>
  <si>
    <t xml:space="preserve">бухгалтер ,БДФА 2020р. ,м. Чернівці </t>
  </si>
  <si>
    <t>механік 2 роки ,</t>
  </si>
  <si>
    <t>неодружений , Тітка Шестобос Галина Володимирівна м. Чернівці вул. Руська 246 , 0968114120</t>
  </si>
  <si>
    <t>0506388015</t>
  </si>
  <si>
    <t>А4633 по розподілу рекомендаційний лист</t>
  </si>
  <si>
    <t>2297/661</t>
  </si>
  <si>
    <t>Бережний Сергій Григорович</t>
  </si>
  <si>
    <t>3446013979</t>
  </si>
  <si>
    <t>АГ051795</t>
  </si>
  <si>
    <t>003951106
виданий 5342
23.09.2019</t>
  </si>
  <si>
    <t>Полтавська обл.смт.Шишаки</t>
  </si>
  <si>
    <t>Полтавська обл.смт.Шишаки вул .Максима Кривоноса 9</t>
  </si>
  <si>
    <t>ДВНЗ Переяслав-Хмельницький 2017 учитель фізичноі культури</t>
  </si>
  <si>
    <t>таксист 12 років Права А В С С1 Е</t>
  </si>
  <si>
    <t>неодружений                            мати:Бережна Світлана Миколаівна -0957552935 Полтавська обл.с.Великий перевіз вул.Урожайна 7                      подруга:Бережна Владислава Володимирівна-0663057322 смт.Шишаки вул.Максима Кривоноса 9</t>
  </si>
  <si>
    <t>0991360094</t>
  </si>
  <si>
    <t>3В/1126</t>
  </si>
  <si>
    <t>Биковець Антон Романович</t>
  </si>
  <si>
    <t>3199112391</t>
  </si>
  <si>
    <t>СО 305755</t>
  </si>
  <si>
    <t>НМ 182810
Новозаводським ВМ УМВС УКР в Чергігівській обл
16.06.2004</t>
  </si>
  <si>
    <t>м. Чернігів</t>
  </si>
  <si>
    <t xml:space="preserve">м.Чернігів Гребінки 60 </t>
  </si>
  <si>
    <t>ВПУ№16 м.Чернігів 2006 кухар</t>
  </si>
  <si>
    <t>газорізчик 15 років права Б</t>
  </si>
  <si>
    <t>Одружений дружина: Биковець Анна Юріївна - 1990 - 0930766867 -  м.Чернігів Гребінки 60</t>
  </si>
  <si>
    <t>0934566981</t>
  </si>
  <si>
    <t>100 915Р</t>
  </si>
  <si>
    <t>А7092 по розподілу рекомендаційний лист</t>
  </si>
  <si>
    <t>10/445</t>
  </si>
  <si>
    <t>Блощинський Іван Васильович</t>
  </si>
  <si>
    <t>3133610277</t>
  </si>
  <si>
    <t>АГ038683</t>
  </si>
  <si>
    <t>СВ426976
Бердянським МВ УМВС України в Запорізькій обл.
19.10.2001</t>
  </si>
  <si>
    <t>м.Бердянськ</t>
  </si>
  <si>
    <t>м.Киів вул.Генерала Генадія Воробйова 13 кв.17</t>
  </si>
  <si>
    <t>Бердянське ПТУ 2004 будівельник</t>
  </si>
  <si>
    <t>будівельник 15 років Права А В С</t>
  </si>
  <si>
    <t xml:space="preserve">одружений              дружина :Блощинськак Марина Валерівна 1986-0939591076 м.Киів вул.Генерала Генадія Воробйова 13 кв.17               </t>
  </si>
  <si>
    <t>0931857787</t>
  </si>
  <si>
    <t>4/1041</t>
  </si>
  <si>
    <t>Бойчук Олег Володимирович</t>
  </si>
  <si>
    <t>3514212170</t>
  </si>
  <si>
    <t>АГ 304949</t>
  </si>
  <si>
    <t>СЕ 604076
Тлумацьким РВ УМВС УКР в Івано-Франківській обл
18.05.2012</t>
  </si>
  <si>
    <t>Івано-Франківська обл с Обертин</t>
  </si>
  <si>
    <t>Івано-Франківська обл с Обертин вул Шевченка 49</t>
  </si>
  <si>
    <t>школа 1 с.Обертин</t>
  </si>
  <si>
    <t xml:space="preserve">різноробочий 9 років </t>
  </si>
  <si>
    <t>не одружений мама: Стадник Текля Іванівна - 1964 - 0968599199 - Івано-Франківська обл с Обертин вул Шевченка 49</t>
  </si>
  <si>
    <t>0981774562</t>
  </si>
  <si>
    <t>4/1720</t>
  </si>
  <si>
    <t>Бондаровський Олександр Юрійович</t>
  </si>
  <si>
    <t>3313207078</t>
  </si>
  <si>
    <t>АГ092057</t>
  </si>
  <si>
    <t>МЮ113942
Рівненським РВ УМВС України в Рівненській обл.
27.11.2006</t>
  </si>
  <si>
    <t>Рівненська обл Рівненський р-н с.Шпанів</t>
  </si>
  <si>
    <t>Рівненська обл Рівненський р-н с.Шпанів вул Біла 16</t>
  </si>
  <si>
    <t>городоцька школа 1 2010</t>
  </si>
  <si>
    <t xml:space="preserve">водій 7 років права всі категорії </t>
  </si>
  <si>
    <t>одружений дружина: Бондаровська Тетьяна Іванівна - 1990 - 0683680441 Рівненська обл Рівненський р-н с.Шпанів вул Біла 16</t>
  </si>
  <si>
    <t>0687012009</t>
  </si>
  <si>
    <t>Борисенко Артем Михайлович</t>
  </si>
  <si>
    <t>3294801771</t>
  </si>
  <si>
    <t>АВ903899</t>
  </si>
  <si>
    <t>НМ379458
Срібнянським РВ УМЦС України в Чернігівській обл.
23.09.2010</t>
  </si>
  <si>
    <t xml:space="preserve">Чернігівська обл. ,Чернігівський р-н. , с. Березна вул. Красилівська 28 </t>
  </si>
  <si>
    <t xml:space="preserve">Сокиринський Агроліцей ,м. Сокирин 2017р.тракторист </t>
  </si>
  <si>
    <t>будівництво  5 років ,</t>
  </si>
  <si>
    <t>неодружений , Дівчина Ластовець Оксана Володимирівна Чернігівська обл. ,Чернігівський р-н. , с. Березна вул. Красилівська 28 , 0954041091</t>
  </si>
  <si>
    <t>0996359719</t>
  </si>
  <si>
    <t>981</t>
  </si>
  <si>
    <t>Брик Максим Анатолійович</t>
  </si>
  <si>
    <t>3106217213</t>
  </si>
  <si>
    <t>МО594397</t>
  </si>
  <si>
    <t>СВ622863
Запорізьким РВ УМВС України в Запорізькій обл.
04.07.2002</t>
  </si>
  <si>
    <t xml:space="preserve">Запоріжська обл. , запоріжський р-н ,с. Біленьке </t>
  </si>
  <si>
    <t>с</t>
  </si>
  <si>
    <t xml:space="preserve">Запоріжська обл. , запоріжський р-н ,с. Біленьке , 2002р. </t>
  </si>
  <si>
    <t xml:space="preserve">водій 20 років ,права кат. А.В.С. Д.Є. Т. </t>
  </si>
  <si>
    <t xml:space="preserve">неодружений , мати Брик Раїса Андріївна Запоріжська обл. , запоріжський р-н ,с. Біленьке  ,  </t>
  </si>
  <si>
    <t>0954231336</t>
  </si>
  <si>
    <t>837702А</t>
  </si>
  <si>
    <t>Волков Олександр Едуардович</t>
  </si>
  <si>
    <t>3616205535</t>
  </si>
  <si>
    <t>АГ041062</t>
  </si>
  <si>
    <t>НВ730093</t>
  </si>
  <si>
    <t>Хмельницька обл. м.Волочеськ</t>
  </si>
  <si>
    <t>Київська обл. с. Новосілки вул. Приміська 24 кв 384</t>
  </si>
  <si>
    <t>школа в польщі 2020</t>
  </si>
  <si>
    <t>автосервіс 5 років права Б С1</t>
  </si>
  <si>
    <t>не одружений цивільна дружина: Андрієвська Анна Сергіївна - 2004 - 0972409416 - Київська обл. с. Новосілки вул. Приміська 24 кв 384</t>
  </si>
  <si>
    <t>0681815089</t>
  </si>
  <si>
    <t>3265</t>
  </si>
  <si>
    <t>Гарбар Денис Олександрович</t>
  </si>
  <si>
    <t>3641009953</t>
  </si>
  <si>
    <t>АГ 362869</t>
  </si>
  <si>
    <t>007077366
1818
19.11.2021</t>
  </si>
  <si>
    <t>Житомирська обл. Звягельський р-н с.Яблунець</t>
  </si>
  <si>
    <t>м.Житомир вул. Лесі Українки 46 кв 113</t>
  </si>
  <si>
    <t>коледж від НАУ програміст</t>
  </si>
  <si>
    <t xml:space="preserve">механік 5 років </t>
  </si>
  <si>
    <t>не одружений цивідьна дружина: Галицька Ярослава Юріївна - 2002 - 0984767622 - м.Житомир вул. Лесі Українки 46 кв 113</t>
  </si>
  <si>
    <t>0682387374</t>
  </si>
  <si>
    <t>А2900 по розподілу 
Рота Логістики
Взвод ремонту
КЛИМЕНКО!!!
ОПАНАСЮК</t>
  </si>
  <si>
    <t>3/3517</t>
  </si>
  <si>
    <t>Геєць Валентин Олександрович</t>
  </si>
  <si>
    <t>3564302438</t>
  </si>
  <si>
    <t>АГ 003501</t>
  </si>
  <si>
    <t>ЕВ 339337
Новоарханчельським РС УДМС УКР в Кіровоградській обл
15.08.2013</t>
  </si>
  <si>
    <t xml:space="preserve">Кіровоградська обл. ,Новоархангельський р-н , с. Підвисоке </t>
  </si>
  <si>
    <t xml:space="preserve">Черкаська обл. ,Звенигородський р-н ,м. Терне ,вул. Олександра Шевцова 29 </t>
  </si>
  <si>
    <t xml:space="preserve">ТБЕК 2018 р. , будівельник м. Терне </t>
  </si>
  <si>
    <t xml:space="preserve">будівельник  13 років ,права кат. В. </t>
  </si>
  <si>
    <t xml:space="preserve">одружений , Дружина Геєць Марина Сергіївна Черкаська обл. ,Звенигородський р-н ,м. Терне ,вул. Олександра Шевцова 29  , 0977212087
</t>
  </si>
  <si>
    <t>0970299698</t>
  </si>
  <si>
    <t>1264</t>
  </si>
  <si>
    <t>Євтушик Станіслав Олександрович</t>
  </si>
  <si>
    <t>п'ятого відділу Ковельського районного</t>
  </si>
  <si>
    <t>3479701752</t>
  </si>
  <si>
    <t>АГ314333</t>
  </si>
  <si>
    <t>005316085
виданий 0716
12.10.2020</t>
  </si>
  <si>
    <t xml:space="preserve">м. Луцьк </t>
  </si>
  <si>
    <t>м.Луцьк вул. Коперника 37 кв 71</t>
  </si>
  <si>
    <t xml:space="preserve">ВТНУХТ 2013 оператор компютерного набору </t>
  </si>
  <si>
    <t xml:space="preserve">складав меблі 12 років права Б </t>
  </si>
  <si>
    <t>одружений дружина: Євтушик Татьяна Володимирівна - 1995 - 0990754729 - м.Луцьк вул. Коперника 37 кв 71</t>
  </si>
  <si>
    <t>0667241607</t>
  </si>
  <si>
    <t>275/1626</t>
  </si>
  <si>
    <t>Єпіфанов Руслан Сергійович</t>
  </si>
  <si>
    <t>3486804357</t>
  </si>
  <si>
    <t>АГ538413</t>
  </si>
  <si>
    <t>ВК957698
Костянстинівським РВГУДМС України в Донецькій обл.
30.10.2012</t>
  </si>
  <si>
    <t>Донецька обл.М.Констянтинівка</t>
  </si>
  <si>
    <t>Дніпровська обл.м.Новомосковськ вул.Дружби 28А</t>
  </si>
  <si>
    <t>Констянтинівський Національний Технікум 2014 механік</t>
  </si>
  <si>
    <t xml:space="preserve">монтажник висотник 2роки </t>
  </si>
  <si>
    <t>неодружений                    брат:Єпіфанов Богдан Сергійович 1990-050773785 Дніпровська обл.м.Новомосковськ вул.Дружби 28А</t>
  </si>
  <si>
    <t>0992875950</t>
  </si>
  <si>
    <t>А1126 по розподілу рекомендаційний лист</t>
  </si>
  <si>
    <t>Жеведенко Сергій Миколайович</t>
  </si>
  <si>
    <t>3536002516</t>
  </si>
  <si>
    <t>АГ 041040</t>
  </si>
  <si>
    <t>007301751
3229
24.12.2021</t>
  </si>
  <si>
    <t>Киівська обл.смт.Згурівка</t>
  </si>
  <si>
    <t>м.Киів вул.Новомостицька 8 кв.45</t>
  </si>
  <si>
    <t>ВПУ 2017 ремонт агропромислових машин</t>
  </si>
  <si>
    <t>оптик механік 3 роки Права В С</t>
  </si>
  <si>
    <t>одружений              дружина:Жеведенко Катерина Анатолівна 2000-0935447543 м.Киів вул.Новомостицька 8 кв.45               мати:Безрук Анна Іванівна 0674900543 м.Киів вул.Новомостицька 8 кв.45</t>
  </si>
  <si>
    <t>0637303810</t>
  </si>
  <si>
    <t>2272/1188</t>
  </si>
  <si>
    <t>Коверін Артур Ейвазович</t>
  </si>
  <si>
    <t>3471314018</t>
  </si>
  <si>
    <t>АГ184973</t>
  </si>
  <si>
    <t>АО028800
Широківським РВ ГУМВС України в Дніпропетровській обл.
16.07.2012</t>
  </si>
  <si>
    <t>Дніпропетровська обл.Криворіжський р-н.смт.Широке</t>
  </si>
  <si>
    <t>Киівська обл.м.Василькі вул.Воєне містечко 11 дім 13 кв 7</t>
  </si>
  <si>
    <t>Киівська ЗОШ№12 2010</t>
  </si>
  <si>
    <t>програміст 1 рік Права В</t>
  </si>
  <si>
    <t>неодружений                  мати:Коверіна Маргарита Олександрівна 1973-+491515874402 Німеччина                      батько:Ніколенко Ян Миколайович 1968-0637991777 Киівська обл.м.Василькі вул.Декабристів 151 корпу2 кв.57</t>
  </si>
  <si>
    <t>0939567655</t>
  </si>
  <si>
    <t>1038</t>
  </si>
  <si>
    <t>Кравець Олександр Миколайович</t>
  </si>
  <si>
    <t>3037418094</t>
  </si>
  <si>
    <t>АГ537405</t>
  </si>
  <si>
    <t>АК498364
Амур-Нижньодніпровським РВ ДМУ УМВС України в Дніпропетровській обл.
29.03.1999</t>
  </si>
  <si>
    <t>м.Дніпро</t>
  </si>
  <si>
    <t>м.Дніпро вул.Котляревського 5кв.524</t>
  </si>
  <si>
    <t>Дніпровське НГУ 2005 маркетинг і технологія машинобудування</t>
  </si>
  <si>
    <t>обвальщик мяса 10 років Права В</t>
  </si>
  <si>
    <t>неодружений             мати:Кравець Олена Миколаівна 1956-0661256660 м.Дніпро вул.Котляревського 5кв.506            цивільна дружина:Поривай Вікторія Юріівна 1987-0508050979 м.Дніпро вул.Котляревського 5кв.524</t>
  </si>
  <si>
    <t>0990556912</t>
  </si>
  <si>
    <t>Кудимов Антон Володимирович</t>
  </si>
  <si>
    <t>3180624791</t>
  </si>
  <si>
    <t>АГ041057</t>
  </si>
  <si>
    <t>МЕ542658
Артемівським РВ ЛМУ УМВС України в Луганській обл.
30.09.2004</t>
  </si>
  <si>
    <t>м.Луганськ</t>
  </si>
  <si>
    <t>м.Киів вул.Проспект Свободи 30 кв.49</t>
  </si>
  <si>
    <t>ЛНАУ 2010 зообіотехнологія</t>
  </si>
  <si>
    <t xml:space="preserve">продавець консультант 10 років </t>
  </si>
  <si>
    <t>одружений             сестра:Гапон Ганна Володимирівна 1987-0507453145  м.Киів вул.Світлицького 35 кв.166                брат:Кудимов Андрій Володимирович 1973-0731590176 м.Яготин</t>
  </si>
  <si>
    <t>0667753320</t>
  </si>
  <si>
    <t>М/7093</t>
  </si>
  <si>
    <t>Курманенко Геннадій Юрійович</t>
  </si>
  <si>
    <t>3070621676</t>
  </si>
  <si>
    <t>АГ489209</t>
  </si>
  <si>
    <t>ОК027391</t>
  </si>
  <si>
    <t xml:space="preserve">Одеська обл. Шераївський р-н., с. Кочуєво </t>
  </si>
  <si>
    <t xml:space="preserve">м. Одеса вул. Кримська 80 кв. 69 </t>
  </si>
  <si>
    <t xml:space="preserve">ПТУ м. Одеса ,2020 р. електромонтер </t>
  </si>
  <si>
    <t>Водій . 20 років , права кат. А. В. С. Є.</t>
  </si>
  <si>
    <t xml:space="preserve">неодружений , Дівчина Кекшина Ольга Ігоріївна м. Одеса вул. Кримська 80 кв. 69 . 0679709530 </t>
  </si>
  <si>
    <t>0960867694</t>
  </si>
  <si>
    <t>05</t>
  </si>
  <si>
    <t>Куц Антон Анатолійович</t>
  </si>
  <si>
    <t>3545906372</t>
  </si>
  <si>
    <t>АГ 035369</t>
  </si>
  <si>
    <t>007529919</t>
  </si>
  <si>
    <t>м.Киів</t>
  </si>
  <si>
    <t>м.Киів вул.Ніжинська7 кв.149</t>
  </si>
  <si>
    <t>НУВФСУ 2020 мененджмент спортивноі діяльності</t>
  </si>
  <si>
    <t>головний економіст банку 6 років Права В Д</t>
  </si>
  <si>
    <t>неодружений                 мати:Горбаченко Олена Миколаівна 1978-0677846422 м.Киів вул.Депутатська21кв.8               батько:Куц Анатолій Миколайович 1975-0677899352 м.Киів вул.Сокальська6 кв.4</t>
  </si>
  <si>
    <t>0982227555</t>
  </si>
  <si>
    <t>1879</t>
  </si>
  <si>
    <t>Літвінчук Віталій Петрович</t>
  </si>
  <si>
    <t>2964407377</t>
  </si>
  <si>
    <t>АГ 437655</t>
  </si>
  <si>
    <t>АС 560034
Рожищельським РВ УМВС УКР в Волинській обл
17.12.1998</t>
  </si>
  <si>
    <t>Волинська обл. ,м. Рожище</t>
  </si>
  <si>
    <t xml:space="preserve">Волинська обл. ,м. Рожище , вул. Калнишевського 39 </t>
  </si>
  <si>
    <t xml:space="preserve">Волинська обл. ,м. Рожище , 1996р. </t>
  </si>
  <si>
    <t xml:space="preserve">будівельник 20 років </t>
  </si>
  <si>
    <t xml:space="preserve">одружений , Дружина Літвінчук Анна Валеріївна Волинська обл. ,м. Рожище , вул. Калнишевського 39  , 0630676897 
</t>
  </si>
  <si>
    <t>0681404606</t>
  </si>
  <si>
    <t>Маланчук Микола Григорович</t>
  </si>
  <si>
    <t>3409216153</t>
  </si>
  <si>
    <t>АГ 038677</t>
  </si>
  <si>
    <t>001899712
1827
24.05.2018</t>
  </si>
  <si>
    <t>Мартищенко Денис Анатолійович</t>
  </si>
  <si>
    <t>3385503717</t>
  </si>
  <si>
    <t>АГ489202</t>
  </si>
  <si>
    <t>004671018
виданий 2337
05.03.2020</t>
  </si>
  <si>
    <t>Запоріжська обл. , Бердянський р-н. . Азовське</t>
  </si>
  <si>
    <t xml:space="preserve">м. Запоріжжя ,вул. Незалежної України 64, кв. 23 </t>
  </si>
  <si>
    <t xml:space="preserve">БЦПТО 2011р. Будівельник , м. Бердянськ </t>
  </si>
  <si>
    <t xml:space="preserve">в рекламі , 8 років права кат. В. </t>
  </si>
  <si>
    <t>неодружений , дівчина Маркуця Юлія Олегіївна м. Запоріжжя ,вул. Незалежної України 64, кв. 23  , 0665521200</t>
  </si>
  <si>
    <t>0639838057</t>
  </si>
  <si>
    <t>9/4714</t>
  </si>
  <si>
    <t>Матіїшин Ярослав Степанович</t>
  </si>
  <si>
    <t>3237803812</t>
  </si>
  <si>
    <t>АГ 124725</t>
  </si>
  <si>
    <t>СЕ 309492
Івано-Франківським МВ УМВС УКР
26.01.2005</t>
  </si>
  <si>
    <t>Іванофранківська обл.Тлумацький р-н.с.Кутище</t>
  </si>
  <si>
    <t>м.Іванофранківськ вул.Набережна 40А кв.12</t>
  </si>
  <si>
    <t>Іванофранківське ПТУ№13 2005 автомеханік</t>
  </si>
  <si>
    <t xml:space="preserve">будівельник 15 років </t>
  </si>
  <si>
    <t>неодружений               мати:Матіішин Любов Миколаівна 1961-0991848689 м.Іванофранківськ вул.Набережна 40А кв.12                батько:Матіішин Степан Ярославович 1961-0505562867 Іванофранківська обл.Тлумацький р-н.с.Кутище вул.Шевченка 16</t>
  </si>
  <si>
    <t>0991535592</t>
  </si>
  <si>
    <t>100 672А</t>
  </si>
  <si>
    <t>А0284 по розподілу рекомендаційний лист</t>
  </si>
  <si>
    <t>Маховик Олег Віталійович</t>
  </si>
  <si>
    <t>3462503994</t>
  </si>
  <si>
    <t>АГ 041058</t>
  </si>
  <si>
    <t>007042005
8029
12.11.2021</t>
  </si>
  <si>
    <t xml:space="preserve">м. Чернігів </t>
  </si>
  <si>
    <t xml:space="preserve">м. Київ ,вул. Теодора Драйзера 32 ,кв. 91 </t>
  </si>
  <si>
    <t xml:space="preserve">КПУВТ м. Київ 2013.кухар </t>
  </si>
  <si>
    <t xml:space="preserve">Арбаріст,3 роки , </t>
  </si>
  <si>
    <t>неодружений , Мати Музика Людмила Анатоліївнам. Київ ,вул. Теодора Драйзера 32 ,кв. 91, 0970695607 ,0968671204</t>
  </si>
  <si>
    <t>0674238583</t>
  </si>
  <si>
    <t>3258</t>
  </si>
  <si>
    <t>Новіков Володимир Миколайович</t>
  </si>
  <si>
    <t>3043413070</t>
  </si>
  <si>
    <t>МО546700</t>
  </si>
  <si>
    <t>ВМ752886 
Богунським РВ УМВС України в Житомирській обл.
29.05.1999</t>
  </si>
  <si>
    <t>м.Житомир</t>
  </si>
  <si>
    <t>м.Житомир вул.Лесі Украінки 50 кв.30</t>
  </si>
  <si>
    <t>Житомирський технологічний коледж 2007 економіка підприємства</t>
  </si>
  <si>
    <t>менеджер з продаж 15 років Права В</t>
  </si>
  <si>
    <t>неодружений                  сестра:Харчук Олена Миколаівна 1970-0962147758 м.Житомир        цивільна дружина:Додурич Світлана Миколаівна 1975-0679399447 м.Житомир вул.Лесі Украінки 50 кв.30</t>
  </si>
  <si>
    <t>0677493239</t>
  </si>
  <si>
    <t>Паровой Георгій Олександрович</t>
  </si>
  <si>
    <t>3501813017</t>
  </si>
  <si>
    <t>АГ362867</t>
  </si>
  <si>
    <t>005607732
виданий 1836
06.01.2021</t>
  </si>
  <si>
    <t xml:space="preserve">м. Житомир </t>
  </si>
  <si>
    <t xml:space="preserve">м. Житомир вул. Князів Острожських 73, кв. 4 </t>
  </si>
  <si>
    <t xml:space="preserve">ЖККБП 2013р. Повар м. Житомир </t>
  </si>
  <si>
    <t>програміст 10 років ,</t>
  </si>
  <si>
    <t>неодружений , Мати Цитова Олександра Олександріївна м. Житомир вул. Князів Острожських 73, кв. 4  , 0972266147</t>
  </si>
  <si>
    <t>0930959508</t>
  </si>
  <si>
    <t>34/1/1870</t>
  </si>
  <si>
    <t>Парфьонов Юрій Геннадійович</t>
  </si>
  <si>
    <t>3050226218</t>
  </si>
  <si>
    <t>АГ 538899</t>
  </si>
  <si>
    <t>АК 625240
Ленінським РВ УМВС УКР в Дніпропетровській обл
03</t>
  </si>
  <si>
    <t>м. Дніпро</t>
  </si>
  <si>
    <t>м. Дніпро вул. Залізнична 31</t>
  </si>
  <si>
    <t xml:space="preserve">94 школа м. Дніпро 1997  </t>
  </si>
  <si>
    <t xml:space="preserve">будівельник 10 років </t>
  </si>
  <si>
    <t>одружений дружина: Баранік Надія Олександрівна -0930737703 -  м. Дніпро вул. Залізнична 31</t>
  </si>
  <si>
    <t>0931397050</t>
  </si>
  <si>
    <t>Пекар Максим Сергійович</t>
  </si>
  <si>
    <t>3594506359</t>
  </si>
  <si>
    <t>АГ 489206</t>
  </si>
  <si>
    <t>КМ 893157</t>
  </si>
  <si>
    <t>Любашівка Одеська обл</t>
  </si>
  <si>
    <t>Одеська обл. с.Троїцьке вул. газовий провулок 8</t>
  </si>
  <si>
    <t xml:space="preserve">КАЛ 2016 кухар </t>
  </si>
  <si>
    <t xml:space="preserve">кухар 10 років   </t>
  </si>
  <si>
    <t>не одружений цивільна дружина Тодорова Татьяна Андріївна - 1998 -0689410772</t>
  </si>
  <si>
    <t>0960905740</t>
  </si>
  <si>
    <t>Петров Олександр Валерійович</t>
  </si>
  <si>
    <t>3482900257</t>
  </si>
  <si>
    <t>АГ 489203</t>
  </si>
  <si>
    <t>004960034</t>
  </si>
  <si>
    <t>Кіровоградська обл.м.Кропивницький</t>
  </si>
  <si>
    <t>м.Киів вул Лабороторга 11 кв.12</t>
  </si>
  <si>
    <t>ККТ м.Кіровоград 2014 харчова промисловість</t>
  </si>
  <si>
    <t>менеджер 12 років Права В</t>
  </si>
  <si>
    <t xml:space="preserve">неодружений                     батько:Петров Валерій Миколайович 1963-0958914228  Кіровоградська обл.м.Кропивницький вул.Світловодська 37         мати:Петрова Наталя Олександрівна 1967-0958407044  Кіровоградська обл.м.Кропивницький вул.Світловодська 37 </t>
  </si>
  <si>
    <t>0505135738</t>
  </si>
  <si>
    <t>9/5986</t>
  </si>
  <si>
    <t>Поляков Артем Ігорович</t>
  </si>
  <si>
    <t>3346710199</t>
  </si>
  <si>
    <t>СО 636354</t>
  </si>
  <si>
    <t>КО 739878
Автозаводським РВ КМУ УМВС УКР в Полтавській обл
29.01.2008</t>
  </si>
  <si>
    <t>Полтавська обл.м.Кременчук</t>
  </si>
  <si>
    <t>Полтавська обл.м.Кременчук проспект Лесі Украінки 76 кв.60</t>
  </si>
  <si>
    <t>ВПУ 7 м.Кременчук 2009 електро-газо зварювальник</t>
  </si>
  <si>
    <t>електро-газозварювальник 3 роки</t>
  </si>
  <si>
    <t>неодружений                     мати:Полякова Світлана Іванівна 0974501845 Полтавська обл.м.Кременчук проспект Лесі Украінки 76 кв.60                                сестра:Полякова Вероніка Ігорівна 2006-0686949715 Полтавська обл.м.Кременчук проспект Лесі Украінки 76 кв.60</t>
  </si>
  <si>
    <t>0971422135</t>
  </si>
  <si>
    <t>460 543А</t>
  </si>
  <si>
    <t>А2120 по розподілу рекомендаційний лист</t>
  </si>
  <si>
    <t>1801</t>
  </si>
  <si>
    <t>Почтар Максим Іванович</t>
  </si>
  <si>
    <t>3652708638</t>
  </si>
  <si>
    <t>АГ 280198</t>
  </si>
  <si>
    <t>КТ 167156</t>
  </si>
  <si>
    <t>Чернівецька обл. Дністровський р-н с.Ярівка</t>
  </si>
  <si>
    <t>Чернівецька обл. Дністровський р-н с.Ярівка вул.Головна 15</t>
  </si>
  <si>
    <t>ПДАТУ 2023 агроінженарія</t>
  </si>
  <si>
    <t>водій комбайна 4 роки права БЕ Б С1 С СЕ</t>
  </si>
  <si>
    <t>не одружений мама:Почтар Людмила Михайлівна - 1973 - 0660205327 - Чернівецька обл. Дністровський р-н с.Ярівка вул.Головна 15</t>
  </si>
  <si>
    <t>0973519358</t>
  </si>
  <si>
    <t>3261</t>
  </si>
  <si>
    <t>Пшеборський Павло Миколайович</t>
  </si>
  <si>
    <t>3120425234</t>
  </si>
  <si>
    <t>АГ363852</t>
  </si>
  <si>
    <t>ВН129675
Житомирським РВ УМВС України в Житомирській обл.
22.06.2002</t>
  </si>
  <si>
    <t>Житомирська обл с.Тетерівка</t>
  </si>
  <si>
    <t>Житомирська обл с.Тетерівка вул.Поліська 36</t>
  </si>
  <si>
    <t xml:space="preserve">ВПУ№6 2002 сварщік </t>
  </si>
  <si>
    <t xml:space="preserve">різноробочий 6 років </t>
  </si>
  <si>
    <t>не одружений мама:Пшиборська Галина Володимирівна - немає- Житомирська обл с.Тетерівка вул.Поліська 36</t>
  </si>
  <si>
    <t>1258</t>
  </si>
  <si>
    <t>Радченко Петро Іванович</t>
  </si>
  <si>
    <t>3224624416</t>
  </si>
  <si>
    <t>АГ 314332</t>
  </si>
  <si>
    <t>закордонний 
GB 055508</t>
  </si>
  <si>
    <t xml:space="preserve">м.Коваль </t>
  </si>
  <si>
    <t>м.Коваль вул Ватутіна 74а кв36</t>
  </si>
  <si>
    <t>ВПУ№7 автослесар</t>
  </si>
  <si>
    <t>різноробочий 10 років права Б БЕ</t>
  </si>
  <si>
    <t>одружений дружина Банько Ірина Миколаївна - 1992 - 0982770432 м.Коваль вул Ватутіна 74а кв36</t>
  </si>
  <si>
    <t>0994687688</t>
  </si>
  <si>
    <t>Рошану Олексій Іванович</t>
  </si>
  <si>
    <t>3525315316</t>
  </si>
  <si>
    <t>АГ537404</t>
  </si>
  <si>
    <t>АО079696
Новомосковсьми РВ ГУ ДМС України в Дніпропетровській обл.
25.09.2012</t>
  </si>
  <si>
    <t xml:space="preserve">м. Дніпро </t>
  </si>
  <si>
    <t>м. Дніпро ,вул. щКасьора 29б ,кв. 72</t>
  </si>
  <si>
    <t xml:space="preserve">ВПУ 17 ,м. Дніпро  2014р. Автомеханік </t>
  </si>
  <si>
    <t>офіціант, 5 років ,</t>
  </si>
  <si>
    <t>неодружений , Мати Рошану Тетяна Олександріївна м. Дніпро , 0984878687</t>
  </si>
  <si>
    <t>0989605384</t>
  </si>
  <si>
    <t>2878</t>
  </si>
  <si>
    <t>Рябко Олексій Віталійович</t>
  </si>
  <si>
    <t>3630009058</t>
  </si>
  <si>
    <t>АВ658324</t>
  </si>
  <si>
    <t>АО285322
Нікопольським РВ ГУ ДМС України в Дніпропетровській обл.
13.07.2015</t>
  </si>
  <si>
    <t xml:space="preserve">Дніпропетровська обл. ,м. Нікополь </t>
  </si>
  <si>
    <t xml:space="preserve">Дніпропетровська обл. ,м. Нікополь  ,вул. Чубаря 9 ,кв. 24 </t>
  </si>
  <si>
    <t xml:space="preserve">НТНМетал 2018р. , механік .Дніпропетровська обл. ,м. Нікополь   </t>
  </si>
  <si>
    <t>слюсар 2 роки ,</t>
  </si>
  <si>
    <t>неодружений , Мати Рябко Олена Сергіївна , м . Тернопіль вул. Новий Світ 89 ,кв. 32, 0994060776</t>
  </si>
  <si>
    <t>0980334948</t>
  </si>
  <si>
    <t>1880</t>
  </si>
  <si>
    <t>Сидорук Максим Володимирович</t>
  </si>
  <si>
    <t>3384705257</t>
  </si>
  <si>
    <t>АВ 040518</t>
  </si>
  <si>
    <t>005735524</t>
  </si>
  <si>
    <t>Волинська обл м.Рожище</t>
  </si>
  <si>
    <t>Волинська обл м.Рожище вул Селянська 17</t>
  </si>
  <si>
    <t>школа №2 м.Рожищі</t>
  </si>
  <si>
    <t>Будівельник 4 роки права Б</t>
  </si>
  <si>
    <t>Одружений дружина: Сидорук Марія Петрівна - 1992 - 0505343846 -Волинська обл м.Рожище вул Селянська 17</t>
  </si>
  <si>
    <t>0935168804</t>
  </si>
  <si>
    <t>Сіраш Євгеній Юрійович</t>
  </si>
  <si>
    <t>3347508853</t>
  </si>
  <si>
    <t>АГ 041052</t>
  </si>
  <si>
    <t>ТТ177894</t>
  </si>
  <si>
    <t>м. Київ , вул. Ревуцького 17,кв. 217</t>
  </si>
  <si>
    <t xml:space="preserve">м.Київ ,гімназія 290. 2008 р. </t>
  </si>
  <si>
    <t>комплектувальник 3 роки ,</t>
  </si>
  <si>
    <t>неодружений , Дівчина Шило Любов Миколаївна , м. Київ , вул. Ревуцького 17,кв. 162 , 0636307362, мати 0967392784</t>
  </si>
  <si>
    <t>0668769902</t>
  </si>
  <si>
    <t>Стеценко Дмитро Геннадійович</t>
  </si>
  <si>
    <t>3543808475</t>
  </si>
  <si>
    <t>АГ 362868</t>
  </si>
  <si>
    <t>008827399
1819
28.02.2023</t>
  </si>
  <si>
    <t>Запорізька обл. Мелітополь</t>
  </si>
  <si>
    <t>Житомирська обл. с.Озерне вул. Авіаційна буд5 кв9</t>
  </si>
  <si>
    <t>ВПУ№40 2015 станочнік широкого профелю</t>
  </si>
  <si>
    <t xml:space="preserve">столяр 7 років </t>
  </si>
  <si>
    <t xml:space="preserve">не одружений </t>
  </si>
  <si>
    <t>0666885806</t>
  </si>
  <si>
    <t>Сузанський Дмитро Вікторович</t>
  </si>
  <si>
    <t>3616700890</t>
  </si>
  <si>
    <t>АГ 489201</t>
  </si>
  <si>
    <t>ВТ 152298</t>
  </si>
  <si>
    <t xml:space="preserve">м.Дружківка Донецька обл   </t>
  </si>
  <si>
    <t>м. Одеса вул. Базарна 101 кв 15</t>
  </si>
  <si>
    <t>ВПУ Дружківське 2017 електрик</t>
  </si>
  <si>
    <t xml:space="preserve">машиніст бульдозера 1.5 років </t>
  </si>
  <si>
    <t xml:space="preserve">не одружений мама: Цибенко Алла Олександрівна - 1975 - 0995032540 - Росія </t>
  </si>
  <si>
    <t>0662608123</t>
  </si>
  <si>
    <t>1334/1568</t>
  </si>
  <si>
    <t>Титарчук Микола Вікторович</t>
  </si>
  <si>
    <t>3453808372</t>
  </si>
  <si>
    <t>АГ093117</t>
  </si>
  <si>
    <t>004414562
виданий 5610
08.01.2020</t>
  </si>
  <si>
    <t xml:space="preserve">м.Рівне </t>
  </si>
  <si>
    <t xml:space="preserve">м.Рівне вул.Дворецька 174б </t>
  </si>
  <si>
    <t>ВПУ№ 1 2012 будівельник</t>
  </si>
  <si>
    <t>муляр 10 років права Б</t>
  </si>
  <si>
    <t>одружений дружина: Титарчук Ганна Тарасівна -1999 - 0978343630 -м.Рівне вул.Дворецька 174б</t>
  </si>
  <si>
    <t>0682898432</t>
  </si>
  <si>
    <t>3991</t>
  </si>
  <si>
    <t>Угринчук Павло Захарійович</t>
  </si>
  <si>
    <t>3182521716</t>
  </si>
  <si>
    <t>АГ275338</t>
  </si>
  <si>
    <t>КР815786
Кіцманським РВ УМВС України в Чернівецькій обл.
12.12.2003</t>
  </si>
  <si>
    <t>Чернівецька обл.Кіцменський р-н.смт.Кіцмен</t>
  </si>
  <si>
    <t>Чернівецька обл.Кіцменський р-н.с.Мамаєвці вул.Шевченка 22</t>
  </si>
  <si>
    <t>Чернівецьке ВПУ 2006 маляр-штукатур</t>
  </si>
  <si>
    <t>інструктор автошколи 5 років Права А А1 В С С1 Е</t>
  </si>
  <si>
    <t>одружений              дружина:Угринчук Міхаела Пентелеівна 1997-0950821565 Чернівецька обл.Кіцменський р-н.с.Мамаєвці вул.Шевченка 22                           мати:Угрмнчук Сильвія Емануілівна 1950-0951450014 Чернівецька обл.Кіцменський р-н.с.Мамаєвці вул.Шевченка 22</t>
  </si>
  <si>
    <t>0663840957</t>
  </si>
  <si>
    <t>Упир Андрій Олександрович</t>
  </si>
  <si>
    <t>3287517557</t>
  </si>
  <si>
    <t>АГ 362866</t>
  </si>
  <si>
    <t>ВН 366303
Житомирським МВ УМВС УКР в Житомирській обл
13.12.2006</t>
  </si>
  <si>
    <t>м. Житомир вул. Князів Острожських 97, кв. 38</t>
  </si>
  <si>
    <t xml:space="preserve">2007р. М. Житомир </t>
  </si>
  <si>
    <t xml:space="preserve">бармен 8 років </t>
  </si>
  <si>
    <t>неодружений , Мати Упир Олена Михайліївна м. Житомир вул. Князів Острожських 97, кв. 38 , 0677338282</t>
  </si>
  <si>
    <t>0933855674</t>
  </si>
  <si>
    <t>1265</t>
  </si>
  <si>
    <t>Фальчук Павло Володимирович</t>
  </si>
  <si>
    <t>3415303230</t>
  </si>
  <si>
    <t>АГ 314334</t>
  </si>
  <si>
    <t>004669234
0710
04.03.2020</t>
  </si>
  <si>
    <t>м.Луцьк</t>
  </si>
  <si>
    <t>м.Луцьк вул.Федорова 1 кв.22</t>
  </si>
  <si>
    <t>Луцький НТУ 2016 метролог</t>
  </si>
  <si>
    <t>таксист 4 роки Права В</t>
  </si>
  <si>
    <t xml:space="preserve">неодружений                       мати:Фальчуку Любов Олексіівна 1960-099740281 м.Луцьк вул.Федорова 1 кв.22            </t>
  </si>
  <si>
    <t>0955196589</t>
  </si>
  <si>
    <t>2/8/3414</t>
  </si>
  <si>
    <t>Федоров Володимир Володимирович</t>
  </si>
  <si>
    <t>3515902178</t>
  </si>
  <si>
    <t>АГ181538</t>
  </si>
  <si>
    <t>СТ326902
Вишгородським РВ Управління ДМС Українив Київській обл.
18.10.2012</t>
  </si>
  <si>
    <t>Киівська обл.Вижгородський р-н.с.Андріівка</t>
  </si>
  <si>
    <t>Киівська обл.Вижгородський р-н.с.Андріівка вул.Лісова 32</t>
  </si>
  <si>
    <t>Малинський лісотехнічний коледж 2021</t>
  </si>
  <si>
    <t>лісник 4 роки Права В С</t>
  </si>
  <si>
    <t>одружений             дружина :Федорова Ольга Андріівна 1994-0994885935 Киівська обл.Вижгородський р-н.с.Андріівка вул.Лісова 32                  батько:Федоров Володимир Петрович 1964-0975738318  Киівська обл.Вижгородський р-н.с.Андріівка вул.Лісова 32</t>
  </si>
  <si>
    <t>0500841820</t>
  </si>
  <si>
    <t>Хіміч Артем Юрійович</t>
  </si>
  <si>
    <t>3566405692</t>
  </si>
  <si>
    <t>АГ041045</t>
  </si>
  <si>
    <t>ТТ172132
Печерським РВ ГУ ДМС України в місті Києві
14.009.2013</t>
  </si>
  <si>
    <t>м.Київ вул Паркова Сирецька 17 кв 13</t>
  </si>
  <si>
    <t>КНУ Т.Шевченка 2019 геодезія</t>
  </si>
  <si>
    <t>маркетолог 6 років права Б</t>
  </si>
  <si>
    <t>не одружений сестра: Хіміч Альона Юріївна - 1992 -0937556810 - м.Київ</t>
  </si>
  <si>
    <t>0638197939</t>
  </si>
  <si>
    <t>10/3858</t>
  </si>
  <si>
    <t>Черновалов Євген Русланович</t>
  </si>
  <si>
    <t>3557014311</t>
  </si>
  <si>
    <t>АВ982218</t>
  </si>
  <si>
    <t>010608409
виданий 0719
13.05.2024</t>
  </si>
  <si>
    <t>АР.Крим</t>
  </si>
  <si>
    <t>м. Киів вул.Георгія Гангадзе 20 кв.1</t>
  </si>
  <si>
    <t>луцьке ПТУ№ 21 2015 автослюсар</t>
  </si>
  <si>
    <t xml:space="preserve">різноробочий 5 років Права в С    </t>
  </si>
  <si>
    <t>неодружений           друг:Ігор 0954975936 м.Киів</t>
  </si>
  <si>
    <t>0953823834</t>
  </si>
  <si>
    <t>Чупрій Нікіта Миколайович</t>
  </si>
  <si>
    <t>3644808315</t>
  </si>
  <si>
    <t>АГ035368</t>
  </si>
  <si>
    <t>008243507
виданий 8029
20.09.2022</t>
  </si>
  <si>
    <t>с.Гостомель Київська обл</t>
  </si>
  <si>
    <t>м.Київ вул Михайла Донця 23 кв14</t>
  </si>
  <si>
    <t>ВПУ № 19 автослесар</t>
  </si>
  <si>
    <t xml:space="preserve">різнороб 6 років </t>
  </si>
  <si>
    <t>не одружений Тітка: Бондаренко Анна Миколаївна -0931418752 - м.Київ</t>
  </si>
  <si>
    <t>0965986248</t>
  </si>
  <si>
    <t>3/3516</t>
  </si>
  <si>
    <t>Шиян Євген Петрович</t>
  </si>
  <si>
    <t>3489505594</t>
  </si>
  <si>
    <t>АГ 003502</t>
  </si>
  <si>
    <t>КО 868686
Гадяцьким РВ УМВС УКР в Полтавській обл
08.09.2011</t>
  </si>
  <si>
    <t>Полтавська обл. Миргородський р-н с.Лихопілля</t>
  </si>
  <si>
    <t>Полтавська обл. Миргородський р-н с.Лихопілля вул. Інтузіастів 41</t>
  </si>
  <si>
    <t xml:space="preserve">МХПК 2014 діловодство </t>
  </si>
  <si>
    <t>Будівельник 8 років права Б</t>
  </si>
  <si>
    <t>одружений дружина: Шиян Марина Ілонівна - 2002    -  0662391324 -  Полтавська обл. Миргородський р-н с.Лихопілля вул. Інтузіастів 41</t>
  </si>
  <si>
    <t>0677961098</t>
  </si>
  <si>
    <t>Штома Дмитро Миколайович</t>
  </si>
  <si>
    <t>2971414331</t>
  </si>
  <si>
    <t>АВ948473</t>
  </si>
  <si>
    <t>КН537529
Автозаводським РВ КМУ УМВС України в Полтавській обл.
20.01.1998</t>
  </si>
  <si>
    <t>м.Кременчук</t>
  </si>
  <si>
    <t>м.Кременчук вул.лебедина 35</t>
  </si>
  <si>
    <t>Тюменська державна медична академія 2007 лікувальна справа , онко хірург</t>
  </si>
  <si>
    <t>онкохірург 8 років права Б</t>
  </si>
  <si>
    <t>не одружений мама: Штома Олена Миколаївна - 1959 - 0674524612 - м.Кременчук вул.лебедина 35</t>
  </si>
  <si>
    <t>0664950005</t>
  </si>
  <si>
    <t>6/3947</t>
  </si>
  <si>
    <t>Гілевич Назар Едуардович</t>
  </si>
  <si>
    <t>3128824597</t>
  </si>
  <si>
    <t>АГ 511352</t>
  </si>
  <si>
    <t>КВ 850443
Буським РВ УМВС УКР в Львівській обл
26.02.2002</t>
  </si>
  <si>
    <t>Львівська об.Буський р-н. с.Байноки</t>
  </si>
  <si>
    <t>Львівська об.Буський р-н. с.Байноки вул.Зелена буд.43</t>
  </si>
  <si>
    <t>ЗОШ-1- 2001</t>
  </si>
  <si>
    <t>авто-маляр 7 років права А В С</t>
  </si>
  <si>
    <t>неодружанний сестра:Дендюк Галина Едуардівна-1971-0686113196-Львівська об.Буський р-н с.Соколівка вул.Бродська буд.22 сестра:Кравець Ольга Едуардівна-1973-0633795996 -Львівська об.Перемишлянський р-н.с.Лагодів вул.Калиник буд.13</t>
  </si>
  <si>
    <t>0664484211</t>
  </si>
  <si>
    <t>№ 116</t>
  </si>
  <si>
    <t>6/3948</t>
  </si>
  <si>
    <t>Деркач Руслан Миколайович</t>
  </si>
  <si>
    <t>3611600732</t>
  </si>
  <si>
    <t>АГ 511356</t>
  </si>
  <si>
    <t>FK 954619</t>
  </si>
  <si>
    <t>Волинська обл.
с. Бузаки</t>
  </si>
  <si>
    <t xml:space="preserve">Волинська обл.
с. Бузаки
вул. Шевченка буд.56 </t>
  </si>
  <si>
    <t>ВПУ №4
м. Камень-Каширськ
маляр-штукатур</t>
  </si>
  <si>
    <t>Будівельник 3 роки
права А, В, С, С1</t>
  </si>
  <si>
    <t xml:space="preserve">Одружений
Дружина Деркач Ірина Володимирівна - 1997- 0679723276-Волинська обл.
с. Бузаки
вул. Шевченка буд.56 
мати - Деркач Лідія Іванівна - 1967-0987266456,Волинська обл.
с. Бузаки
вул. Шевченка буд.56 
</t>
  </si>
  <si>
    <t>380987301097</t>
  </si>
  <si>
    <t>1717</t>
  </si>
  <si>
    <t>Дмитровський Борис Юрійович</t>
  </si>
  <si>
    <t>3722601097</t>
  </si>
  <si>
    <t>АГ 124747</t>
  </si>
  <si>
    <t>008250404
2110
21.09.2022</t>
  </si>
  <si>
    <t>Івано-Фрранківська об.Калушський р-н. М.Долина вул.Проспект Незалежності буд.2 кв 65</t>
  </si>
  <si>
    <t>ЗОШ-4</t>
  </si>
  <si>
    <t>Водій 2 роки права В</t>
  </si>
  <si>
    <t>неодружаний мати:Дмитровська Наталля Іванівна-1974-0951303173-Івано-Фрранківська об.Калушський р-н. М.Долина вул.Проспект Незалежності буд.2 кв 65 сестра:Дмитровська Христина Олегівна-2011-0980076455-Івано-Фрранківська об.Калушський р-н. М.Долина вул.Проспект Незалежності буд.2 кв 65</t>
  </si>
  <si>
    <t>0985712180</t>
  </si>
  <si>
    <t>790 259А</t>
  </si>
  <si>
    <t>3287</t>
  </si>
  <si>
    <t>Корольов Андрій Олегович</t>
  </si>
  <si>
    <t>3341101598</t>
  </si>
  <si>
    <t>АГ 362873</t>
  </si>
  <si>
    <t>011085211
1810
20.09.2024</t>
  </si>
  <si>
    <t>Житомирська обл.
м. Житомир
вул. Космонавтів буд. 58, к. 61</t>
  </si>
  <si>
    <t>ПТУ №5
м. Житомир 
2008
Столяр , верстатник</t>
  </si>
  <si>
    <t>Шиномонтаж 
права- відсутні</t>
  </si>
  <si>
    <t>не одружений
мати- Корольова Олена Андріївна-0963259915 - Житомирська обл.
м. Житомир
вул. Космонавтів буд. 58, к. 61</t>
  </si>
  <si>
    <t>380983405341</t>
  </si>
  <si>
    <t>3/1204</t>
  </si>
  <si>
    <t>Корчан Павло Васильович</t>
  </si>
  <si>
    <t>3656302256</t>
  </si>
  <si>
    <t>АВ 895953</t>
  </si>
  <si>
    <t>000041532
3245
24.03.2016</t>
  </si>
  <si>
    <t>Київська обл, Білоцерківський р-н, с.Велика Березинка</t>
  </si>
  <si>
    <t>Київська обл, Білоцерківський р-н, с.Велика Березинка, вул. Трохименка 6</t>
  </si>
  <si>
    <t>Великоберезанська ЗОШ 1-3ст. 2014</t>
  </si>
  <si>
    <t>водійське посвідчення категорія В</t>
  </si>
  <si>
    <t xml:space="preserve">неодружений, мати-Корчан Алла Львівна-1967,Київська обл, Білоцерківський р-н, с.Велика Березинка, вул. Трохименка 6, тел-0965566730,батько-Корчан Василь Володимирович, Київська обл, Білоцерківський р-н, с.Велика Березинка, вул. Трохименка 6, тел-0980758942 </t>
  </si>
  <si>
    <t>0975986305</t>
  </si>
  <si>
    <t>1/1541</t>
  </si>
  <si>
    <t>Лукан Юрій Васильович</t>
  </si>
  <si>
    <t>3007625336</t>
  </si>
  <si>
    <t>АГ 270367</t>
  </si>
  <si>
    <t>КР 627459
Путильським РВ УМВС УКР в Чернівецькій обл
25.02.2002</t>
  </si>
  <si>
    <t>Чернівецька обл.
с. Селятин</t>
  </si>
  <si>
    <t xml:space="preserve">Чернівецька обл.
с. Сергії 
вул. Українська буд. 119 </t>
  </si>
  <si>
    <t>ПТУ №4
м. Чернівці
2000
Муляр-штукатур</t>
  </si>
  <si>
    <t>пічник 25 років
права- В</t>
  </si>
  <si>
    <t xml:space="preserve">Одружений
дружина- Лукан Оксана Олександрівна - 1985- 0980275913, Чернівецька обл.
с. Сергії 
вул. Українська буд. 119 
</t>
  </si>
  <si>
    <t>0973125235</t>
  </si>
  <si>
    <t>Манзій Ярослав Олегович</t>
  </si>
  <si>
    <t>3399203118</t>
  </si>
  <si>
    <t>АГ 362872</t>
  </si>
  <si>
    <t>001499616
1420
02.02.2018</t>
  </si>
  <si>
    <t xml:space="preserve">Донецька об.м.Краматорськ </t>
  </si>
  <si>
    <t>Донецька об.м.Краматорськ бул.Машинобудівників буд.51 кв.66</t>
  </si>
  <si>
    <t>ДДДМА інтелектуальні технології проектування</t>
  </si>
  <si>
    <t>прова В</t>
  </si>
  <si>
    <t xml:space="preserve">одружаннний дружина:Манзій Ольга Василійовна-1994-0939905307 м.Житомир Проспект Незалежності буд.39 кв.44 мати:Манзій Тетяна Вікторівна-1973-0956028070 
</t>
  </si>
  <si>
    <t>0931402383</t>
  </si>
  <si>
    <t>4010</t>
  </si>
  <si>
    <t>Марущак Артур Валерійович</t>
  </si>
  <si>
    <t>3655808893</t>
  </si>
  <si>
    <t>АГ 275342</t>
  </si>
  <si>
    <t>005792177
7321
26.02.2021</t>
  </si>
  <si>
    <t>Чернівецька обл.
с. Романківці</t>
  </si>
  <si>
    <t xml:space="preserve">Чернівецька обл.
Дністрівський р-н.
с. Романківці 
вул. Ярослава Мудрого буд. 8А
</t>
  </si>
  <si>
    <t>Стороженецький Лісовий коледж
м. Сторженецьк
2021
Лісове господарство</t>
  </si>
  <si>
    <t>Продавець-консультант 3 роки
права В</t>
  </si>
  <si>
    <t xml:space="preserve">не одружений
мати - Костик Людмила Миколаївна - 1974- 0966284994, Чернівецька обл.
Дністрівський р-н.
с. Романківці 
вул. Ярослава Мудрого буд. 8А( на даний час за кордоном Чехія)
</t>
  </si>
  <si>
    <t>380971594342</t>
  </si>
  <si>
    <t>8/2995</t>
  </si>
  <si>
    <t>Ненартович Олег Вікторович</t>
  </si>
  <si>
    <t>3460703317</t>
  </si>
  <si>
    <t>АГ 182884</t>
  </si>
  <si>
    <t>СТ 307570</t>
  </si>
  <si>
    <t>Київська обл, м.Ірпінь</t>
  </si>
  <si>
    <t>Київська обл, м.Ірпінь, вул.Ломоносова 4а</t>
  </si>
  <si>
    <t>Київський ліцей будівництва та комунального господарства, 2013, електромонтажник</t>
  </si>
  <si>
    <t>автоелектрик,категорія В</t>
  </si>
  <si>
    <t>неодружений, мати-Ненартович Каерина Павлівна-1956,Київська обл, м.Ірпінь, вул.Ломоносова 4а, тел-0507760134</t>
  </si>
  <si>
    <t>0637100833</t>
  </si>
  <si>
    <t>А4165 по розподілу рекомендаційний лист</t>
  </si>
  <si>
    <t>400</t>
  </si>
  <si>
    <t>Петрущенко Арсеній Іванович</t>
  </si>
  <si>
    <t>2973909839</t>
  </si>
  <si>
    <t>АГ 003077</t>
  </si>
  <si>
    <t>НЕ 764517</t>
  </si>
  <si>
    <t>м.Черкаси, вул.Академіка Корольова 32, кв.169</t>
  </si>
  <si>
    <t xml:space="preserve">Луганський національний аграрний університет, 2012, </t>
  </si>
  <si>
    <t>ФОП ПЕТРУЩЕНКО</t>
  </si>
  <si>
    <t>неодружений, мати-Петрущенко Алла Миколаївна-1947, м.Луганськ, вул.Херсонська 5а, кв.28, тел-0661503048, брат-Петрущенко Едуард Іванович-1969, м.Луганськ, квартал Волкова, тел-0504289815</t>
  </si>
  <si>
    <t>3/2514</t>
  </si>
  <si>
    <t>Поплавський Ігор Миколайович</t>
  </si>
  <si>
    <t>3296309596</t>
  </si>
  <si>
    <t>АГ 006628</t>
  </si>
  <si>
    <t>ЕВ 161056</t>
  </si>
  <si>
    <t>Кіровоградська обл.
м. Новоукраїнка</t>
  </si>
  <si>
    <t xml:space="preserve">Кіровоградська обл.
м. Новоукраїнка
вул. Кропивницького буд.70 </t>
  </si>
  <si>
    <t>ПТУ №40 
м. Новоукраїнка 
2018
Електрогазозварювальник</t>
  </si>
  <si>
    <t xml:space="preserve">Різноробочий 20 років
права В, С </t>
  </si>
  <si>
    <t xml:space="preserve">Одружений
дружина-Поплавська Вікторія Юріївна-1994- 0960162353, Кіровоградська обл.
м. Новоукраїнка
вул. Кропивницького буд.70 
мати- Поплавська Валентина Олександрівна - 1971- 380965737883, Кіровоградська обл.
м. Новоукраїнка, 
</t>
  </si>
  <si>
    <t>380966165011</t>
  </si>
  <si>
    <t>9/4106</t>
  </si>
  <si>
    <t>Романов Віктор Олександрович</t>
  </si>
  <si>
    <t>3662304773</t>
  </si>
  <si>
    <t>АВ 860556</t>
  </si>
  <si>
    <t>000076477
6831
26.05.2016</t>
  </si>
  <si>
    <t>Рівненська обл. 
Смт. Демидівка</t>
  </si>
  <si>
    <t xml:space="preserve">Рівненська обл. 
Смт. Демидівка
вул. Луцька буд. 55 </t>
  </si>
  <si>
    <t>Демидівський ліцей І-ІІІст.
Смт. Демидівка 
2011</t>
  </si>
  <si>
    <t>Ремонт техніки 7 років
права В</t>
  </si>
  <si>
    <t xml:space="preserve">не одружений
Цивільна дружина - Зеленко Юлія Юрівна- 2001-0983146386,Рівненська обл. 
Смт. Демидівка
вул. Луцька буд. 55
батько - Романюк Валерій Дмитрович- 1982- 0975173922 , Рівненська обл. 
Смт. Демидівка
вул. Луцька буд. 55 </t>
  </si>
  <si>
    <t>380967906892</t>
  </si>
  <si>
    <t>1345/1994</t>
  </si>
  <si>
    <t>Романюк Андрій Валерійович</t>
  </si>
  <si>
    <t>3412018317</t>
  </si>
  <si>
    <t>АГ 092668</t>
  </si>
  <si>
    <t>МЮ 231115
Демидівським РВ УМВС УКР в Рівненській обл
24.06.2010</t>
  </si>
  <si>
    <t>Київська обл.
смт. Ставище</t>
  </si>
  <si>
    <t xml:space="preserve">Київська обл.
смт. Ставище
вул.Вишнева буд.39 </t>
  </si>
  <si>
    <t>Ковнянська ЗОШ 
с. Полковниче
2007</t>
  </si>
  <si>
    <t>Будівельник 8 років, Права В,С.</t>
  </si>
  <si>
    <t xml:space="preserve">Одружений
Дружина Ромашова Наталія Вікторівна -1992-0965644319, Київська обл.
смт. Ставище
вул.Вишнева буд.39 
мати - Войтихівська Людмила Петрівна-1975-0978394707,Київська обл.
смт. Ставище
вул. Лісова буд.148
</t>
  </si>
  <si>
    <t>380686277097</t>
  </si>
  <si>
    <t>6/ОМР/717</t>
  </si>
  <si>
    <t>Ромашов Денис Павлович</t>
  </si>
  <si>
    <t>3393114354</t>
  </si>
  <si>
    <t>АВ 769688</t>
  </si>
  <si>
    <t>007719701
3244
02.06.2022</t>
  </si>
  <si>
    <t>Хмельницька об.м.Шапетівка</t>
  </si>
  <si>
    <t>Хмельницька об.м.Шапетівка вул.Староконстянтинівське Шосе буд.22 кв.10</t>
  </si>
  <si>
    <t>ПТУ-1-2018-гозоелектрозварювальнік</t>
  </si>
  <si>
    <t>2 роки немає</t>
  </si>
  <si>
    <t>неодружанний мати:Романова Людмила Михайлівна-1979-0509466971-Хмельницька об.м.Шапетівка вул.Староконстянтинівське Шосе буд.22 кв.10 батько:Романов Олександр Викторович-1979-0958755794-Хмельницька об.м.Шапетівка вул.Староконстянтинівське Шосе буд.22 кв.10</t>
  </si>
  <si>
    <t>0977883631</t>
  </si>
  <si>
    <t>Рудас Володимир Павлович</t>
  </si>
  <si>
    <t>3487012259</t>
  </si>
  <si>
    <t>АГ 006627</t>
  </si>
  <si>
    <t>008785791
1810
16.02.2023</t>
  </si>
  <si>
    <t>м.Черкаси</t>
  </si>
  <si>
    <t>м.Черкаси, вул.Грибна 34</t>
  </si>
  <si>
    <t>Білоцерківський аграрний університет, 2018, ветеринар</t>
  </si>
  <si>
    <t>ТОВ Фес-Укр, оператор механізованої подачі суміші</t>
  </si>
  <si>
    <t>неодружений, мати-Рудас Оксана Євгеніївна-1973,м.Черкаси, вул.Грибна 34, тел-0634639076, батько-Рудас Павло Васильович-1969, м.Черкаси, вул.Грибна 34, тел-0932553304.</t>
  </si>
  <si>
    <t>0638989837</t>
  </si>
  <si>
    <t>Сквиря Сергій Андрійович</t>
  </si>
  <si>
    <t>3482707896</t>
  </si>
  <si>
    <t>АВ 155133</t>
  </si>
  <si>
    <t>НЕ 637240
Соснівським РВ УМВС УКР в Черкаській обл
28.07.2014</t>
  </si>
  <si>
    <t>Черкаська обл.
м. Черкаси</t>
  </si>
  <si>
    <t>Черкаська обл.
м. Черкаси
вул. Сумгаїцька буд. 71 к. 138</t>
  </si>
  <si>
    <t>Черкаський Професійний ліцей
м. Черкаси 
2013
Оператор компютерного набору</t>
  </si>
  <si>
    <t>Охоронник 7 років
права В, С.</t>
  </si>
  <si>
    <t>одружений 
дружина - Сквиря Ольга Юріївна - 1996- 380672475850,Черкаська обл.
м. Черкаси
вул. Сумгаїцька буд. 71 к. 138
мама- Сквиря Наталія Леонідівна - 1977- 380939129436, Черкаська обл. м. Черкаси , вул. Тараскова буд.3 к. 122</t>
  </si>
  <si>
    <t>0636503016
0986761279</t>
  </si>
  <si>
    <t>134 803А</t>
  </si>
  <si>
    <t>1/ОМР/1748</t>
  </si>
  <si>
    <t>Смоктунович Олександр Миколайович</t>
  </si>
  <si>
    <t>3232504855</t>
  </si>
  <si>
    <t>АВ 185903</t>
  </si>
  <si>
    <t>СМ 634443
Білоцерківським МВМ ГУ МВС УКР в Київській обл
07.09.2004</t>
  </si>
  <si>
    <t>Київська обл, м.Біла Церква</t>
  </si>
  <si>
    <t>Київська обл, м.Біла Церква, пров.Курсовий 22, кв.84</t>
  </si>
  <si>
    <t>Київський національний університет культури та мистецтв ім. Поплавського, 2009, менеджер туризму, перекладач</t>
  </si>
  <si>
    <t>журналіст</t>
  </si>
  <si>
    <t>неодружений, мати-Смоктунович Надія Петрівна-1954, Київська обл, м.Біла Церква, пров.Курсовий 22, кв.84, тел-0681225410, сестра-Смоктунович Людмила Миколаївна-1982, Німеччина, тел-0681222888</t>
  </si>
  <si>
    <t>0633647071</t>
  </si>
  <si>
    <t>МВ/3133</t>
  </si>
  <si>
    <t>Строкоус Олександр Анатолійович</t>
  </si>
  <si>
    <t>3174500412</t>
  </si>
  <si>
    <t>АВ 970037</t>
  </si>
  <si>
    <t>СМ 579902
Білоцерківським МВ ГУ МВС УКР в Київській обл
27.11.2003</t>
  </si>
  <si>
    <t>Київська об.м.Біла Церква</t>
  </si>
  <si>
    <t>Київська об.м.Біла Церква вул.Леваневського буд.68 кв.113</t>
  </si>
  <si>
    <t>ВПТУ-9 2009 зварювальник</t>
  </si>
  <si>
    <t>зварювальник 16 років прав В</t>
  </si>
  <si>
    <t>одркженний дружина:Строкоус Вікторія Артурівна-1991-0966817271Київська об.м.Біла Церква вул.Леваневського буд.68 кв.113 
мати:Строкоуст Валентина Миколаївна-1963-0967774763 Київська об.Білоцерківський р-н.с.Олійникова Слобода вул.Білоцерківська 61</t>
  </si>
  <si>
    <t>0965570264</t>
  </si>
  <si>
    <t>1/1545</t>
  </si>
  <si>
    <t>Тівілік Дмитро Іванович</t>
  </si>
  <si>
    <t>3125519931</t>
  </si>
  <si>
    <t>АГ 278133</t>
  </si>
  <si>
    <t>КР 617211
Садгірським РВ УМВС УКР в Чернівецькій обл
31.10.2001</t>
  </si>
  <si>
    <t>Чернівецька обл.
м. Чернівці</t>
  </si>
  <si>
    <t>Чернівецька обл.
м. Чернівці 
вул.Привокзальна буд.21 к. 8</t>
  </si>
  <si>
    <t>Чернівецький ПЕТ 
м. Чернівці
2004
Банківська справа</t>
  </si>
  <si>
    <t>Менеджер по продажам 15 років
права В</t>
  </si>
  <si>
    <t xml:space="preserve">Не одружений
мати - Тівілік Ганна Георгіївна- 1947- не пам'ятає-Чернівецька обл.
м. Чернівці 
вул.Привокзальна буд.21 к. 8
 </t>
  </si>
  <si>
    <t>380990276966</t>
  </si>
  <si>
    <t>Феофанов Олександр Павлович</t>
  </si>
  <si>
    <t>3290617876</t>
  </si>
  <si>
    <t>АГ 006625</t>
  </si>
  <si>
    <t>НЕ 444054</t>
  </si>
  <si>
    <t>Черкаська обл.
м. Черкаси
вул. В'ячеслава Галв буд. 16\2 к.62</t>
  </si>
  <si>
    <t>Дніпродзержинський технологічний коледж 
2010
монтаж та експлуатація електроустаткування</t>
  </si>
  <si>
    <t>доставщик 2 роки</t>
  </si>
  <si>
    <t xml:space="preserve">не одружений
мати - Феофанова Надія Валентинівна - 1954- 0660367096, Черкаська обл.
м. Черкаси
вул. В'ячеслава Галв буд. 16\2 к.62
</t>
  </si>
  <si>
    <t>380663208283</t>
  </si>
  <si>
    <t>Шестопал Дмитро Геннадійович</t>
  </si>
  <si>
    <t>3414310392</t>
  </si>
  <si>
    <t>АГ 003078</t>
  </si>
  <si>
    <t>НЕ 583700</t>
  </si>
  <si>
    <t>Черкаська обл.
м. Черкаси
вул. Тараскова буд.16 к 316</t>
  </si>
  <si>
    <t>Автодорожній Ліцей №22 
м. Черкаси 
2012
Шляхобудівник</t>
  </si>
  <si>
    <t>Будівельник 10 років
Права В, С,</t>
  </si>
  <si>
    <t>не одружений
Мати- Шестопал Надія Миколаївна- 1968- 0634665650, Черкаська обл.
м. Черкаси
вул. Тараскова буд.16 к 316
батько - Шестопало Генадій Анатолійович - 1970- 380939860915, за кордоном(Литва)</t>
  </si>
  <si>
    <t>380935149465</t>
  </si>
  <si>
    <t>4187</t>
  </si>
  <si>
    <t>25 квітня 2025 року</t>
  </si>
  <si>
    <t>Артемов Олег В'ячеславович</t>
  </si>
  <si>
    <t>3233706532</t>
  </si>
  <si>
    <t>АГ037302</t>
  </si>
  <si>
    <t>МН945835
Фрунзенським РВХ МУ ГУ МВС України в Харківській обл.
02.11.2007</t>
  </si>
  <si>
    <t xml:space="preserve">м.Харків </t>
  </si>
  <si>
    <t>м.Хрків вул.Проізд Ніконовський 17</t>
  </si>
  <si>
    <t>УІПА 2011 інженер сварочних технологій</t>
  </si>
  <si>
    <t>сварщик монтажник 15 років Права В</t>
  </si>
  <si>
    <t>неодружений                              мати:Артемова Галина Степанівна 1965-0671894069 м.Хрків вул.Проізд Ніконовський 17                  батько:Артемов Вячеслав Іванович 1962--0679716164 м.Хрків вул.Проізд Ніконовський 17</t>
  </si>
  <si>
    <t>0671082384</t>
  </si>
  <si>
    <t>№ 117</t>
  </si>
  <si>
    <t>3/1234</t>
  </si>
  <si>
    <t>Багінський Анатолій Ігорович</t>
  </si>
  <si>
    <t>3222200874</t>
  </si>
  <si>
    <t>АВ895957</t>
  </si>
  <si>
    <t>СМ593382</t>
  </si>
  <si>
    <t>Россія</t>
  </si>
  <si>
    <t>Киівська обл.м.Біла Церква вул.Молодіжна 8 кв.7</t>
  </si>
  <si>
    <t>Красногорівске ПТУ 2006 автослюсар тракторист машиніст широкого профілю</t>
  </si>
  <si>
    <t>столяр 10 років Права В</t>
  </si>
  <si>
    <t xml:space="preserve">одружений                                           дружина:Багінська Наталя Олексіівна 1985-0969300309 Киівська обл.м.Біла Церква вул.Молодіжна 8 кв.7                            мати:Багінська Ольга Володимирівна 1958-0508056203 Киівська обл.м.Біла Церква вул.Кошеля 20 </t>
  </si>
  <si>
    <t>0688068431</t>
  </si>
  <si>
    <t>2914</t>
  </si>
  <si>
    <t>26 квітня 2025 року</t>
  </si>
  <si>
    <t>Беднарський Назарій Тарасович</t>
  </si>
  <si>
    <t>3492706858</t>
  </si>
  <si>
    <t>АВ658938</t>
  </si>
  <si>
    <t>006674760
виданий 6110
06.09.2021</t>
  </si>
  <si>
    <t>Тернопільська обл Бережанський р-н с.Поточани</t>
  </si>
  <si>
    <t>м.Тернопіль вул Злуки 21 кв 90</t>
  </si>
  <si>
    <t>ТЦПТО№1 2013 електрик</t>
  </si>
  <si>
    <t>віконщик 5 років права А Б</t>
  </si>
  <si>
    <t>не одружений мама: Беднарська Галина Василівна - 1972 - 0502866982 - м.Тернопіль вул Злуки 21 кв 90</t>
  </si>
  <si>
    <t>0963747786</t>
  </si>
  <si>
    <t>1/1155</t>
  </si>
  <si>
    <t>Бендовський Ігор Віталійович</t>
  </si>
  <si>
    <t>3552409818</t>
  </si>
  <si>
    <t>АГ137686</t>
  </si>
  <si>
    <t>008576486
виданий 0532
19.12.2022</t>
  </si>
  <si>
    <t>Вінницька обл
м. Томашпіль</t>
  </si>
  <si>
    <t>Вінницька обл
м. Томашпіль
вул.Леонтовича буд.7</t>
  </si>
  <si>
    <t>Томашпільська ЗОШ 
с. Томашпіль
2013</t>
  </si>
  <si>
    <t>Охоронник 2 роки
права вцдсутні</t>
  </si>
  <si>
    <t xml:space="preserve">не одружений
мати- Греченко Світлана Володимирівна - 1965- 0685290405, Вінницька обл
м. Томашпіль
вул.Леонтовича буд.7
</t>
  </si>
  <si>
    <t>0689630801</t>
  </si>
  <si>
    <t>2/2162</t>
  </si>
  <si>
    <t>Владикін Владислав Юрійович</t>
  </si>
  <si>
    <t>3606009292</t>
  </si>
  <si>
    <t>АВ860455</t>
  </si>
  <si>
    <t>СТ451734</t>
  </si>
  <si>
    <t>Київська обл Фастівський р-н с.Юрівка</t>
  </si>
  <si>
    <t xml:space="preserve">Житомирська обл Звягельський р-н с. Вірля вул.Польова 1 </t>
  </si>
  <si>
    <t>ВСПКІНГ КНУБА 2018 обробка матеріалів</t>
  </si>
  <si>
    <t>будівельник 7 років права Б</t>
  </si>
  <si>
    <t>одружений дружина: Владикіна Віта Григоріївна - 1994 -0986085390 - Житомирська обл Звягельський р-н с. Вірля вул.Польова 1</t>
  </si>
  <si>
    <t>0683865112</t>
  </si>
  <si>
    <t>Гейко Андрій Володимирович</t>
  </si>
  <si>
    <t>3497002635</t>
  </si>
  <si>
    <t>АВ 658933</t>
  </si>
  <si>
    <t>КО 866185</t>
  </si>
  <si>
    <t>м. Донецьк</t>
  </si>
  <si>
    <t xml:space="preserve">м. Тернопіль ,пров. Галицький 11, кв. 2 </t>
  </si>
  <si>
    <t xml:space="preserve">ЧДТУ 2020р. , Черкаси  ,програміст , програміст 9 років </t>
  </si>
  <si>
    <t xml:space="preserve">,програміст , програміст 9 років .права кат. В. </t>
  </si>
  <si>
    <t xml:space="preserve">одружений , дружина Гейко Лідія Василіївна м. Тернопіль ,пров. Галицький 11, кв. 2  , 0687650625 
</t>
  </si>
  <si>
    <t>0682208478</t>
  </si>
  <si>
    <t>10/3224</t>
  </si>
  <si>
    <t>Глухенький Роман Володимирович</t>
  </si>
  <si>
    <t>3351912271</t>
  </si>
  <si>
    <t>АВ 983734</t>
  </si>
  <si>
    <t>МЕ 840742</t>
  </si>
  <si>
    <t>м.Київ вул. Мрії 16і кв 51/4</t>
  </si>
  <si>
    <t>школа№27 Київ 2007</t>
  </si>
  <si>
    <t>продавець 3 роки права Б</t>
  </si>
  <si>
    <t>не одружений батько: Глухенькй Володимир Петрович - 1961 -0985612743 - Київська обл. с. Ясинівка</t>
  </si>
  <si>
    <t>0985761793</t>
  </si>
  <si>
    <t>4260</t>
  </si>
  <si>
    <t>Головей Олександр Олегович</t>
  </si>
  <si>
    <t>3473109976</t>
  </si>
  <si>
    <t>АВ 951143</t>
  </si>
  <si>
    <t>004717928</t>
  </si>
  <si>
    <t>м.Київ вул.Героїв Дніпра 59 кв 133</t>
  </si>
  <si>
    <t>КПЛСП 2013 оператор компютерного набору</t>
  </si>
  <si>
    <t xml:space="preserve">комірник 5 років </t>
  </si>
  <si>
    <t>не одружений мама: Головей Людмила Олександрівна - 1974 - 0634338820 - м.Київ вул.Героїв Дніпра 59 кв 133</t>
  </si>
  <si>
    <t>0938572907</t>
  </si>
  <si>
    <t>10/7588</t>
  </si>
  <si>
    <t>Гоменюк Віктор Леонтійович</t>
  </si>
  <si>
    <t>3565311432</t>
  </si>
  <si>
    <t>АГ 041084</t>
  </si>
  <si>
    <t>010087802</t>
  </si>
  <si>
    <t>Вінницька обл.Жмеринський р-н. с.Стасюки</t>
  </si>
  <si>
    <t>Киівська обл смт.Ворзень вул.Лісова 58</t>
  </si>
  <si>
    <t>ВГБК 2021 викладач</t>
  </si>
  <si>
    <t>водій оператор 2 роки Права В</t>
  </si>
  <si>
    <t xml:space="preserve">неодружений                                       мати:Гоменюк Мая Леонтівна 1977-0964672465Вінницька обл.Жмеринський р-н. с.Стасюки вул.Малинова 36              брат:Гоменюк Іван Леонтійович 1996-0977998597  Вінницька обл.Жмеринський р-н. с.Стасюки вул.Малинова 36 </t>
  </si>
  <si>
    <t>0976919623</t>
  </si>
  <si>
    <t>Грищенко Пилип Олександрович</t>
  </si>
  <si>
    <t>3409904892</t>
  </si>
  <si>
    <t>АВ951142</t>
  </si>
  <si>
    <t>МЕ964037
Подільським РУ ГУ МВС України в місті Києві
22.09.2009</t>
  </si>
  <si>
    <t>м.Київ вул. Галицька 11 кв 175</t>
  </si>
  <si>
    <t>КНПУ 2016 вчитель</t>
  </si>
  <si>
    <t xml:space="preserve">менджмент 7 років </t>
  </si>
  <si>
    <t>не одружений мама: Грищенко Ніна Дмитріївна - 1962 - 0931513574 - м.Київ вул. Галицька 11 кв 175</t>
  </si>
  <si>
    <t>0950429641</t>
  </si>
  <si>
    <t>2/8/3541</t>
  </si>
  <si>
    <t>Демчук Роман Віталійович</t>
  </si>
  <si>
    <t>3325301631</t>
  </si>
  <si>
    <t>АГ181545</t>
  </si>
  <si>
    <t>СТ308120
Вишгородським РВ ГУ МВС України в Київській обл.
07.05.2012</t>
  </si>
  <si>
    <t>Київська обл.
бучанський р-н.
с. Гаврилівка</t>
  </si>
  <si>
    <t>Київська обл.
Бучанський р-н.
с. Синяк 
вул. Садова буд.36</t>
  </si>
  <si>
    <t>Гаврилівська ЗОШ 1-3 ст. 11 класів,
с. Гаврилівка 
2008</t>
  </si>
  <si>
    <t>системний адміністратор,3 роки .Права відсутні</t>
  </si>
  <si>
    <t xml:space="preserve">не одружений
мати- Демчук Ганна Миколвївна - 1973- 0970570304- Київська обл.
Бучанський р-н.
с. Синяк 
вул. Садова буд.36
батько - Демчук Віталій Іванович- 1965- 0689680350-Київська обл.
Бучанський р-н.
с. Синяк 
вул. Садова буд.36
</t>
  </si>
  <si>
    <t>0638926967</t>
  </si>
  <si>
    <t>Жадько Юрій Миколайович</t>
  </si>
  <si>
    <t>3417501656</t>
  </si>
  <si>
    <t>АГ035379</t>
  </si>
  <si>
    <t>000954984
виданий 7417
08.09.2017</t>
  </si>
  <si>
    <t>Чернігівська обл Ічнянський р-н с.Заудайка</t>
  </si>
  <si>
    <t xml:space="preserve">м.Київ вул. Олега Тихого 99 </t>
  </si>
  <si>
    <t>ВПУ№ 2010 водій</t>
  </si>
  <si>
    <t xml:space="preserve">сварщик 12 років </t>
  </si>
  <si>
    <t>не одружений ссестра: Жадько Людмила Миколаївна - 1992 - 0985659870 - м.Київ вул. Олега Тихого 99</t>
  </si>
  <si>
    <t>0971659582</t>
  </si>
  <si>
    <t>Зварич Олександр Володимирович</t>
  </si>
  <si>
    <t>3200815832</t>
  </si>
  <si>
    <t>СО862865</t>
  </si>
  <si>
    <t>МЕ229379
Солом'янським РУ ГУ МВС України в місті Києві
16.09.2003</t>
  </si>
  <si>
    <t xml:space="preserve">М. Київ , вул. Берегового 17 , кв. 14 </t>
  </si>
  <si>
    <t xml:space="preserve">НТУ 2011р. Механік , м. Київ </t>
  </si>
  <si>
    <t xml:space="preserve">ьавтомаляр , 10 років , права кат. В. С. </t>
  </si>
  <si>
    <t xml:space="preserve">неодружений , Батько Зварич Володимир Петрович  м. Київ Мартирасяна 17 , кв. 14 , 0975904437 </t>
  </si>
  <si>
    <t>0973596601</t>
  </si>
  <si>
    <t>3307</t>
  </si>
  <si>
    <t>Земсков Віталій Юрійович</t>
  </si>
  <si>
    <t>3140107233</t>
  </si>
  <si>
    <t>АГ362876</t>
  </si>
  <si>
    <t>Житомирським МВ УМВС України в Житомирській обл.
27.07.2002</t>
  </si>
  <si>
    <t xml:space="preserve">м. Житомир  пров. Львівський 3 ,кв. 15 </t>
  </si>
  <si>
    <t xml:space="preserve">м. Житомир Школа 17, 2002р. </t>
  </si>
  <si>
    <t xml:space="preserve">слюсар -монтажник 10 років , права кат. В. </t>
  </si>
  <si>
    <t>неодружений , Мати Земськова Світлана Леонідіївна м. Житомир  пров. Львівський 3 ,кв. 15  , 0635960902</t>
  </si>
  <si>
    <t>0666056990</t>
  </si>
  <si>
    <t>Зіненко Владислав Ігорович</t>
  </si>
  <si>
    <t>3470000953</t>
  </si>
  <si>
    <t>АГ041090</t>
  </si>
  <si>
    <t>004749687</t>
  </si>
  <si>
    <t xml:space="preserve">Донецька обл. Старобешівський р-н. ,  </t>
  </si>
  <si>
    <t xml:space="preserve">КНУ Шевченка , математик </t>
  </si>
  <si>
    <t xml:space="preserve">Неодружений </t>
  </si>
  <si>
    <t>10125</t>
  </si>
  <si>
    <t>Калінін Анатолій Юрійович</t>
  </si>
  <si>
    <t>3272518419</t>
  </si>
  <si>
    <t>АГ 515524</t>
  </si>
  <si>
    <t>004317124
4652
10.12.2019</t>
  </si>
  <si>
    <t>м.Львів</t>
  </si>
  <si>
    <t>м.Львів вул.Тернопільська 5кв.54</t>
  </si>
  <si>
    <t>Львівська ЗОШ №6 2006</t>
  </si>
  <si>
    <t xml:space="preserve">постачальник 13 років </t>
  </si>
  <si>
    <t>неодружений                                    мати:Гончарова Марина Анатолівна 1963-0991691640 м.Львів вул.Тернопільська 5кв.54              цивільна дружина:Хомяк Марія Володимирівна 1995-0961267856 м.Львів вул.Тернопільська 5кв.54</t>
  </si>
  <si>
    <t>0665267812</t>
  </si>
  <si>
    <t>Клевцов Олександр Іванович</t>
  </si>
  <si>
    <t>3374400757</t>
  </si>
  <si>
    <t>АГ 362877</t>
  </si>
  <si>
    <t>ВК 692261
Дзержиньским МВ ГУ МВС УКР в Донецькій обл
11.02.2010</t>
  </si>
  <si>
    <t>Донецька обл м.Торецьк</t>
  </si>
  <si>
    <t>ВПУ№73 2010 камянщик монтажник</t>
  </si>
  <si>
    <t xml:space="preserve">шахта 4.5 років </t>
  </si>
  <si>
    <t>не одружений сестра:Акулова Людмила Іванівна - 1977 - 0999326015 - м.Житомир вул.Князів Острозьких 99 кв 87</t>
  </si>
  <si>
    <t>0931873089</t>
  </si>
  <si>
    <t>3038</t>
  </si>
  <si>
    <t>Коваль Дмитро Олександрович</t>
  </si>
  <si>
    <t>3229124559</t>
  </si>
  <si>
    <t>АГ 140742</t>
  </si>
  <si>
    <t>АТ 177362
Вінницьким РС УДМС УКР в Вінницькій обл
28.03.2017</t>
  </si>
  <si>
    <t>м.Ялта Крим</t>
  </si>
  <si>
    <t xml:space="preserve">Вінницька обл с. Бухоники вул.Гагаріна 59 </t>
  </si>
  <si>
    <t xml:space="preserve">Сімейська середня школа 2003 </t>
  </si>
  <si>
    <t>Торговий представник 5 років  права Б</t>
  </si>
  <si>
    <t xml:space="preserve">не одружений цивільна дружина : Гуліватенко Тетьяна Володимирівна - 1991 - 0983749880 Вінницька обл с. Бухоники вул.Гагаріна 59 </t>
  </si>
  <si>
    <t>0964219409</t>
  </si>
  <si>
    <t>Костів Мирон Михайлович</t>
  </si>
  <si>
    <t>3292402874</t>
  </si>
  <si>
    <t>АВ984346</t>
  </si>
  <si>
    <t>КС580724</t>
  </si>
  <si>
    <t>Львівська обл.м.Стрий</t>
  </si>
  <si>
    <t>м.Киів вул.Гарета Джонса 8 кв.26</t>
  </si>
  <si>
    <t>МАУП 2018 менеджер</t>
  </si>
  <si>
    <t xml:space="preserve">дизайнер 12 років </t>
  </si>
  <si>
    <t xml:space="preserve">неодружений                                        мати:Костіва Руслана Андріівна 0684291238 Львівська обл.м.Стрий вул.Заводська 19 кв.26                          сестра:Костіва Тетяна Михайлівна -0632818700 Львівська обл.м.Стрий </t>
  </si>
  <si>
    <t>0976749603</t>
  </si>
  <si>
    <t>8/2422</t>
  </si>
  <si>
    <t>Кучерявий Олександр Олександрович</t>
  </si>
  <si>
    <t>3354412091</t>
  </si>
  <si>
    <t>АГ449023</t>
  </si>
  <si>
    <t>ОК015151
Біляївським РВ ГУ ДМС України в Одеській обл.
06.08.2016</t>
  </si>
  <si>
    <t>м.Одесса</t>
  </si>
  <si>
    <t>Харківська обл.с.Говріловка вул.Верхня 14</t>
  </si>
  <si>
    <t>Одеська ЗОШ 2008</t>
  </si>
  <si>
    <t>кухар 3 роки Права В</t>
  </si>
  <si>
    <t xml:space="preserve">неодружений                                               цивільна дружина:Мартіросян Олена Віталівна 1991-0638653137 Харківська обл.с.Говріловка вул.Верхня 14                </t>
  </si>
  <si>
    <t>0992617577</t>
  </si>
  <si>
    <t>Кушвид Микола Олександрович</t>
  </si>
  <si>
    <t>3567701017</t>
  </si>
  <si>
    <t>АВ 951141</t>
  </si>
  <si>
    <t>006937759</t>
  </si>
  <si>
    <t>Волинська обл. Ківерцівський р-н с.Яківці</t>
  </si>
  <si>
    <t>м.Київ вул. Рокосовського 3 кв 216</t>
  </si>
  <si>
    <t>с.Яківці ЗОШ 1-3 ступенів 2014</t>
  </si>
  <si>
    <t xml:space="preserve">будівельник 4 роки </t>
  </si>
  <si>
    <t>одружений дружина: Кушвид Тетьяна Миколаївна - 1999 - 0635163482 - м.Київ вул. Рокосовського 3 кв 216</t>
  </si>
  <si>
    <t>0938865600</t>
  </si>
  <si>
    <t>Лебеденко Іван Васильович</t>
  </si>
  <si>
    <t>3301907959</t>
  </si>
  <si>
    <t>АВ 895958</t>
  </si>
  <si>
    <t>FY 247785</t>
  </si>
  <si>
    <t>м. Біла Церква</t>
  </si>
  <si>
    <t>Київська обл. ,Фастовський р-н. ,с. Пилипівка ,вул. Набережна 12</t>
  </si>
  <si>
    <t xml:space="preserve">Київська обл. ,Фастовський р-н. ,с. Пилипівка ,2007р. </t>
  </si>
  <si>
    <t xml:space="preserve">водій, 5 років ,врава кат. В. С1.,С. </t>
  </si>
  <si>
    <t>неодружений , Мати Лебеденко Олеся Іванівна Київська обл. ,Фастовський р-н. ,с. Пилипівка ,вул. Набережна 12 , 0977405175</t>
  </si>
  <si>
    <t>0936936733</t>
  </si>
  <si>
    <t>Лемех Дмитро Олександрович</t>
  </si>
  <si>
    <t>3407412451</t>
  </si>
  <si>
    <t>АГ449022</t>
  </si>
  <si>
    <t>002971783
виданий 6336
15.02.2019</t>
  </si>
  <si>
    <t>м.Харків смт.Солоницівка</t>
  </si>
  <si>
    <t>Харківська обл.смт.Солоницівка вул.Макаренка 13 кв.12</t>
  </si>
  <si>
    <t>Харківске ВПУ 2013 токар</t>
  </si>
  <si>
    <t>токар 12 років Права В</t>
  </si>
  <si>
    <t>неодружений                                          мати:Лемех Любов Анатолівна 1970-0663561691 Харківська обл.смт.Солоницівка вул.Макаренка 13 кв.12                   батько:Лемех Олександр Євгенійович 1970-0663567770 Харківська обл.смт.Солоницівка вул.Макаренка 13 кв.12</t>
  </si>
  <si>
    <t>0954025107</t>
  </si>
  <si>
    <t>Лізвінський Сергій Ігорович</t>
  </si>
  <si>
    <t>3076716293</t>
  </si>
  <si>
    <t>АГ 041073</t>
  </si>
  <si>
    <t>МЕ 635567</t>
  </si>
  <si>
    <t>м. Хмельницький</t>
  </si>
  <si>
    <t>м.Київ 
вул. Жуля Верна буд.11 к.99</t>
  </si>
  <si>
    <t>КМДУ м.камянець подільський
2005
фізична культура</t>
  </si>
  <si>
    <t>УМВСУ опер</t>
  </si>
  <si>
    <t>одружений
дружина: Лізвінська Оксана Сергіївна - 1990- 0967340439- м.Київ 
вул. Жуля Верна буд.11 к.99
мати; Лізвінська Людмила Сигизмундівна- 1964- 0682059810- м. Хмельницький , вул. Зарічанська буд.36\ 1 , к.81</t>
  </si>
  <si>
    <t>0986159608</t>
  </si>
  <si>
    <t>ЩИПАНСЬКИЙ!!!</t>
  </si>
  <si>
    <t>1/3659</t>
  </si>
  <si>
    <t>Лопатін Богдан Сергійович</t>
  </si>
  <si>
    <t>3190020555</t>
  </si>
  <si>
    <t>АГ 535663</t>
  </si>
  <si>
    <t>АН 237785
Дзержинським РВ Криворізького МУ УМВС УКР в Дніпропетровській обл
05.04.2004</t>
  </si>
  <si>
    <t xml:space="preserve">м.Запоріжжя </t>
  </si>
  <si>
    <t>Дніпропетровська обл м. Кривий ріг вул.Віталія Матусевича 18 кв 60</t>
  </si>
  <si>
    <t xml:space="preserve">КТУ 2009 автоматични системи управління </t>
  </si>
  <si>
    <t xml:space="preserve">продавець 5 років </t>
  </si>
  <si>
    <t>одружений дружина: Лопатіна Наталія Михайлівна - 1991 -0965041740 - Дніпропетровська обл м. Кривий ріг вул.Віталія Матусевича 18 кв 60</t>
  </si>
  <si>
    <t>0983512474</t>
  </si>
  <si>
    <t>Лук'янов Станіслав Анатолійович</t>
  </si>
  <si>
    <t>3386515637</t>
  </si>
  <si>
    <t>АГ041122</t>
  </si>
  <si>
    <t>ЕВ216474</t>
  </si>
  <si>
    <t>м.Киів провулок Балтійський 1 кв.749</t>
  </si>
  <si>
    <t>ДЛАУ 2013 аеронавігаційне забезпечення польотів</t>
  </si>
  <si>
    <t>менеджер 10 років Права В</t>
  </si>
  <si>
    <t>одружений                                  дружина:Лукянова Катерина Андріівна 1992-0669936108 м.Киів провулок Балтійський 1 кв.749                 сестра:Гелеверя Яна Василівна 1980-0935681236 Кіровоградська обл.м.Новоукраінка вул.Володарського</t>
  </si>
  <si>
    <t>0668700261</t>
  </si>
  <si>
    <t>1/3653</t>
  </si>
  <si>
    <t>Ляшенко Микола Володимирович</t>
  </si>
  <si>
    <t>3269717512</t>
  </si>
  <si>
    <t>АГ 535649</t>
  </si>
  <si>
    <t>005287199
1264
05.10.2020</t>
  </si>
  <si>
    <t>Росія м.Магадан</t>
  </si>
  <si>
    <t>Дніпропетровська обл м.Кривий ріг вул. Лісового 33 кв206</t>
  </si>
  <si>
    <t>КТУ 2018 автосправа</t>
  </si>
  <si>
    <t>водій 8 років права - всі категорії</t>
  </si>
  <si>
    <t>не одружений Батько: Ляшенко Володимир Миколайович - 1979 - 0675129837 - Дніпропетровська обл м.Кривий ріг вул. Лісового43 кв62</t>
  </si>
  <si>
    <t>0932061560</t>
  </si>
  <si>
    <t>Мирончук Володимир Васильович</t>
  </si>
  <si>
    <t>3409913794</t>
  </si>
  <si>
    <t>АГ449021</t>
  </si>
  <si>
    <t>СЕ579663
Коломийським МВ УМВС України в Івано-Франківській обл.
26.08.2011</t>
  </si>
  <si>
    <t>Івано-Франківська обл. Коломийський р-н с. Нижній вербіж</t>
  </si>
  <si>
    <t>Івано-Франківська обл. Коломийський р-н с.Шепарівці вул.Черемшин 2</t>
  </si>
  <si>
    <t>виш в італії 2012 магазинщік</t>
  </si>
  <si>
    <t xml:space="preserve">Ресторанний бізнес 4 роки права Б С </t>
  </si>
  <si>
    <t>одружений дружина: Мирончук Маряна Вікторівна - 1996 - 0681955349 - Івано-Франківська обл. Коломийський р-н с.Шепарівці вул.Черемшин 2</t>
  </si>
  <si>
    <t>0631341056</t>
  </si>
  <si>
    <t>10/414</t>
  </si>
  <si>
    <t>Михальченко Олександр Олексійович</t>
  </si>
  <si>
    <t>3033302894</t>
  </si>
  <si>
    <t>АГ038704</t>
  </si>
  <si>
    <t>МА841628
Путивльським РВ УМВС України в Сумській обл.</t>
  </si>
  <si>
    <t>Сумська обл. м. Путивль</t>
  </si>
  <si>
    <t xml:space="preserve">м.Київ вул. Причальна 1 </t>
  </si>
  <si>
    <t>ГНПУ 2005 механік</t>
  </si>
  <si>
    <t>кран маніпулятор 5 років права А Б С</t>
  </si>
  <si>
    <t xml:space="preserve">не одружений брат: Повалій Сергій Олександрович - 0981254133 - м.Київ </t>
  </si>
  <si>
    <t>0630326112</t>
  </si>
  <si>
    <t>790037А</t>
  </si>
  <si>
    <t>Міщенко Мирослав Анатолійович</t>
  </si>
  <si>
    <t>3445613574</t>
  </si>
  <si>
    <t>АГ037299</t>
  </si>
  <si>
    <t>004438107</t>
  </si>
  <si>
    <t>Житомираська обл. м. Коростень</t>
  </si>
  <si>
    <t>м.Київ вул. Сірожопаників 34 кв 64</t>
  </si>
  <si>
    <t>ВПУ№16 2014 електрик</t>
  </si>
  <si>
    <t>одружений дружина: Міщенко Ольга Володимирівна - 0637342570 -м.Київ вул. Сірожопаників 34 кв 64</t>
  </si>
  <si>
    <t>0637342574</t>
  </si>
  <si>
    <t>Моржановський Максим Ігорович</t>
  </si>
  <si>
    <t>3566604854</t>
  </si>
  <si>
    <t>АВ 951136</t>
  </si>
  <si>
    <t>ВТ 064435</t>
  </si>
  <si>
    <t xml:space="preserve">Донецька обл.м.Словянськ </t>
  </si>
  <si>
    <t>м.Киів вул.Михайла Бойчука 17А кв.87</t>
  </si>
  <si>
    <t>ДДПУ 2019 вчитель початкових класів</t>
  </si>
  <si>
    <t>офіціант 8 років Прав В С</t>
  </si>
  <si>
    <t>неодружений                            мати:Моржановська Ніна Станіславівна 1965-0955111041 м.Словянськ вул.Літеретурна 26           брат:Моржановський Михайло Ігорович 1997-0502114921 м.Киів вул.Велика Васильківська 2А кв.33</t>
  </si>
  <si>
    <t>0502114926</t>
  </si>
  <si>
    <t>8/3015</t>
  </si>
  <si>
    <t>Нудьга Сергій Анатолійович</t>
  </si>
  <si>
    <t>3137822258</t>
  </si>
  <si>
    <t>АГ 182892</t>
  </si>
  <si>
    <t>МВ 147161</t>
  </si>
  <si>
    <t xml:space="preserve">Сумська обл Роменський р-н с. Ярмолинці </t>
  </si>
  <si>
    <t>Київська обл. м.Буча вул.Вокзальна 129б кв7</t>
  </si>
  <si>
    <t>ЛПЛЗТ 2009 помічник машиніста</t>
  </si>
  <si>
    <t xml:space="preserve">банкір 7 років </t>
  </si>
  <si>
    <t>не одружений Батько:Нудьга Анатолій Григорович -1958- 0962224580 - Сумська обл Роменський р-н с. Ярмолинці вул.Глинська 7</t>
  </si>
  <si>
    <t>0989185395</t>
  </si>
  <si>
    <t>1537/10/2741</t>
  </si>
  <si>
    <t>Огурцов Денис Олегович</t>
  </si>
  <si>
    <t>3334110452</t>
  </si>
  <si>
    <t>АГ 040392</t>
  </si>
  <si>
    <t>СЮ 066874</t>
  </si>
  <si>
    <t>Луганська обл м.Северодонецьк</t>
  </si>
  <si>
    <t>м.Київ вул.Пантелемона куліша 5а кв 2304</t>
  </si>
  <si>
    <t>ЗНУ 2014 менджмент</t>
  </si>
  <si>
    <t xml:space="preserve">сварщик 3 роки </t>
  </si>
  <si>
    <t>не одружений мама:Огурцова Надія Володимирівна - 1965 - польща</t>
  </si>
  <si>
    <t>0977337633</t>
  </si>
  <si>
    <t>Орехов Богдан Віталійович</t>
  </si>
  <si>
    <t>3655400557</t>
  </si>
  <si>
    <t>АГ 036698</t>
  </si>
  <si>
    <t>000056311</t>
  </si>
  <si>
    <t xml:space="preserve">Донецька обл. , м. Дружківка </t>
  </si>
  <si>
    <t xml:space="preserve">М. Київ вул. Велика Китаєвська 10 , кв. 8 </t>
  </si>
  <si>
    <t xml:space="preserve">ДДМА м. Краматорськ , 2021р.  Програміст </t>
  </si>
  <si>
    <t xml:space="preserve">зварювальник 5 років </t>
  </si>
  <si>
    <t xml:space="preserve">неодружений , Мати Авдєєва Вікторія Володимирівна М. Київ вул. Велика Китаєвська 10 , кв. 8  , 0955018357 </t>
  </si>
  <si>
    <t>0953310690</t>
  </si>
  <si>
    <t>Пелешок Василь Володимирович</t>
  </si>
  <si>
    <t>3550108377</t>
  </si>
  <si>
    <t>АВ 658939</t>
  </si>
  <si>
    <t>НЮ 306832</t>
  </si>
  <si>
    <t>Тернопільська обл Шумський р-н с.Тетирківці</t>
  </si>
  <si>
    <t xml:space="preserve">Тернопільська обл Шумський р-н с.Тетирківці вул Шевченка 35 </t>
  </si>
  <si>
    <t>ТКТНТУ 2016 автомобільна справа</t>
  </si>
  <si>
    <t xml:space="preserve">будівельник 5 років права А Б </t>
  </si>
  <si>
    <t xml:space="preserve">не одружений цивільна дружина : Сисак Галина Василівна - 2004 - 0671214489 - м.Тернопіль вул Київська 18 </t>
  </si>
  <si>
    <t>0963292546</t>
  </si>
  <si>
    <t>Проскуров Владислав Олександрович</t>
  </si>
  <si>
    <t>3504300079</t>
  </si>
  <si>
    <t>АГ535664</t>
  </si>
  <si>
    <t>АО023907
Дзержинським РВ Криворізьким ГУ МВС України в Дніпропетровській обл.
23.02.2012</t>
  </si>
  <si>
    <t>м. Кривий Ріг</t>
  </si>
  <si>
    <t>м.Кривий Ріг вул.Провулок Довгинцівський 7</t>
  </si>
  <si>
    <t xml:space="preserve">Криворіжзьке ПТУ 2014 кранівник </t>
  </si>
  <si>
    <t>начальник електромеханічноі дільниці 4 роки Права В</t>
  </si>
  <si>
    <t>неодружений                              мати:Проскурова Наталія Іванівна 1964-0977744858 м.Кривий Ріг вул.Провулок Довгинцівський 7                    дівчина:Романовська Влада Віталівна 2001-0964207843 м.Кривий Ріг вул.Колійна 93</t>
  </si>
  <si>
    <t>0967848246</t>
  </si>
  <si>
    <t>Ратніков Володимир Володимирович</t>
  </si>
  <si>
    <t>3458504891</t>
  </si>
  <si>
    <t>АВ895955</t>
  </si>
  <si>
    <t>004961485
виданий 1443
16.07.2020</t>
  </si>
  <si>
    <t>Донецька обл м.Костянтинівка</t>
  </si>
  <si>
    <t>Київська обл. Таращанський р-н с.Калинове вул.Литвінівка 19/3</t>
  </si>
  <si>
    <t>ВПУ№22 2015 сварщік</t>
  </si>
  <si>
    <t>фермер 10 років права Б</t>
  </si>
  <si>
    <t>не одружений мама: Шаміна Олександра Георгіївна - 1972 - 0984895735 - Київська обл. Таращанський р-н с.Калинове вул.Литвінівка 19/3</t>
  </si>
  <si>
    <t>0954595793</t>
  </si>
  <si>
    <t>10358</t>
  </si>
  <si>
    <t>Ребендюк Андрій Григорович</t>
  </si>
  <si>
    <t>3316906992</t>
  </si>
  <si>
    <t>АГ 036547</t>
  </si>
  <si>
    <t>МР 184165
Нижньосірогозьким РВ УМВС УКР в Херсонській обл
09.11.2006</t>
  </si>
  <si>
    <t>Херсонська обл. , Нижньосірогозький р-н. , с. Вільне</t>
  </si>
  <si>
    <t xml:space="preserve">м. Київ ,просп. Григоренка Петра 3а , кв. 51 </t>
  </si>
  <si>
    <t xml:space="preserve">МДПУ ім. Богдана Хмельницького 2019 р. , програміст </t>
  </si>
  <si>
    <t xml:space="preserve">курєр 4 роки ,права кат .В. </t>
  </si>
  <si>
    <t xml:space="preserve">одружений ,Дружина Ребендюк Анна Сергіївна м. Київ ,просп. Григоренка Петра 3а , кв. 51  , 0977182354 </t>
  </si>
  <si>
    <t>0932295236</t>
  </si>
  <si>
    <t>844</t>
  </si>
  <si>
    <t>Сенін Максим Федорович</t>
  </si>
  <si>
    <t>3057913171</t>
  </si>
  <si>
    <t>АГ432807</t>
  </si>
  <si>
    <t>АК804384
Нікопольським МВ УМВС України у Дніпропетровській обл.
02.02.2000</t>
  </si>
  <si>
    <t>Дніпропетровська обл.м.Нікополь</t>
  </si>
  <si>
    <t>Дніпропетровська обл.м.Нікополь вул.Героів Холодного яру 4 кв.9</t>
  </si>
  <si>
    <t>Нікокпольска Академія 2006 спеціаліст інженерноі механіки</t>
  </si>
  <si>
    <t xml:space="preserve">слюсар 5 років </t>
  </si>
  <si>
    <t xml:space="preserve">одружений                                                         дружина :Сеніна Ірина Юріівна 1979-0509701034   0682861076  Дніпропетровська обл.м.Нікополь вул.Героів Холодного яру 4 кв.9                   мати :Сеніна Наталя Олексіівна 1952-0508541104 Дніпропетровська обл.м.Нікополь вул.Гайдамацька буд.11 </t>
  </si>
  <si>
    <t>0959390009</t>
  </si>
  <si>
    <t>Синчук Євгеній Олександрович</t>
  </si>
  <si>
    <t>3596005312</t>
  </si>
  <si>
    <t>АВ 984345</t>
  </si>
  <si>
    <t>005106595
1430
21.08.2020</t>
  </si>
  <si>
    <t>Донецька обл.м.Добропілля</t>
  </si>
  <si>
    <t>м.Киів вул.Соловцова 2 кв.15</t>
  </si>
  <si>
    <t>Допропільська ЗОШ№19</t>
  </si>
  <si>
    <t xml:space="preserve">прораб 2 роки </t>
  </si>
  <si>
    <t xml:space="preserve">неодружений                                        мати:Синчук Ольга Миколаівна 1978-066894001 м.Добропілля вул.Луганська 22 кв.28             </t>
  </si>
  <si>
    <t>0505776893</t>
  </si>
  <si>
    <t>Степаненко Андрій Григорович</t>
  </si>
  <si>
    <t>3058019136</t>
  </si>
  <si>
    <t>АГ038688</t>
  </si>
  <si>
    <t>СО288807
Ленінградським РУ ГУ МВС України в місті Києві
09.12.1999</t>
  </si>
  <si>
    <t xml:space="preserve">м. Київ , просп. Перемоги 144 ,кв. 47 </t>
  </si>
  <si>
    <t>ПТУ м. Київ , 2003 р. ,оператор</t>
  </si>
  <si>
    <t xml:space="preserve">кухар 20 років , права кат. В </t>
  </si>
  <si>
    <t>одружений , Дружина Романюк Маргарита Ігоріївна м. Київ , просп. Перемоги 144 ,кв. 47  , 0669721841</t>
  </si>
  <si>
    <t>0658557770</t>
  </si>
  <si>
    <t>Хімічук Сергій Петрович</t>
  </si>
  <si>
    <t>3048510253</t>
  </si>
  <si>
    <t>АГ362875</t>
  </si>
  <si>
    <t>Богунським РВ УМВС України в Житомирській обл.
19.07.2000</t>
  </si>
  <si>
    <t>м.Житомир вул.Івана Мазепи 139 кв.140</t>
  </si>
  <si>
    <t>Житомирський ЖТК 2002 столяр станочник облицювальник</t>
  </si>
  <si>
    <t>водій 25 років Права В1 В С1 С СЕ</t>
  </si>
  <si>
    <t>неодружений                                       мати:Хімічук Надія Арсенівна 1955-0972834028 м.Житомир вул.Івана Мазепи 139 кв.140                сестра:Кліменко Тетяна Петрівна 1978-0970292728 м.Житомир вул.Войкова 23 кв.35</t>
  </si>
  <si>
    <t>0672838836</t>
  </si>
  <si>
    <t>Чиж Максим Васильович</t>
  </si>
  <si>
    <t>3081613872</t>
  </si>
  <si>
    <t>МО 554442</t>
  </si>
  <si>
    <t>СМ 131574
Рокитнянським РВ ГУ МВС УКР в Київській обл
11.04.2001</t>
  </si>
  <si>
    <t>Київська обл с.Рокитне</t>
  </si>
  <si>
    <t>м.Київ вул.Юрія Кондратюка 4б кв 11</t>
  </si>
  <si>
    <t>ГМБТ 2012 механік</t>
  </si>
  <si>
    <t>КМП 6 років права Б</t>
  </si>
  <si>
    <t>одружений дружина: Кучак Леся Вікторівна - 1986 - 0678736790 - м.Київ вул.Юрія Кондратюка 4б кв 11</t>
  </si>
  <si>
    <t>0688838767</t>
  </si>
  <si>
    <t>100 975П</t>
  </si>
  <si>
    <t>846</t>
  </si>
  <si>
    <t>Чирок Сергій Вікторович</t>
  </si>
  <si>
    <t>3329615532</t>
  </si>
  <si>
    <t>АГ432804</t>
  </si>
  <si>
    <t>АО371357
Нікопольським РВ ГУ ДМС України в Дніпропетровській обл.
02.11.2016</t>
  </si>
  <si>
    <t xml:space="preserve">Дніпропетровська обл. м. Нікополь </t>
  </si>
  <si>
    <t xml:space="preserve">Дніпропетровська обл. м. Нікополь вул. Шевченка 100 , кв. 66 </t>
  </si>
  <si>
    <t xml:space="preserve">Дніпропетровська обл. м. Нікополь  ,с. Борисівка , 2005 р. </t>
  </si>
  <si>
    <t xml:space="preserve">бригадир ,8 років ,права кат. В. </t>
  </si>
  <si>
    <t xml:space="preserve">одружений , Дружина Шипула Анастасія Олександріївна Дніпропетровська обл. м. Нікополь вул. Шевченка 100 , кв. 66  , 0991607755
</t>
  </si>
  <si>
    <t>0956871354,      0682291067</t>
  </si>
  <si>
    <t>Чуйко Борис Сергійович</t>
  </si>
  <si>
    <t>3224721412</t>
  </si>
  <si>
    <t>АГ 037305</t>
  </si>
  <si>
    <t>ЕН 372978</t>
  </si>
  <si>
    <t xml:space="preserve">Луганська обл. , Старобільський р-н , с. Бондарево </t>
  </si>
  <si>
    <t xml:space="preserve">м. Київ ,вул . Новославська 4 , кв. 27 </t>
  </si>
  <si>
    <t>Луганська обл. , Старобільськ</t>
  </si>
  <si>
    <t>Будівельник ,8 років ,</t>
  </si>
  <si>
    <t>неодружений , Мати Чуйко Наталія Миколаївна м. Київ ,вул . Новославська 4 , кв. 27  , 0997738602</t>
  </si>
  <si>
    <t>0954303445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</si>
</sst>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5" fillId="0" borderId="0"/>
    <xf numFmtId="164" fontId="6" fillId="0" borderId="0" applyBorder="0" applyProtection="0"/>
    <xf numFmtId="0" fontId="5" fillId="0" borderId="0"/>
    <xf numFmtId="0" fontId="2" fillId="0" borderId="0"/>
    <xf numFmtId="0" fontId="21" fillId="0" borderId="0"/>
    <xf numFmtId="0" fontId="1" fillId="0" borderId="0"/>
  </cellStyleXfs>
  <cellXfs count="150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3" fillId="3" borderId="1" xfId="5" applyFont="1" applyFill="1" applyBorder="1" applyAlignment="1">
      <alignment horizontal="center" vertical="center" wrapText="1"/>
    </xf>
    <xf numFmtId="0" fontId="14" fillId="3" borderId="1" xfId="5" applyFont="1" applyFill="1" applyBorder="1" applyAlignment="1">
      <alignment horizontal="center" vertical="center" wrapText="1"/>
    </xf>
    <xf numFmtId="0" fontId="13" fillId="3" borderId="1" xfId="4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49" fontId="13" fillId="3" borderId="1" xfId="5" applyNumberFormat="1" applyFont="1" applyFill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center" wrapText="1"/>
    </xf>
    <xf numFmtId="164" fontId="16" fillId="0" borderId="5" xfId="3" applyFont="1" applyBorder="1" applyAlignment="1">
      <alignment horizontal="center" vertical="center" wrapText="1"/>
    </xf>
    <xf numFmtId="0" fontId="17" fillId="0" borderId="1" xfId="5" applyFont="1" applyBorder="1" applyAlignment="1">
      <alignment horizontal="center" vertical="center" wrapText="1"/>
    </xf>
    <xf numFmtId="49" fontId="14" fillId="0" borderId="1" xfId="5" applyNumberFormat="1" applyFont="1" applyBorder="1" applyAlignment="1">
      <alignment horizontal="center" vertical="center" wrapText="1"/>
    </xf>
    <xf numFmtId="49" fontId="14" fillId="0" borderId="1" xfId="5" quotePrefix="1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17" fillId="0" borderId="1" xfId="5" applyFont="1" applyBorder="1" applyAlignment="1">
      <alignment horizontal="center" vertical="top" wrapText="1"/>
    </xf>
    <xf numFmtId="0" fontId="14" fillId="0" borderId="1" xfId="5" applyFont="1" applyBorder="1" applyAlignment="1">
      <alignment horizontal="center" vertical="top" wrapText="1"/>
    </xf>
    <xf numFmtId="0" fontId="14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textRotation="90" wrapText="1"/>
    </xf>
    <xf numFmtId="49" fontId="19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" fontId="19" fillId="0" borderId="1" xfId="0" applyNumberFormat="1" applyFont="1" applyFill="1" applyBorder="1" applyAlignment="1">
      <alignment horizontal="center" vertical="center"/>
    </xf>
    <xf numFmtId="1" fontId="19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49" fontId="8" fillId="0" borderId="1" xfId="0" quotePrefix="1" applyNumberFormat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9" fontId="8" fillId="4" borderId="1" xfId="0" quotePrefix="1" applyNumberFormat="1" applyFont="1" applyFill="1" applyBorder="1" applyAlignment="1">
      <alignment horizontal="center" vertical="center" wrapText="1"/>
    </xf>
    <xf numFmtId="0" fontId="8" fillId="4" borderId="1" xfId="0" quotePrefix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 wrapText="1"/>
    </xf>
    <xf numFmtId="1" fontId="18" fillId="4" borderId="1" xfId="0" applyNumberFormat="1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 wrapText="1"/>
    </xf>
    <xf numFmtId="0" fontId="8" fillId="4" borderId="1" xfId="0" quotePrefix="1" applyFont="1" applyFill="1" applyBorder="1" applyAlignment="1">
      <alignment horizontal="center" vertical="center" wrapText="1"/>
    </xf>
    <xf numFmtId="16" fontId="20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49" fontId="20" fillId="4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16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0" xfId="0" applyBorder="1"/>
    <xf numFmtId="0" fontId="8" fillId="4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wrapText="1"/>
    </xf>
    <xf numFmtId="0" fontId="13" fillId="0" borderId="1" xfId="7" applyFont="1" applyBorder="1" applyAlignment="1">
      <alignment horizontal="center" vertical="center" wrapText="1"/>
    </xf>
    <xf numFmtId="49" fontId="13" fillId="0" borderId="1" xfId="7" applyNumberFormat="1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16" fontId="14" fillId="0" borderId="1" xfId="7" applyNumberFormat="1" applyFont="1" applyBorder="1" applyAlignment="1">
      <alignment horizontal="center" vertical="center" wrapText="1"/>
    </xf>
    <xf numFmtId="0" fontId="14" fillId="0" borderId="1" xfId="7" applyFont="1" applyBorder="1" applyAlignment="1">
      <alignment horizontal="center" vertical="center" wrapText="1"/>
    </xf>
    <xf numFmtId="49" fontId="14" fillId="0" borderId="1" xfId="7" applyNumberFormat="1" applyFont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49" fontId="13" fillId="0" borderId="1" xfId="7" quotePrefix="1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 wrapText="1"/>
    </xf>
    <xf numFmtId="49" fontId="8" fillId="5" borderId="1" xfId="0" quotePrefix="1" applyNumberFormat="1" applyFont="1" applyFill="1" applyBorder="1" applyAlignment="1">
      <alignment horizontal="center" vertical="center" wrapText="1"/>
    </xf>
    <xf numFmtId="0" fontId="8" fillId="5" borderId="1" xfId="0" quotePrefix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 wrapText="1"/>
    </xf>
    <xf numFmtId="49" fontId="18" fillId="5" borderId="1" xfId="0" applyNumberFormat="1" applyFont="1" applyFill="1" applyBorder="1" applyAlignment="1">
      <alignment horizontal="center" vertical="center" wrapText="1"/>
    </xf>
    <xf numFmtId="1" fontId="18" fillId="5" borderId="1" xfId="0" applyNumberFormat="1" applyFont="1" applyFill="1" applyBorder="1" applyAlignment="1">
      <alignment horizontal="center" vertical="center"/>
    </xf>
    <xf numFmtId="1" fontId="18" fillId="5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14" fontId="13" fillId="0" borderId="1" xfId="7" applyNumberFormat="1" applyFont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9" fillId="0" borderId="10" xfId="0" applyNumberFormat="1" applyFont="1" applyFill="1" applyBorder="1" applyAlignment="1">
      <alignment horizontal="center" vertical="center" wrapText="1"/>
    </xf>
    <xf numFmtId="49" fontId="19" fillId="0" borderId="6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65" fontId="18" fillId="0" borderId="1" xfId="0" applyNumberFormat="1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49" fontId="8" fillId="0" borderId="11" xfId="0" quotePrefix="1" applyNumberFormat="1" applyFont="1" applyBorder="1" applyAlignment="1">
      <alignment horizontal="center" vertical="center" wrapText="1"/>
    </xf>
  </cellXfs>
  <cellStyles count="8">
    <cellStyle name="Excel Built-in Normal" xfId="3" xr:uid="{00000000-0005-0000-0000-000000000000}"/>
    <cellStyle name="Звичайний 2" xfId="5" xr:uid="{00000000-0005-0000-0000-000002000000}"/>
    <cellStyle name="Звичайний 3" xfId="6" xr:uid="{00000000-0005-0000-0000-000003000000}"/>
    <cellStyle name="Обычный" xfId="0" builtinId="0"/>
    <cellStyle name="Обычный 2" xfId="1" xr:uid="{00000000-0005-0000-0000-000004000000}"/>
    <cellStyle name="Обычный 3" xfId="7" xr:uid="{6F9A8190-4F79-4A77-A713-E27D01EECB7D}"/>
    <cellStyle name="Обычный 4 2" xfId="4" xr:uid="{00000000-0005-0000-0000-000005000000}"/>
    <cellStyle name="Обычный 5 2" xfId="2" xr:uid="{00000000-0005-0000-0000-000006000000}"/>
  </cellStyles>
  <dxfs count="105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6;&#1086;&#1085;&#1077;&#1089;&#1077;&#1085;&#1085;&#1103;%205.10%20&#1079;&#1072;&#1075;&#1072;&#1083;&#1100;&#1085;&#1077;%2023.04.25___1&#1073;&#1072;&#109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6;&#1086;&#1085;&#1077;&#1089;&#1077;&#1085;&#1085;&#1103;%205.10%20&#1079;&#1072;&#1075;&#1072;&#1083;&#1100;&#1085;&#1077;%2024.04.25___1&#1073;&#1072;&#10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6;&#1086;&#1085;&#1077;&#1089;&#1077;&#1085;&#1085;&#1103;%205.10%20&#1079;&#1072;&#1075;&#1072;&#1083;&#1100;&#1085;&#1077;%2025.04.25___1&#1073;&#1072;&#109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1076;&#1086;&#1085;&#1077;&#1089;&#1077;&#1085;&#1085;&#1103;%205.10%20&#1079;&#1072;&#1075;&#1072;&#1083;&#1100;&#1085;&#1077;%2026.04.25___1&#1073;&#1072;&#10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363)/&#1076;&#1086;&#1085;&#1077;&#1089;&#1077;&#1085;&#1085;&#1103;%205.10%20&#1079;&#1072;&#1075;&#1072;&#1083;&#1100;&#1085;&#1077;%2022.04.25___1&#1073;&#1072;&#1090;%20-%20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Луцького об'єднаного міського</v>
          </cell>
          <cell r="H33" t="str">
            <v>Волинська</v>
          </cell>
        </row>
        <row r="34">
          <cell r="G34" t="str">
            <v>другого відділу Камінь-Каширського районного</v>
          </cell>
          <cell r="H34" t="str">
            <v>Волинська</v>
          </cell>
        </row>
        <row r="35">
          <cell r="G35" t="str">
            <v>першого відділу Луцького районного</v>
          </cell>
          <cell r="H35" t="str">
            <v>Волинська</v>
          </cell>
        </row>
        <row r="36">
          <cell r="G36" t="str">
            <v>другого відділу Луцького районного</v>
          </cell>
          <cell r="H36" t="str">
            <v>Волинська</v>
          </cell>
        </row>
        <row r="37">
          <cell r="G37" t="str">
            <v>Волинського обласного</v>
          </cell>
          <cell r="H37" t="str">
            <v>Волинська</v>
          </cell>
        </row>
        <row r="38">
          <cell r="G38" t="str">
            <v>другого відділу Володимир-Волинського районного</v>
          </cell>
          <cell r="H38" t="str">
            <v>Волинська</v>
          </cell>
        </row>
        <row r="39">
          <cell r="G39" t="str">
            <v>Володимир-Волинського районного</v>
          </cell>
          <cell r="H39" t="str">
            <v>Волинська</v>
          </cell>
        </row>
        <row r="40">
          <cell r="G40" t="str">
            <v>Камінь-Каширського районного</v>
          </cell>
          <cell r="H40" t="str">
            <v>Волинська</v>
          </cell>
        </row>
        <row r="41">
          <cell r="G41" t="str">
            <v>Ковельського районного</v>
          </cell>
          <cell r="H41" t="str">
            <v>Волинська</v>
          </cell>
        </row>
        <row r="42">
          <cell r="G42" t="str">
            <v>Луцького районного</v>
          </cell>
          <cell r="H42" t="str">
            <v>Волинська</v>
          </cell>
        </row>
        <row r="43">
          <cell r="G43" t="str">
            <v>першого відділу Дніпровського районного</v>
          </cell>
          <cell r="H43" t="str">
            <v>Дніпропетровська</v>
          </cell>
        </row>
        <row r="44">
          <cell r="G44" t="str">
            <v>першого відділу Кам'янського районного</v>
          </cell>
          <cell r="H44" t="str">
            <v>Дніпропетровська</v>
          </cell>
        </row>
        <row r="45">
          <cell r="G45" t="str">
            <v>першого відділу Нікопольського районного</v>
          </cell>
          <cell r="H45" t="str">
            <v>Дніпропетровська</v>
          </cell>
        </row>
        <row r="46">
          <cell r="G46" t="str">
            <v>першого відділу Новомосковського районного</v>
          </cell>
          <cell r="H46" t="str">
            <v>Дніпропетровська</v>
          </cell>
        </row>
        <row r="47">
          <cell r="G47" t="str">
            <v>першого відділу Синельниківського районного</v>
          </cell>
          <cell r="H47" t="str">
            <v>Дніпропетровська</v>
          </cell>
        </row>
        <row r="48">
          <cell r="G48" t="str">
            <v>першого відділу Криворізького районного</v>
          </cell>
          <cell r="H48" t="str">
            <v>Дніпропетровська</v>
          </cell>
        </row>
        <row r="49">
          <cell r="G49" t="str">
            <v>другого відділу Кам'янського районного</v>
          </cell>
          <cell r="H49" t="str">
            <v>Дніпропетровська</v>
          </cell>
        </row>
        <row r="50">
          <cell r="G50" t="str">
            <v>другого відділу Нікопольського районного</v>
          </cell>
          <cell r="H50" t="str">
            <v>Дніпропетровська</v>
          </cell>
        </row>
        <row r="51">
          <cell r="G51" t="str">
            <v>третього відділу Кам'янського районного</v>
          </cell>
          <cell r="H51" t="str">
            <v>Дніпропетровська</v>
          </cell>
        </row>
        <row r="52">
          <cell r="G52" t="str">
            <v>четвертого відділу Кам'янського районного</v>
          </cell>
          <cell r="H52" t="str">
            <v>Дніпропетровська</v>
          </cell>
        </row>
        <row r="53">
          <cell r="G53" t="str">
            <v>Амур-Нижньодніпровського районного</v>
          </cell>
          <cell r="H53" t="str">
            <v>Дніпропетровська</v>
          </cell>
        </row>
        <row r="54">
          <cell r="G54" t="str">
            <v>другого відділу Дніпровського районного</v>
          </cell>
          <cell r="H54" t="str">
            <v>Дніпропетровська</v>
          </cell>
        </row>
        <row r="55">
          <cell r="D55" t="str">
            <v>міста Дніпра</v>
          </cell>
          <cell r="G55" t="str">
            <v>Дніпровського районного</v>
          </cell>
          <cell r="H55" t="str">
            <v>Дніпропетровська</v>
          </cell>
        </row>
        <row r="56">
          <cell r="D56" t="str">
            <v>міста Дніпра</v>
          </cell>
          <cell r="G56" t="str">
            <v>Індустріального районного</v>
          </cell>
          <cell r="H56" t="str">
            <v>Дніпропетровська</v>
          </cell>
        </row>
        <row r="57">
          <cell r="G57" t="str">
            <v>Кам'янського районного</v>
          </cell>
          <cell r="H57" t="str">
            <v>Дніпропетровська</v>
          </cell>
        </row>
        <row r="58">
          <cell r="G58" t="str">
            <v>другого відділу Криворізького районного</v>
          </cell>
          <cell r="H58" t="str">
            <v>Дніпропетровська</v>
          </cell>
        </row>
        <row r="59">
          <cell r="G59" t="str">
            <v>Криворізького районного</v>
          </cell>
          <cell r="H59" t="str">
            <v>Дніпропетровська</v>
          </cell>
        </row>
        <row r="60">
          <cell r="G60" t="str">
            <v>другого відділу Синельниківського районного</v>
          </cell>
          <cell r="H60" t="str">
            <v>Дніпропетровська</v>
          </cell>
        </row>
        <row r="61">
          <cell r="G61" t="str">
            <v>Новокодацького районного</v>
          </cell>
          <cell r="H61" t="str">
            <v>Дніпропетровська</v>
          </cell>
        </row>
        <row r="62">
          <cell r="G62" t="str">
            <v>Покровсько-Тернівського районного</v>
          </cell>
          <cell r="H62" t="str">
            <v>Дніпропетровська</v>
          </cell>
        </row>
        <row r="63">
          <cell r="G63" t="str">
            <v>Самарського районного</v>
          </cell>
          <cell r="H63" t="str">
            <v>Дніпропетровська</v>
          </cell>
        </row>
        <row r="64">
          <cell r="G64" t="str">
            <v>Соборного районного</v>
          </cell>
          <cell r="H64" t="str">
            <v>Дніпропетровська</v>
          </cell>
        </row>
        <row r="65">
          <cell r="G65" t="str">
            <v>третього відділу Дніпровського районного</v>
          </cell>
          <cell r="H65" t="str">
            <v>Дніпропетровська</v>
          </cell>
        </row>
        <row r="66">
          <cell r="D66" t="str">
            <v>міста Дніпра</v>
          </cell>
          <cell r="G66" t="str">
            <v>Шевченківського районного</v>
          </cell>
          <cell r="H66" t="str">
            <v>Дніпропетровська</v>
          </cell>
        </row>
        <row r="67">
          <cell r="G67" t="str">
            <v>третього відділу Криворізького районного</v>
          </cell>
          <cell r="H67" t="str">
            <v>Дніпропетровська</v>
          </cell>
        </row>
        <row r="68">
          <cell r="G68" t="str">
            <v>третього відділу Нікопольського районного</v>
          </cell>
          <cell r="H68" t="str">
            <v>Дніпропетровська</v>
          </cell>
        </row>
        <row r="69">
          <cell r="G69" t="str">
            <v>третього відділу Нікопольського районного</v>
          </cell>
          <cell r="H69" t="str">
            <v>Дніпропетровська</v>
          </cell>
        </row>
        <row r="70">
          <cell r="G70" t="str">
            <v>третього відділу Синельниківського районного</v>
          </cell>
          <cell r="H70" t="str">
            <v>Дніпропетровська</v>
          </cell>
        </row>
        <row r="71">
          <cell r="G71" t="str">
            <v>четвертого відділу Синельниківського районного</v>
          </cell>
          <cell r="H71" t="str">
            <v>Дніпропетровська</v>
          </cell>
        </row>
        <row r="72">
          <cell r="G72" t="str">
            <v>п'ятого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Дніпровського обласного</v>
          </cell>
          <cell r="H73" t="str">
            <v>Дніпропетровська</v>
          </cell>
        </row>
        <row r="74">
          <cell r="G74" t="str">
            <v>Інгулецького районного</v>
          </cell>
          <cell r="H74" t="str">
            <v>Дніпропетровська</v>
          </cell>
        </row>
        <row r="75">
          <cell r="G75" t="str">
            <v>Криворізького районного</v>
          </cell>
          <cell r="H75" t="str">
            <v>Дніпропетровська</v>
          </cell>
        </row>
        <row r="76">
          <cell r="G76" t="str">
            <v>Металургійно-Довгинцівського об'єднаного районного</v>
          </cell>
          <cell r="H76" t="str">
            <v>Дніпропетровська</v>
          </cell>
        </row>
        <row r="77">
          <cell r="G77" t="str">
            <v>Нікопольського районного</v>
          </cell>
          <cell r="H77" t="str">
            <v>Дніпропетровська</v>
          </cell>
        </row>
        <row r="78">
          <cell r="G78" t="str">
            <v>Новомосковського районного</v>
          </cell>
          <cell r="H78" t="str">
            <v>Дніпропетровська</v>
          </cell>
        </row>
        <row r="79">
          <cell r="G79" t="str">
            <v>Павлоградського районного</v>
          </cell>
          <cell r="H79" t="str">
            <v>Дніпропетровська</v>
          </cell>
        </row>
        <row r="80">
          <cell r="G80" t="str">
            <v>Саксаганського районного</v>
          </cell>
          <cell r="H80" t="str">
            <v>Дніпропетровська</v>
          </cell>
        </row>
        <row r="81">
          <cell r="G81" t="str">
            <v>Синельниківського районного</v>
          </cell>
          <cell r="H81" t="str">
            <v>Дніпропетровська</v>
          </cell>
        </row>
        <row r="82">
          <cell r="G82" t="str">
            <v>Центрально-Міського районного</v>
          </cell>
          <cell r="H82" t="str">
            <v>Дніпропетровська</v>
          </cell>
        </row>
        <row r="83">
          <cell r="G83" t="str">
            <v>Центрально-Чечелевського районного</v>
          </cell>
          <cell r="H83" t="str">
            <v>Дніпропетровська</v>
          </cell>
        </row>
        <row r="84">
          <cell r="G84" t="str">
            <v>Центрально-Чечелівського об'єднаного районного</v>
          </cell>
          <cell r="H84" t="str">
            <v>Дніпропетровська</v>
          </cell>
        </row>
        <row r="85">
          <cell r="G85" t="str">
            <v>першого відділу Краматорського районного</v>
          </cell>
          <cell r="H85" t="str">
            <v>Донецька</v>
          </cell>
        </row>
        <row r="86">
          <cell r="G86" t="str">
            <v>першого відділу Покровського районного</v>
          </cell>
          <cell r="H86" t="str">
            <v>Донецька</v>
          </cell>
        </row>
        <row r="87">
          <cell r="G87" t="str">
            <v>другого відділу Краматорського районного</v>
          </cell>
          <cell r="H87" t="str">
            <v>Донецька</v>
          </cell>
        </row>
        <row r="88">
          <cell r="G88" t="str">
            <v>третього відділу Краматорського районного</v>
          </cell>
          <cell r="H88" t="str">
            <v>Донецька</v>
          </cell>
        </row>
        <row r="89">
          <cell r="G89" t="str">
            <v>Бахмутського районного</v>
          </cell>
          <cell r="H89" t="str">
            <v>Донецька</v>
          </cell>
        </row>
        <row r="90">
          <cell r="G90" t="str">
            <v>Волноваського районного</v>
          </cell>
          <cell r="H90" t="str">
            <v>Донецька</v>
          </cell>
        </row>
        <row r="91">
          <cell r="G91" t="str">
            <v>Краматорського районного</v>
          </cell>
          <cell r="H91" t="str">
            <v>Донецька</v>
          </cell>
        </row>
        <row r="92">
          <cell r="G92" t="str">
            <v>Маріупольського районного</v>
          </cell>
          <cell r="H92" t="str">
            <v>Донецька</v>
          </cell>
        </row>
        <row r="93">
          <cell r="G93" t="str">
            <v>Покровського районного</v>
          </cell>
          <cell r="H93" t="str">
            <v>Донецька</v>
          </cell>
        </row>
        <row r="94">
          <cell r="G94" t="str">
            <v>першого відділу Бердичівського районного</v>
          </cell>
          <cell r="H94" t="str">
            <v>Житомирська</v>
          </cell>
        </row>
        <row r="95">
          <cell r="G95" t="str">
            <v>першого відділу Житомирського районного</v>
          </cell>
          <cell r="H95" t="str">
            <v>Житомирська</v>
          </cell>
        </row>
        <row r="96">
          <cell r="G96" t="str">
            <v>першого відділу Звягельського районного</v>
          </cell>
          <cell r="H96" t="str">
            <v>Житомирська</v>
          </cell>
        </row>
        <row r="97">
          <cell r="G97" t="str">
            <v>першого відділу Коростенського районного</v>
          </cell>
          <cell r="H97" t="str">
            <v>Житомирська</v>
          </cell>
        </row>
        <row r="98">
          <cell r="G98" t="str">
            <v>другого відділу Бердичівського районного</v>
          </cell>
          <cell r="H98" t="str">
            <v>Житомирська</v>
          </cell>
        </row>
        <row r="99">
          <cell r="G99" t="str">
            <v>другого відділу Житомирського районного</v>
          </cell>
          <cell r="H99" t="str">
            <v>Житомирська</v>
          </cell>
        </row>
        <row r="100">
          <cell r="G100" t="str">
            <v>другого відділу Звягельського районного</v>
          </cell>
          <cell r="H100" t="str">
            <v>Житомирська</v>
          </cell>
        </row>
        <row r="101">
          <cell r="G101" t="str">
            <v>другого відділу Коростенського районного</v>
          </cell>
          <cell r="H101" t="str">
            <v>Житомирська</v>
          </cell>
        </row>
        <row r="102">
          <cell r="G102" t="str">
            <v>третього відділу Житомирського районного</v>
          </cell>
          <cell r="H102" t="str">
            <v>Житомирська</v>
          </cell>
        </row>
        <row r="103">
          <cell r="G103" t="str">
            <v>третього відділу Коростенського районного</v>
          </cell>
          <cell r="H103" t="str">
            <v>Житомирська</v>
          </cell>
        </row>
        <row r="104">
          <cell r="G104" t="str">
            <v>четвертого відділу Житомирського районного</v>
          </cell>
          <cell r="H104" t="str">
            <v>Житомирська</v>
          </cell>
        </row>
        <row r="105">
          <cell r="G105" t="str">
            <v>Бердичівського районного</v>
          </cell>
          <cell r="H105" t="str">
            <v>Житомирська</v>
          </cell>
        </row>
        <row r="106">
          <cell r="G106" t="str">
            <v>четвертого відділу Коростенського районного</v>
          </cell>
          <cell r="H106" t="str">
            <v>Житомирська</v>
          </cell>
        </row>
        <row r="107">
          <cell r="G107" t="str">
            <v>Житомирського об'єднаного міського</v>
          </cell>
          <cell r="H107" t="str">
            <v>Житомирська</v>
          </cell>
        </row>
        <row r="108">
          <cell r="G108" t="str">
            <v>п'ятого відділу Житомирського районного</v>
          </cell>
          <cell r="H108" t="str">
            <v>Житомирська</v>
          </cell>
        </row>
        <row r="109">
          <cell r="G109" t="str">
            <v>шостого відділу Житомирського районного</v>
          </cell>
          <cell r="H109" t="str">
            <v>Житомирська</v>
          </cell>
        </row>
        <row r="110">
          <cell r="G110" t="str">
            <v>сьомого відділу Житомирського районного</v>
          </cell>
          <cell r="H110" t="str">
            <v>Житомирська</v>
          </cell>
        </row>
        <row r="111">
          <cell r="G111" t="str">
            <v>восьмого відділу Житомирського районного</v>
          </cell>
          <cell r="H111" t="str">
            <v>Житомирська</v>
          </cell>
        </row>
        <row r="112">
          <cell r="G112" t="str">
            <v>дев'ятого відділу Житомирського районного</v>
          </cell>
          <cell r="H112" t="str">
            <v>Житомирська</v>
          </cell>
        </row>
        <row r="113">
          <cell r="G113" t="str">
            <v>Житомирського обласного об'єднаного міського</v>
          </cell>
          <cell r="H113" t="str">
            <v>Житомирська</v>
          </cell>
        </row>
        <row r="114">
          <cell r="G114" t="str">
            <v>Житомирського районного</v>
          </cell>
          <cell r="H114" t="str">
            <v>Житомирська</v>
          </cell>
        </row>
        <row r="115">
          <cell r="G115" t="str">
            <v>Звягельського районного</v>
          </cell>
          <cell r="H115" t="str">
            <v>Житомирська</v>
          </cell>
        </row>
        <row r="116">
          <cell r="G116" t="str">
            <v>Коростенського районного</v>
          </cell>
          <cell r="H116" t="str">
            <v>Житомирська</v>
          </cell>
        </row>
        <row r="117">
          <cell r="G117" t="str">
            <v>першого відділу Берегівського районного</v>
          </cell>
          <cell r="H117" t="str">
            <v>Закарпатська</v>
          </cell>
        </row>
        <row r="118">
          <cell r="G118" t="str">
            <v>першого відділу Мукачівського районного</v>
          </cell>
          <cell r="H118" t="str">
            <v>Закарпатська</v>
          </cell>
        </row>
        <row r="119">
          <cell r="G119" t="str">
            <v>першого відділу Хустського районного</v>
          </cell>
          <cell r="H119" t="str">
            <v>Закарпатська</v>
          </cell>
        </row>
        <row r="120">
          <cell r="G120" t="str">
            <v>другого відділу Мукачівського районного</v>
          </cell>
          <cell r="H120" t="str">
            <v>Закарпатська</v>
          </cell>
        </row>
        <row r="121">
          <cell r="G121" t="str">
            <v>другого відділу Хустського районного</v>
          </cell>
          <cell r="H121" t="str">
            <v>Закарпатська</v>
          </cell>
        </row>
        <row r="122">
          <cell r="G122" t="str">
            <v>Берегівського районного</v>
          </cell>
          <cell r="H122" t="str">
            <v>Закарпатська</v>
          </cell>
        </row>
        <row r="123">
          <cell r="G123" t="str">
            <v>Мукачівського районного</v>
          </cell>
          <cell r="H123" t="str">
            <v>Закарпатська</v>
          </cell>
        </row>
        <row r="124">
          <cell r="G124" t="str">
            <v>Рахівського районного</v>
          </cell>
          <cell r="H124" t="str">
            <v>Закарпатська</v>
          </cell>
        </row>
        <row r="125">
          <cell r="G125" t="str">
            <v>Тячівського районного</v>
          </cell>
          <cell r="H125" t="str">
            <v>Закарпатська</v>
          </cell>
        </row>
        <row r="126">
          <cell r="G126" t="str">
            <v>Ужгородського районного</v>
          </cell>
          <cell r="H126" t="str">
            <v>Закарпатська</v>
          </cell>
        </row>
        <row r="127">
          <cell r="G127" t="str">
            <v>Хустського районного</v>
          </cell>
          <cell r="H127" t="str">
            <v>Закарпатська</v>
          </cell>
        </row>
        <row r="128">
          <cell r="G128" t="str">
            <v>першого відділу Запорізького районного</v>
          </cell>
          <cell r="H128" t="str">
            <v>Запорізька</v>
          </cell>
        </row>
        <row r="129">
          <cell r="G129" t="str">
            <v>другого відділу Запорізького районного</v>
          </cell>
          <cell r="H129" t="str">
            <v>Запорізька</v>
          </cell>
        </row>
        <row r="130">
          <cell r="G130" t="str">
            <v>Бердянського районного</v>
          </cell>
          <cell r="H130" t="str">
            <v>Запорізька</v>
          </cell>
        </row>
        <row r="131">
          <cell r="G131" t="str">
            <v>Василівського районного</v>
          </cell>
          <cell r="H131" t="str">
            <v>Запорізька</v>
          </cell>
        </row>
        <row r="132">
          <cell r="D132" t="str">
            <v>міста Запоріжжя</v>
          </cell>
          <cell r="G132" t="str">
            <v>Заводського районного</v>
          </cell>
          <cell r="H132" t="str">
            <v>Запорізька</v>
          </cell>
        </row>
        <row r="133">
          <cell r="G133" t="str">
            <v>Запорізького районного</v>
          </cell>
          <cell r="H133" t="str">
            <v>Запорізька</v>
          </cell>
        </row>
        <row r="134">
          <cell r="G134" t="str">
            <v>Комунарського районного</v>
          </cell>
          <cell r="H134" t="str">
            <v>Запорізька</v>
          </cell>
        </row>
        <row r="135">
          <cell r="G135" t="str">
            <v>першого відділу Мелітопольського районного</v>
          </cell>
          <cell r="H135" t="str">
            <v>Запорізька</v>
          </cell>
        </row>
        <row r="136">
          <cell r="G136" t="str">
            <v>Мелітопольського районного</v>
          </cell>
          <cell r="H136" t="str">
            <v>Запорізька</v>
          </cell>
        </row>
        <row r="137">
          <cell r="G137" t="str">
            <v>Пологівського районного</v>
          </cell>
          <cell r="H137" t="str">
            <v>Запорізька</v>
          </cell>
        </row>
        <row r="138">
          <cell r="G138" t="str">
            <v>третього відділу Пологівського районного</v>
          </cell>
          <cell r="H138" t="str">
            <v>Запорізька</v>
          </cell>
        </row>
        <row r="139">
          <cell r="G139" t="str">
            <v>Хортицького районного</v>
          </cell>
          <cell r="H139" t="str">
            <v>Запорізька</v>
          </cell>
        </row>
        <row r="140">
          <cell r="D140" t="str">
            <v>міста Запоріжжя</v>
          </cell>
          <cell r="G140" t="str">
            <v>Центрального об'єднаного районного</v>
          </cell>
          <cell r="H140" t="str">
            <v>Запорізька</v>
          </cell>
        </row>
        <row r="141">
          <cell r="D141" t="str">
            <v>міста Запоріжжя</v>
          </cell>
          <cell r="G141" t="str">
            <v>Шевченківського районного</v>
          </cell>
          <cell r="H141" t="str">
            <v>Запорізька</v>
          </cell>
        </row>
        <row r="142">
          <cell r="G142" t="str">
            <v>першого відділу Івано-Франківського районного</v>
          </cell>
          <cell r="H142" t="str">
            <v>Івано-Франківська</v>
          </cell>
        </row>
        <row r="143">
          <cell r="G143" t="str">
            <v>першого відділу Калуського районного</v>
          </cell>
          <cell r="H143" t="str">
            <v>Івано-Франківська</v>
          </cell>
        </row>
        <row r="144">
          <cell r="G144" t="str">
            <v>першого відділу Коломийського районного</v>
          </cell>
          <cell r="H144" t="str">
            <v>Івано-Франківська</v>
          </cell>
        </row>
        <row r="145">
          <cell r="G145" t="str">
            <v>другого відділу Івано-Франківського районного</v>
          </cell>
          <cell r="H145" t="str">
            <v>Івано-Франківська</v>
          </cell>
        </row>
        <row r="146">
          <cell r="G146" t="str">
            <v>другого відділу Калуського районного</v>
          </cell>
          <cell r="H146" t="str">
            <v>Івано-Франківська</v>
          </cell>
        </row>
        <row r="147">
          <cell r="G147" t="str">
            <v>другого відділу Коломийського районного</v>
          </cell>
          <cell r="H147" t="str">
            <v>Івано-Франківська</v>
          </cell>
        </row>
        <row r="148">
          <cell r="G148" t="str">
            <v>третього відділу Івано-Франківського районного</v>
          </cell>
          <cell r="H148" t="str">
            <v>Івано-Франківська</v>
          </cell>
        </row>
        <row r="149">
          <cell r="G149" t="str">
            <v>четвертого відділу Івано-Франківського районного</v>
          </cell>
          <cell r="H149" t="str">
            <v>Івано-Франківська</v>
          </cell>
        </row>
        <row r="150">
          <cell r="G150" t="str">
            <v>Верховинського районного</v>
          </cell>
          <cell r="H150" t="str">
            <v>Івано-Франківська</v>
          </cell>
        </row>
        <row r="151">
          <cell r="G151" t="str">
            <v>Івано-Франківського міського</v>
          </cell>
          <cell r="H151" t="str">
            <v>Івано-Франківська</v>
          </cell>
        </row>
        <row r="152">
          <cell r="G152" t="str">
            <v>Івано-Франківського обласного</v>
          </cell>
          <cell r="H152" t="str">
            <v>Івано-Франківська</v>
          </cell>
        </row>
        <row r="153">
          <cell r="G153" t="str">
            <v>Івано-Франківського районного</v>
          </cell>
          <cell r="H153" t="str">
            <v>Івано-Франківська</v>
          </cell>
        </row>
        <row r="154">
          <cell r="G154" t="str">
            <v>Калуського районного</v>
          </cell>
          <cell r="H154" t="str">
            <v>Івано-Франківська</v>
          </cell>
        </row>
        <row r="155">
          <cell r="G155" t="str">
            <v>Коломийського районного</v>
          </cell>
          <cell r="H155" t="str">
            <v>Івано-Франківська</v>
          </cell>
        </row>
        <row r="156">
          <cell r="G156" t="str">
            <v>Косівського районного</v>
          </cell>
          <cell r="H156" t="str">
            <v>Івано-Франківська</v>
          </cell>
        </row>
        <row r="157">
          <cell r="G157" t="str">
            <v>Надвірнянського районного</v>
          </cell>
          <cell r="H157" t="str">
            <v>Івано-Франківська</v>
          </cell>
        </row>
        <row r="158">
          <cell r="G158" t="str">
            <v>Голосіївського районного</v>
          </cell>
          <cell r="H158" t="str">
            <v>Київ місто</v>
          </cell>
        </row>
        <row r="159">
          <cell r="G159" t="str">
            <v>Дарницького районного</v>
          </cell>
          <cell r="H159" t="str">
            <v>Київ місто</v>
          </cell>
        </row>
        <row r="160">
          <cell r="G160" t="str">
            <v>Деснянського районного</v>
          </cell>
          <cell r="H160" t="str">
            <v>Київ місто</v>
          </cell>
        </row>
        <row r="161">
          <cell r="D161" t="str">
            <v>міста Києва</v>
          </cell>
          <cell r="G161" t="str">
            <v>Дніпровського районного</v>
          </cell>
          <cell r="H161" t="str">
            <v>Київ місто</v>
          </cell>
        </row>
        <row r="162">
          <cell r="G162" t="str">
            <v>Оболонського районного</v>
          </cell>
          <cell r="H162" t="str">
            <v>Київ місто</v>
          </cell>
        </row>
        <row r="163">
          <cell r="G163" t="str">
            <v>Печерського районного</v>
          </cell>
          <cell r="H163" t="str">
            <v>Київ місто</v>
          </cell>
        </row>
        <row r="164">
          <cell r="D164" t="str">
            <v>міста Києва</v>
          </cell>
          <cell r="G164" t="str">
            <v>Подільського районного</v>
          </cell>
          <cell r="H164" t="str">
            <v>Київ місто</v>
          </cell>
        </row>
        <row r="165">
          <cell r="G165" t="str">
            <v>Святошинського районного</v>
          </cell>
          <cell r="H165" t="str">
            <v>Київ місто</v>
          </cell>
        </row>
        <row r="166">
          <cell r="G166" t="str">
            <v>Солом'янського районного</v>
          </cell>
          <cell r="H166" t="str">
            <v>Київ місто</v>
          </cell>
        </row>
        <row r="167">
          <cell r="D167" t="str">
            <v>міста Києва</v>
          </cell>
          <cell r="G167" t="str">
            <v>Шевченківського районного</v>
          </cell>
          <cell r="H167" t="str">
            <v>Київ місто</v>
          </cell>
        </row>
        <row r="168">
          <cell r="G168" t="str">
            <v>першого відділу Бориспільського районного</v>
          </cell>
          <cell r="H168" t="str">
            <v>Київ обл</v>
          </cell>
        </row>
        <row r="169">
          <cell r="G169" t="str">
            <v>першого відділу Бучанського районного</v>
          </cell>
          <cell r="H169" t="str">
            <v>Київ обл</v>
          </cell>
        </row>
        <row r="170">
          <cell r="G170" t="str">
            <v>першого відділу Вишгородського районного</v>
          </cell>
          <cell r="H170" t="str">
            <v>Київ обл</v>
          </cell>
        </row>
        <row r="171">
          <cell r="G171" t="str">
            <v>першого відділу Обухівського районного</v>
          </cell>
          <cell r="H171" t="str">
            <v>Київ обл</v>
          </cell>
        </row>
        <row r="172">
          <cell r="G172" t="str">
            <v>першого відділу Білоцерківського районного</v>
          </cell>
          <cell r="H172" t="str">
            <v>Київ обл</v>
          </cell>
        </row>
        <row r="173">
          <cell r="G173" t="str">
            <v>другого відділу Білоцерківського районного</v>
          </cell>
          <cell r="H173" t="str">
            <v>Київ обл</v>
          </cell>
        </row>
        <row r="174">
          <cell r="G174" t="str">
            <v>другого відділу Бориспільського районного</v>
          </cell>
          <cell r="H174" t="str">
            <v>Київ обл</v>
          </cell>
        </row>
        <row r="175">
          <cell r="G175" t="str">
            <v>другого відділу Броварського районного</v>
          </cell>
          <cell r="H175" t="str">
            <v>Київ обл</v>
          </cell>
        </row>
        <row r="176">
          <cell r="G176" t="str">
            <v>другого відділу Бучанського районного</v>
          </cell>
          <cell r="H176" t="str">
            <v>Київ обл</v>
          </cell>
        </row>
        <row r="177">
          <cell r="G177" t="str">
            <v>другого відділу Вишгородського районного</v>
          </cell>
          <cell r="H177" t="str">
            <v>Київ обл</v>
          </cell>
        </row>
        <row r="178">
          <cell r="G178" t="str">
            <v>другого відділу Обухівського районного</v>
          </cell>
          <cell r="H178" t="str">
            <v>Київ обл</v>
          </cell>
        </row>
        <row r="179">
          <cell r="G179" t="str">
            <v>третього відділу Білоцерківського районного</v>
          </cell>
          <cell r="H179" t="str">
            <v>Київ обл</v>
          </cell>
        </row>
        <row r="180">
          <cell r="G180" t="str">
            <v>третього відділу Броварського районного</v>
          </cell>
          <cell r="H180" t="str">
            <v>Київ обл</v>
          </cell>
        </row>
        <row r="181">
          <cell r="G181" t="str">
            <v>третього відділу Бучанського районного</v>
          </cell>
          <cell r="H181" t="str">
            <v>Київ обл</v>
          </cell>
        </row>
        <row r="182">
          <cell r="G182" t="str">
            <v>третього відділу Обухівського районного</v>
          </cell>
          <cell r="H182" t="str">
            <v>Київ обл</v>
          </cell>
        </row>
        <row r="183">
          <cell r="G183" t="str">
            <v>четвертого відділу Обухівського районного</v>
          </cell>
          <cell r="H183" t="str">
            <v>Київ обл</v>
          </cell>
        </row>
        <row r="184">
          <cell r="G184" t="str">
            <v>шостого відділу Білоцерківського районного</v>
          </cell>
          <cell r="H184" t="str">
            <v>Київ обл</v>
          </cell>
        </row>
        <row r="185">
          <cell r="G185" t="str">
            <v>першого відділу Броварського районного</v>
          </cell>
          <cell r="H185" t="str">
            <v>Київ обл</v>
          </cell>
        </row>
        <row r="186">
          <cell r="G186" t="str">
            <v>першого відділу Фастівського районного</v>
          </cell>
          <cell r="H186" t="str">
            <v>Київ обл</v>
          </cell>
        </row>
        <row r="187">
          <cell r="G187" t="str">
            <v>Білоцерківського районного</v>
          </cell>
          <cell r="H187" t="str">
            <v>Київ обл</v>
          </cell>
        </row>
        <row r="188">
          <cell r="G188" t="str">
            <v>четвертого відділу Білоцерківського районного</v>
          </cell>
          <cell r="H188" t="str">
            <v>Київ обл</v>
          </cell>
        </row>
        <row r="189">
          <cell r="G189" t="str">
            <v>Броварського районного</v>
          </cell>
          <cell r="H189" t="str">
            <v>Київ обл</v>
          </cell>
        </row>
        <row r="190">
          <cell r="G190" t="str">
            <v>п'ятого відділу Білоцерківського районного</v>
          </cell>
          <cell r="H190" t="str">
            <v>Київ обл</v>
          </cell>
        </row>
        <row r="191">
          <cell r="G191" t="str">
            <v>Бучанського районного</v>
          </cell>
          <cell r="H191" t="str">
            <v>Київ обл</v>
          </cell>
        </row>
        <row r="192">
          <cell r="G192" t="str">
            <v>Вишгородського районного</v>
          </cell>
          <cell r="H192" t="str">
            <v>Київ обл</v>
          </cell>
        </row>
        <row r="193">
          <cell r="G193" t="str">
            <v>Бориспільського районного</v>
          </cell>
          <cell r="H193" t="str">
            <v>Київ обл</v>
          </cell>
        </row>
        <row r="194">
          <cell r="G194" t="str">
            <v>Обухівського районного</v>
          </cell>
          <cell r="H194" t="str">
            <v>Київ обл</v>
          </cell>
        </row>
        <row r="195">
          <cell r="G195" t="str">
            <v>Фастівського районного</v>
          </cell>
          <cell r="H195" t="str">
            <v>Київ обл</v>
          </cell>
        </row>
        <row r="196">
          <cell r="G196" t="str">
            <v>першого відділу Кропивницького районного</v>
          </cell>
          <cell r="H196" t="str">
            <v>Кіровоградська</v>
          </cell>
        </row>
        <row r="197">
          <cell r="G197" t="str">
            <v>першого відділу Новоукраїнського районного</v>
          </cell>
          <cell r="H197" t="str">
            <v>Кіровоградська</v>
          </cell>
        </row>
        <row r="198">
          <cell r="G198" t="str">
            <v>першого відділу Олександрійського районного</v>
          </cell>
          <cell r="H198" t="str">
            <v>Кіровоградська</v>
          </cell>
        </row>
        <row r="199">
          <cell r="G199" t="str">
            <v>другого відділу Кропивницького районного</v>
          </cell>
          <cell r="H199" t="str">
            <v>Кіровоградська</v>
          </cell>
        </row>
        <row r="200">
          <cell r="G200" t="str">
            <v>другого відділу Новоукраїнського районного</v>
          </cell>
          <cell r="H200" t="str">
            <v>Кіровоградська</v>
          </cell>
        </row>
        <row r="201">
          <cell r="G201" t="str">
            <v>другого відділу Олександрійського районного</v>
          </cell>
          <cell r="H201" t="str">
            <v>Кіровоградська</v>
          </cell>
        </row>
        <row r="202">
          <cell r="G202" t="str">
            <v>третього відділу Кропивницького районного</v>
          </cell>
          <cell r="H202" t="str">
            <v>Кіровоградська</v>
          </cell>
        </row>
        <row r="203">
          <cell r="G203" t="str">
            <v>третього відділу Новоукраїнського районного</v>
          </cell>
          <cell r="H203" t="str">
            <v>Кіровоградська</v>
          </cell>
        </row>
        <row r="204">
          <cell r="G204" t="str">
            <v>третього відділу Олександрійського районного</v>
          </cell>
          <cell r="H204" t="str">
            <v>Кіровоградська</v>
          </cell>
        </row>
        <row r="205">
          <cell r="G205" t="str">
            <v>четвертого відділу Кропивницького районного</v>
          </cell>
          <cell r="H205" t="str">
            <v>Кіровоградська</v>
          </cell>
        </row>
        <row r="206">
          <cell r="G206" t="str">
            <v>п'ятого відділу Кропивницького районного</v>
          </cell>
          <cell r="H206" t="str">
            <v>Кіровоградська</v>
          </cell>
        </row>
        <row r="207">
          <cell r="G207" t="str">
            <v>шостого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сьомого відділу Кропивницького районного</v>
          </cell>
          <cell r="H208" t="str">
            <v>Кіровоградська</v>
          </cell>
        </row>
        <row r="209">
          <cell r="G209" t="str">
            <v>Голованівського районного</v>
          </cell>
          <cell r="H209" t="str">
            <v>Кіровоградська</v>
          </cell>
        </row>
        <row r="210">
          <cell r="G210" t="str">
            <v>третього відділу Голованівського районного</v>
          </cell>
          <cell r="H210" t="str">
            <v>Кіровоградська</v>
          </cell>
        </row>
        <row r="211">
          <cell r="G211" t="str">
            <v>Знам'янського районного</v>
          </cell>
          <cell r="H211" t="str">
            <v>Кіровоградська</v>
          </cell>
        </row>
        <row r="212">
          <cell r="G212" t="str">
            <v>Кропивницького міського</v>
          </cell>
          <cell r="H212" t="str">
            <v>Кіровоградська</v>
          </cell>
        </row>
        <row r="213">
          <cell r="G213" t="str">
            <v>Кропивницького обласного</v>
          </cell>
          <cell r="H213" t="str">
            <v>Кіровоградська</v>
          </cell>
        </row>
        <row r="214">
          <cell r="G214" t="str">
            <v>Кропивницького районного</v>
          </cell>
          <cell r="H214" t="str">
            <v>Кіровоградська</v>
          </cell>
        </row>
        <row r="215">
          <cell r="G215" t="str">
            <v>Новоукраїнського районного</v>
          </cell>
          <cell r="H215" t="str">
            <v>Кіровоградська</v>
          </cell>
        </row>
        <row r="216">
          <cell r="G216" t="str">
            <v>Олександрійського районного</v>
          </cell>
          <cell r="H216" t="str">
            <v>Кіровоградська</v>
          </cell>
        </row>
        <row r="217">
          <cell r="G217" t="str">
            <v>Луганського обласного</v>
          </cell>
          <cell r="H217" t="str">
            <v>Луганська</v>
          </cell>
        </row>
        <row r="218">
          <cell r="G218" t="str">
            <v>Львівського районного</v>
          </cell>
          <cell r="H218" t="str">
            <v>Львівська</v>
          </cell>
        </row>
        <row r="219">
          <cell r="G219" t="str">
            <v>першого відділу Золочівського районного</v>
          </cell>
          <cell r="H219" t="str">
            <v>Львівська</v>
          </cell>
        </row>
        <row r="220">
          <cell r="G220" t="str">
            <v>першого відділу Стрийського районного</v>
          </cell>
          <cell r="H220" t="str">
            <v>Львівська</v>
          </cell>
        </row>
        <row r="221">
          <cell r="G221" t="str">
            <v>першого відділу Червоноградського районного</v>
          </cell>
          <cell r="H221" t="str">
            <v>Львівська</v>
          </cell>
        </row>
        <row r="222">
          <cell r="G222" t="str">
            <v>першого відділу Яворівського районного</v>
          </cell>
          <cell r="H222" t="str">
            <v>Львівська</v>
          </cell>
        </row>
        <row r="223">
          <cell r="G223" t="str">
            <v>другого відділу Золочівського районного</v>
          </cell>
          <cell r="H223" t="str">
            <v>Львівська</v>
          </cell>
        </row>
        <row r="224">
          <cell r="G224" t="str">
            <v>першого відділу Львівського районного</v>
          </cell>
          <cell r="H224" t="str">
            <v>Львівська</v>
          </cell>
        </row>
        <row r="225">
          <cell r="G225" t="str">
            <v>другого відділу Львівського районного</v>
          </cell>
          <cell r="H225" t="str">
            <v>Львівська</v>
          </cell>
        </row>
        <row r="226">
          <cell r="G226" t="str">
            <v>другого відділу Стрийського районного</v>
          </cell>
          <cell r="H226" t="str">
            <v>Львівська</v>
          </cell>
        </row>
        <row r="227">
          <cell r="G227" t="str">
            <v>другого відділу Червоноградського районного</v>
          </cell>
          <cell r="H227" t="str">
            <v>Львівська</v>
          </cell>
        </row>
        <row r="228">
          <cell r="G228" t="str">
            <v>третього відділу Золочівського районного</v>
          </cell>
          <cell r="H228" t="str">
            <v>Львівська</v>
          </cell>
        </row>
        <row r="229">
          <cell r="G229" t="str">
            <v>третього відділу Львівського районного</v>
          </cell>
          <cell r="H229" t="str">
            <v>Львівська</v>
          </cell>
        </row>
        <row r="230">
          <cell r="G230" t="str">
            <v>третього відділу Стрийського районного</v>
          </cell>
          <cell r="H230" t="str">
            <v>Львівська</v>
          </cell>
        </row>
        <row r="231">
          <cell r="G231" t="str">
            <v>четвертого відділу Львівського районного</v>
          </cell>
          <cell r="H231" t="str">
            <v>Львівська</v>
          </cell>
        </row>
        <row r="232">
          <cell r="G232" t="str">
            <v>Галицько-Франківського об'єднаного районного</v>
          </cell>
          <cell r="H232" t="str">
            <v>Львівська</v>
          </cell>
        </row>
        <row r="233">
          <cell r="G233" t="str">
            <v>Дрогобицького районного</v>
          </cell>
          <cell r="H233" t="str">
            <v>Львівська</v>
          </cell>
        </row>
        <row r="234">
          <cell r="G234" t="str">
            <v>Золочівського районного</v>
          </cell>
          <cell r="H234" t="str">
            <v>Львівська</v>
          </cell>
        </row>
        <row r="235">
          <cell r="G235" t="str">
            <v>Личаківсько-Залізничного об'єднаного районного</v>
          </cell>
          <cell r="H235" t="str">
            <v>Львівська</v>
          </cell>
        </row>
        <row r="236">
          <cell r="G236" t="str">
            <v>Львівського обласного</v>
          </cell>
          <cell r="H236" t="str">
            <v>Львівська</v>
          </cell>
        </row>
        <row r="237">
          <cell r="G237" t="str">
            <v>Сихівського районного</v>
          </cell>
          <cell r="H237" t="str">
            <v>Львівська</v>
          </cell>
        </row>
        <row r="238">
          <cell r="G238" t="str">
            <v>Стрийського районного</v>
          </cell>
          <cell r="H238" t="str">
            <v>Львівська</v>
          </cell>
        </row>
        <row r="239">
          <cell r="G239" t="str">
            <v>Самбірського районного</v>
          </cell>
          <cell r="H239" t="str">
            <v>Львівська</v>
          </cell>
        </row>
        <row r="240">
          <cell r="G240" t="str">
            <v>Червоноградського районного</v>
          </cell>
          <cell r="H240" t="str">
            <v>Львівська</v>
          </cell>
        </row>
        <row r="241">
          <cell r="D241" t="str">
            <v>міста Львова</v>
          </cell>
          <cell r="G241" t="str">
            <v>Шевченківського районного</v>
          </cell>
          <cell r="H241" t="str">
            <v>Львівська</v>
          </cell>
        </row>
        <row r="242">
          <cell r="G242" t="str">
            <v>Яворівського районного</v>
          </cell>
          <cell r="H242" t="str">
            <v>Львівська</v>
          </cell>
        </row>
        <row r="243">
          <cell r="G243" t="str">
            <v>Миколаївського районного</v>
          </cell>
          <cell r="H243" t="str">
            <v>Миколаївська</v>
          </cell>
        </row>
        <row r="244">
          <cell r="G244" t="str">
            <v>другого відділу Миколаївського районного</v>
          </cell>
          <cell r="H244" t="str">
            <v>Миколаївська</v>
          </cell>
        </row>
        <row r="245">
          <cell r="G245" t="str">
            <v>четвертого відділу Миколаївського районного</v>
          </cell>
          <cell r="H245" t="str">
            <v>Миколаївська</v>
          </cell>
        </row>
        <row r="246">
          <cell r="G246" t="str">
            <v>другого відділу Баштанського районного</v>
          </cell>
          <cell r="H246" t="str">
            <v>Миколаївська</v>
          </cell>
        </row>
        <row r="247">
          <cell r="G247" t="str">
            <v>першого відділу Баштанського районного</v>
          </cell>
          <cell r="H247" t="str">
            <v>Миколаївська</v>
          </cell>
        </row>
        <row r="248">
          <cell r="G248" t="str">
            <v>Баштанського районного</v>
          </cell>
          <cell r="H248" t="str">
            <v>Миколаївська</v>
          </cell>
        </row>
        <row r="249">
          <cell r="G249" t="str">
            <v>Вознесенського районного</v>
          </cell>
          <cell r="H249" t="str">
            <v>Миколаївська</v>
          </cell>
        </row>
        <row r="250">
          <cell r="G250" t="str">
            <v>першого відділу Вознесенського районного</v>
          </cell>
          <cell r="H250" t="str">
            <v>Миколаївська</v>
          </cell>
        </row>
        <row r="251">
          <cell r="G251" t="str">
            <v>четвертого відділу Вознесенського районного</v>
          </cell>
          <cell r="H251" t="str">
            <v>Миколаївська</v>
          </cell>
        </row>
        <row r="252">
          <cell r="D252" t="str">
            <v>міста Миколаєва</v>
          </cell>
          <cell r="G252" t="str">
            <v>Заводського районного</v>
          </cell>
          <cell r="H252" t="str">
            <v>Миколаївська</v>
          </cell>
        </row>
        <row r="253">
          <cell r="G253" t="str">
            <v>Інгульського районного</v>
          </cell>
          <cell r="H253" t="str">
            <v>Миколаївська</v>
          </cell>
        </row>
        <row r="254">
          <cell r="G254" t="str">
            <v>Корабельного районного</v>
          </cell>
          <cell r="H254" t="str">
            <v>Миколаївська</v>
          </cell>
        </row>
        <row r="255">
          <cell r="G255" t="str">
            <v>Миколаївського обласного</v>
          </cell>
          <cell r="H255" t="str">
            <v>Миколаївська</v>
          </cell>
        </row>
        <row r="256">
          <cell r="G256" t="str">
            <v>Первомайського районного</v>
          </cell>
          <cell r="H256" t="str">
            <v>Миколаївська</v>
          </cell>
        </row>
        <row r="257">
          <cell r="G257" t="str">
            <v>першого відділу Первомайського районного</v>
          </cell>
          <cell r="H257" t="str">
            <v>Миколаївська</v>
          </cell>
        </row>
        <row r="258">
          <cell r="G258" t="str">
            <v>другого відділу Первомайського районного</v>
          </cell>
          <cell r="H258" t="str">
            <v>Миколаївська</v>
          </cell>
        </row>
        <row r="259">
          <cell r="D259" t="str">
            <v>міста Миколаєва</v>
          </cell>
          <cell r="G259" t="str">
            <v>Центрального районного</v>
          </cell>
          <cell r="H259" t="str">
            <v>Миколаївська</v>
          </cell>
        </row>
        <row r="260">
          <cell r="G260" t="str">
            <v>першого відділу Одеського районного</v>
          </cell>
          <cell r="H260" t="str">
            <v>Одеська</v>
          </cell>
        </row>
        <row r="261">
          <cell r="G261" t="str">
            <v>другого відділу Одеського районного</v>
          </cell>
          <cell r="H261" t="str">
            <v>Одеська</v>
          </cell>
        </row>
        <row r="262">
          <cell r="G262" t="str">
            <v>першого відділу Березівського районного</v>
          </cell>
          <cell r="H262" t="str">
            <v>Одеська</v>
          </cell>
        </row>
        <row r="263">
          <cell r="G263" t="str">
            <v>другого відділу Березівського районного</v>
          </cell>
          <cell r="H263" t="str">
            <v>Одеська</v>
          </cell>
        </row>
        <row r="264">
          <cell r="G264" t="str">
            <v>третього відділу Березівського районного</v>
          </cell>
          <cell r="H264" t="str">
            <v>Одеська</v>
          </cell>
        </row>
        <row r="265">
          <cell r="G265" t="str">
            <v>третього відділу Одеського районного</v>
          </cell>
          <cell r="H265" t="str">
            <v>Одеська</v>
          </cell>
        </row>
        <row r="266">
          <cell r="G266" t="str">
            <v>четвертого відділу Одеського районного</v>
          </cell>
          <cell r="H266" t="str">
            <v>Одеська</v>
          </cell>
        </row>
        <row r="267">
          <cell r="G267" t="str">
            <v>четвертого відділу Подільського районного</v>
          </cell>
          <cell r="H267" t="str">
            <v>Одеська</v>
          </cell>
        </row>
        <row r="268">
          <cell r="G268" t="str">
            <v>Березівського районного</v>
          </cell>
          <cell r="H268" t="str">
            <v>Одеська</v>
          </cell>
        </row>
        <row r="269">
          <cell r="G269" t="str">
            <v>Білгород-Дністровського районного</v>
          </cell>
          <cell r="H269" t="str">
            <v>Одеська</v>
          </cell>
        </row>
        <row r="270">
          <cell r="G270" t="str">
            <v>першого відділу Білгород-Дністровського районного</v>
          </cell>
          <cell r="H270" t="str">
            <v>Одеська</v>
          </cell>
        </row>
        <row r="271">
          <cell r="G271" t="str">
            <v>першого відділу Болградського районного</v>
          </cell>
          <cell r="H271" t="str">
            <v>Одеська</v>
          </cell>
        </row>
        <row r="272">
          <cell r="G272" t="str">
            <v>другого відділу Болградського районного</v>
          </cell>
          <cell r="H272" t="str">
            <v>Одеська</v>
          </cell>
        </row>
        <row r="273">
          <cell r="G273" t="str">
            <v>Болградського районного</v>
          </cell>
          <cell r="H273" t="str">
            <v>Одеська</v>
          </cell>
        </row>
        <row r="274">
          <cell r="G274" t="str">
            <v>Ізмаїльського районного</v>
          </cell>
          <cell r="H274" t="str">
            <v>Одеська</v>
          </cell>
        </row>
        <row r="275">
          <cell r="D275" t="str">
            <v>міста Одеси</v>
          </cell>
          <cell r="G275" t="str">
            <v>Київського районного</v>
          </cell>
          <cell r="H275" t="str">
            <v>Одеська</v>
          </cell>
        </row>
        <row r="276">
          <cell r="G276" t="str">
            <v>Малиновського районного</v>
          </cell>
          <cell r="H276" t="str">
            <v>Одеська</v>
          </cell>
        </row>
        <row r="277">
          <cell r="G277" t="str">
            <v>Одеського районного</v>
          </cell>
          <cell r="H277" t="str">
            <v>Одеська</v>
          </cell>
        </row>
        <row r="278">
          <cell r="G278" t="str">
            <v>Пересипського районного</v>
          </cell>
          <cell r="H278" t="str">
            <v>Одеська</v>
          </cell>
        </row>
        <row r="279">
          <cell r="D279" t="str">
            <v>міста Одеси</v>
          </cell>
          <cell r="G279" t="str">
            <v>Подільського районного</v>
          </cell>
          <cell r="H279" t="str">
            <v>Одеська</v>
          </cell>
        </row>
        <row r="280">
          <cell r="G280" t="str">
            <v>Приморського районного</v>
          </cell>
          <cell r="H280" t="str">
            <v>Одеська</v>
          </cell>
        </row>
        <row r="281">
          <cell r="G281" t="str">
            <v>Роздільнянського районного</v>
          </cell>
          <cell r="H281" t="str">
            <v>Одеська</v>
          </cell>
        </row>
        <row r="282">
          <cell r="G282" t="str">
            <v>Суворовського районного</v>
          </cell>
          <cell r="H282" t="str">
            <v>Одеська</v>
          </cell>
        </row>
        <row r="283">
          <cell r="G283" t="str">
            <v>Хаджибейського районного</v>
          </cell>
          <cell r="H283" t="str">
            <v>Одеська</v>
          </cell>
        </row>
        <row r="284">
          <cell r="G284" t="str">
            <v>першого відділу Лубенського районного</v>
          </cell>
          <cell r="H284" t="str">
            <v>Полтавська</v>
          </cell>
        </row>
        <row r="285">
          <cell r="G285" t="str">
            <v>першого відділу Миргородського районного</v>
          </cell>
          <cell r="H285" t="str">
            <v>Полтавська</v>
          </cell>
        </row>
        <row r="286">
          <cell r="G286" t="str">
            <v>другого відділу Кременчуцького районного</v>
          </cell>
          <cell r="H286" t="str">
            <v>Полтавська</v>
          </cell>
        </row>
        <row r="287">
          <cell r="G287" t="str">
            <v>другого відділу Лубенського районного</v>
          </cell>
          <cell r="H287" t="str">
            <v>Полтавська</v>
          </cell>
        </row>
        <row r="288">
          <cell r="G288" t="str">
            <v>другого відділу Миргородського районного</v>
          </cell>
          <cell r="H288" t="str">
            <v>Полтавська</v>
          </cell>
        </row>
        <row r="289">
          <cell r="G289" t="str">
            <v>третього відділу Кременчуцького районного</v>
          </cell>
          <cell r="H289" t="str">
            <v>Полтавська</v>
          </cell>
        </row>
        <row r="290">
          <cell r="G290" t="str">
            <v>третього відділу Лубенського районного</v>
          </cell>
          <cell r="H290" t="str">
            <v>Полтавська</v>
          </cell>
        </row>
        <row r="291">
          <cell r="G291" t="str">
            <v>третього відділу Миргородського районного</v>
          </cell>
          <cell r="H291" t="str">
            <v>Полтавська</v>
          </cell>
        </row>
        <row r="292">
          <cell r="G292" t="str">
            <v>четвертого відділу Кременчуцького районного</v>
          </cell>
          <cell r="H292" t="str">
            <v>Полтавська</v>
          </cell>
        </row>
        <row r="293">
          <cell r="G293" t="str">
            <v>четвертого відділу Лубенського районного</v>
          </cell>
          <cell r="H293" t="str">
            <v>Полтавська</v>
          </cell>
        </row>
        <row r="294">
          <cell r="G294" t="str">
            <v>четвертого відділу Миргородського районного</v>
          </cell>
          <cell r="H294" t="str">
            <v>Полтавська</v>
          </cell>
        </row>
        <row r="295">
          <cell r="G295" t="str">
            <v>п'ятого відділу Лубенського районного</v>
          </cell>
          <cell r="H295" t="str">
            <v>Полтавська</v>
          </cell>
        </row>
        <row r="296">
          <cell r="G296" t="str">
            <v>Кременчуцького районного</v>
          </cell>
          <cell r="H296" t="str">
            <v>Полтавська</v>
          </cell>
        </row>
        <row r="297">
          <cell r="G297" t="str">
            <v>Лубенського районного</v>
          </cell>
          <cell r="H297" t="str">
            <v>Полтавська</v>
          </cell>
        </row>
        <row r="298">
          <cell r="G298" t="str">
            <v>Миргородського районного</v>
          </cell>
          <cell r="H298" t="str">
            <v>Полтавська</v>
          </cell>
        </row>
        <row r="299">
          <cell r="G299" t="str">
            <v>Полтавського об'єднаного міського</v>
          </cell>
          <cell r="H299" t="str">
            <v>Полтавська</v>
          </cell>
        </row>
        <row r="300">
          <cell r="G300" t="str">
            <v>дев'ятого відділу Полтавського районного</v>
          </cell>
          <cell r="H300" t="str">
            <v>Полтавська</v>
          </cell>
        </row>
        <row r="301">
          <cell r="G301" t="str">
            <v>Полтавського районного</v>
          </cell>
          <cell r="H301" t="str">
            <v>Полтавська</v>
          </cell>
        </row>
        <row r="302">
          <cell r="G302" t="str">
            <v>першого відділу Кременчуцького районного</v>
          </cell>
          <cell r="H302" t="str">
            <v>Полтавська</v>
          </cell>
        </row>
        <row r="303">
          <cell r="G303" t="str">
            <v>першого відділу Вараського районного</v>
          </cell>
          <cell r="H303" t="str">
            <v>Рівненська</v>
          </cell>
        </row>
        <row r="304">
          <cell r="G304" t="str">
            <v>першого відділу Дубенського районного</v>
          </cell>
          <cell r="H304" t="str">
            <v>Рівненська</v>
          </cell>
        </row>
        <row r="305">
          <cell r="G305" t="str">
            <v>першого відділу Рівненського районного</v>
          </cell>
          <cell r="H305" t="str">
            <v>Рівненська</v>
          </cell>
        </row>
        <row r="306">
          <cell r="G306" t="str">
            <v>першого відділу Сарненського районного</v>
          </cell>
          <cell r="H306" t="str">
            <v>Рівненська</v>
          </cell>
        </row>
        <row r="307">
          <cell r="G307" t="str">
            <v>другого відділу Вараського районного</v>
          </cell>
          <cell r="H307" t="str">
            <v>Рівненська</v>
          </cell>
        </row>
        <row r="308">
          <cell r="G308" t="str">
            <v>другого відділу Дубенського районного</v>
          </cell>
          <cell r="H308" t="str">
            <v>Рівненська</v>
          </cell>
        </row>
        <row r="309">
          <cell r="G309" t="str">
            <v>другого відділу Рівненського районного</v>
          </cell>
          <cell r="H309" t="str">
            <v>Рівненська</v>
          </cell>
        </row>
        <row r="310">
          <cell r="G310" t="str">
            <v>другого відділу Сарненського районного</v>
          </cell>
          <cell r="H310" t="str">
            <v>Рівненська</v>
          </cell>
        </row>
        <row r="311">
          <cell r="G311" t="str">
            <v>третього відділу Рівненського районного</v>
          </cell>
          <cell r="H311" t="str">
            <v>Рівненська</v>
          </cell>
        </row>
        <row r="312">
          <cell r="G312" t="str">
            <v>четвертого відділу Рівненського районного</v>
          </cell>
          <cell r="H312" t="str">
            <v>Рівненська</v>
          </cell>
        </row>
        <row r="313">
          <cell r="G313" t="str">
            <v>п'ятого відділу Рівненського районного</v>
          </cell>
          <cell r="H313" t="str">
            <v>Рівненська</v>
          </cell>
        </row>
        <row r="314">
          <cell r="G314" t="str">
            <v>шостого відділу Рівненського районного</v>
          </cell>
          <cell r="H314" t="str">
            <v>Рівненська</v>
          </cell>
        </row>
        <row r="315">
          <cell r="G315" t="str">
            <v>Вараського районного</v>
          </cell>
          <cell r="H315" t="str">
            <v>Рівненська</v>
          </cell>
        </row>
        <row r="316">
          <cell r="G316" t="str">
            <v>Дубенського районного</v>
          </cell>
          <cell r="H316" t="str">
            <v>Рівненська</v>
          </cell>
        </row>
        <row r="317">
          <cell r="G317" t="str">
            <v>Рівненського об'єднаного міського</v>
          </cell>
          <cell r="H317" t="str">
            <v>Рівненська</v>
          </cell>
        </row>
        <row r="318">
          <cell r="G318" t="str">
            <v>Рівненського районного</v>
          </cell>
          <cell r="H318" t="str">
            <v>Рівненська</v>
          </cell>
        </row>
        <row r="319">
          <cell r="G319" t="str">
            <v>Сарненського районного</v>
          </cell>
          <cell r="H319" t="str">
            <v>Рівненська</v>
          </cell>
        </row>
        <row r="320">
          <cell r="G320" t="str">
            <v>першого відділу Шосткинського районного</v>
          </cell>
          <cell r="H320" t="str">
            <v>Сумська</v>
          </cell>
        </row>
        <row r="321">
          <cell r="G321" t="str">
            <v>третього відділу Конотопського районного</v>
          </cell>
          <cell r="H321" t="str">
            <v>Сумська</v>
          </cell>
        </row>
        <row r="322">
          <cell r="G322" t="str">
            <v>Конотопського районного</v>
          </cell>
          <cell r="H322" t="str">
            <v>Сумська</v>
          </cell>
        </row>
        <row r="323">
          <cell r="G323" t="str">
            <v>першого відділу Конотопського районного</v>
          </cell>
          <cell r="H323" t="str">
            <v>Сумська</v>
          </cell>
        </row>
        <row r="324">
          <cell r="G324" t="str">
            <v>Охтирського районного</v>
          </cell>
          <cell r="H324" t="str">
            <v>Сумська</v>
          </cell>
        </row>
        <row r="325">
          <cell r="G325" t="str">
            <v>Роменського районного</v>
          </cell>
          <cell r="H325" t="str">
            <v>Сумська</v>
          </cell>
        </row>
        <row r="326">
          <cell r="G326" t="str">
            <v>другого відділу Роменського районного</v>
          </cell>
          <cell r="H326" t="str">
            <v>Сумська</v>
          </cell>
        </row>
        <row r="327">
          <cell r="G327" t="str">
            <v>Сумського міського</v>
          </cell>
          <cell r="H327" t="str">
            <v>Сумська</v>
          </cell>
        </row>
        <row r="328">
          <cell r="G328" t="str">
            <v>третього відділу Сумського районного</v>
          </cell>
          <cell r="H328" t="str">
            <v>Сумська</v>
          </cell>
        </row>
        <row r="329">
          <cell r="G329" t="str">
            <v>другого відділу Сумського районного</v>
          </cell>
          <cell r="H329" t="str">
            <v>Сумська</v>
          </cell>
        </row>
        <row r="330">
          <cell r="G330" t="str">
            <v>першого відділу Сумського районного</v>
          </cell>
          <cell r="H330" t="str">
            <v>Сумська</v>
          </cell>
        </row>
        <row r="331">
          <cell r="G331" t="str">
            <v>Сумського районного</v>
          </cell>
          <cell r="H331" t="str">
            <v>Сумська</v>
          </cell>
        </row>
        <row r="332">
          <cell r="G332" t="str">
            <v>другого відділу Шосткинського районного</v>
          </cell>
          <cell r="H332" t="str">
            <v>Сумська</v>
          </cell>
        </row>
        <row r="333">
          <cell r="G333" t="str">
            <v>Шосткинського районного</v>
          </cell>
          <cell r="H333" t="str">
            <v>Сумська</v>
          </cell>
        </row>
        <row r="334">
          <cell r="G334" t="str">
            <v>першого відділу Чортківського районного</v>
          </cell>
          <cell r="H334" t="str">
            <v>Тернопільська</v>
          </cell>
        </row>
        <row r="335">
          <cell r="G335" t="str">
            <v>першого відділу Кременецького районного</v>
          </cell>
          <cell r="H335" t="str">
            <v>Тернопільська</v>
          </cell>
        </row>
        <row r="336">
          <cell r="G336" t="str">
            <v>другого відділу Кременецького районного</v>
          </cell>
          <cell r="H336" t="str">
            <v>Тернопільська</v>
          </cell>
        </row>
        <row r="337">
          <cell r="G337" t="str">
            <v>другого відділу Чортківського районного</v>
          </cell>
          <cell r="H337" t="str">
            <v>Тернопільська</v>
          </cell>
        </row>
        <row r="338">
          <cell r="G338" t="str">
            <v>третього відділу Тернопільського районного</v>
          </cell>
          <cell r="H338" t="str">
            <v>Тернопільська</v>
          </cell>
        </row>
        <row r="339">
          <cell r="G339" t="str">
            <v>третього відділу Чортківського районного</v>
          </cell>
          <cell r="H339" t="str">
            <v>Тернопільська</v>
          </cell>
        </row>
        <row r="340">
          <cell r="G340" t="str">
            <v>четвертого відділу Чортківського районного</v>
          </cell>
          <cell r="H340" t="str">
            <v>Тернопільська</v>
          </cell>
        </row>
        <row r="341">
          <cell r="G341" t="str">
            <v>п'ятого відділу Тернопільського районного</v>
          </cell>
          <cell r="H341" t="str">
            <v>Тернопільська</v>
          </cell>
        </row>
        <row r="342">
          <cell r="G342" t="str">
            <v>шостого відділу Тернопільського районного</v>
          </cell>
          <cell r="H342" t="str">
            <v>Тернопільська</v>
          </cell>
        </row>
        <row r="343">
          <cell r="G343" t="str">
            <v>Кременецького районного</v>
          </cell>
          <cell r="H343" t="str">
            <v>Тернопільська</v>
          </cell>
        </row>
        <row r="344">
          <cell r="G344" t="str">
            <v>Тернопільського об'єднаного міського</v>
          </cell>
          <cell r="H344" t="str">
            <v>Тернопільська</v>
          </cell>
        </row>
        <row r="345">
          <cell r="G345" t="str">
            <v>Тернопільського районного</v>
          </cell>
          <cell r="H345" t="str">
            <v>Тернопільська</v>
          </cell>
        </row>
        <row r="346">
          <cell r="G346" t="str">
            <v>другого відділу Тернопільського районного</v>
          </cell>
          <cell r="H346" t="str">
            <v>Тернопільська</v>
          </cell>
        </row>
        <row r="347">
          <cell r="G347" t="str">
            <v>четвертого відділу Тернопільського районного</v>
          </cell>
          <cell r="H347" t="str">
            <v>Тернопільська</v>
          </cell>
        </row>
        <row r="348">
          <cell r="G348" t="str">
            <v>Чортківського районного</v>
          </cell>
          <cell r="H348" t="str">
            <v>Тернопільська</v>
          </cell>
        </row>
        <row r="349">
          <cell r="G349" t="str">
            <v>третього відділу Богодухівського районного</v>
          </cell>
          <cell r="H349" t="str">
            <v>Харківська</v>
          </cell>
        </row>
        <row r="350">
          <cell r="G350" t="str">
            <v>першого відділу Богодухівського районного</v>
          </cell>
          <cell r="H350" t="str">
            <v>Харківська</v>
          </cell>
        </row>
        <row r="351">
          <cell r="G351" t="str">
            <v>першого відділу Куп'янського районного</v>
          </cell>
          <cell r="H351" t="str">
            <v>Харківська</v>
          </cell>
        </row>
        <row r="352">
          <cell r="G352" t="str">
            <v>першого відділу Лозівського районного</v>
          </cell>
          <cell r="H352" t="str">
            <v>Харківська</v>
          </cell>
        </row>
        <row r="353">
          <cell r="G353" t="str">
            <v>першого відділу Харківського районного</v>
          </cell>
          <cell r="H353" t="str">
            <v>Харківська</v>
          </cell>
        </row>
        <row r="354">
          <cell r="G354" t="str">
            <v>першого відділу Чугуївського районного</v>
          </cell>
          <cell r="H354" t="str">
            <v>Харківська</v>
          </cell>
        </row>
        <row r="355">
          <cell r="G355" t="str">
            <v>першого відділу Ізюмського районного</v>
          </cell>
          <cell r="H355" t="str">
            <v>Харківська</v>
          </cell>
        </row>
        <row r="356">
          <cell r="G356" t="str">
            <v>другого відділу Богодухівського районного</v>
          </cell>
          <cell r="H356" t="str">
            <v>Харківська</v>
          </cell>
        </row>
        <row r="357">
          <cell r="G357" t="str">
            <v>другого відділу Харківського районного</v>
          </cell>
          <cell r="H357" t="str">
            <v>Харківська</v>
          </cell>
        </row>
        <row r="358">
          <cell r="G358" t="str">
            <v>другого відділу Чугуївського районного</v>
          </cell>
          <cell r="H358" t="str">
            <v>Харківська</v>
          </cell>
        </row>
        <row r="359">
          <cell r="G359" t="str">
            <v>другого відділу Ізюмського районного</v>
          </cell>
          <cell r="H359" t="str">
            <v>Харківська</v>
          </cell>
        </row>
        <row r="360">
          <cell r="G360" t="str">
            <v>третього відділу Куп'янського районного</v>
          </cell>
          <cell r="H360" t="str">
            <v>Харківська</v>
          </cell>
        </row>
        <row r="361">
          <cell r="G361" t="str">
            <v>третього відділу Чугуївського районного</v>
          </cell>
          <cell r="H361" t="str">
            <v>Харківська</v>
          </cell>
        </row>
        <row r="362">
          <cell r="G362" t="str">
            <v>третього відділу Ізюмського районного</v>
          </cell>
          <cell r="H362" t="str">
            <v>Харківська</v>
          </cell>
        </row>
        <row r="363">
          <cell r="G363" t="str">
            <v>четвертого відділу Богодухівського районного</v>
          </cell>
          <cell r="H363" t="str">
            <v>Харківська</v>
          </cell>
        </row>
        <row r="364">
          <cell r="G364" t="str">
            <v>Богодухівського районного</v>
          </cell>
          <cell r="H364" t="str">
            <v>Харківська</v>
          </cell>
        </row>
        <row r="365">
          <cell r="G365" t="str">
            <v>Ізюмського районного</v>
          </cell>
          <cell r="H365" t="str">
            <v>Харківська</v>
          </cell>
        </row>
        <row r="366">
          <cell r="D366" t="str">
            <v>міста Харкова</v>
          </cell>
          <cell r="G366" t="str">
            <v>Індустріального районного</v>
          </cell>
          <cell r="H366" t="str">
            <v>Харківська</v>
          </cell>
        </row>
        <row r="367">
          <cell r="D367" t="str">
            <v>міста Харкова</v>
          </cell>
          <cell r="G367" t="str">
            <v>Київського районного</v>
          </cell>
          <cell r="H367" t="str">
            <v>Харківська</v>
          </cell>
        </row>
        <row r="368">
          <cell r="G368" t="str">
            <v>Красноградського районного</v>
          </cell>
          <cell r="H368" t="str">
            <v>Харківська</v>
          </cell>
        </row>
        <row r="369">
          <cell r="G369" t="str">
            <v>Куп'янського районного</v>
          </cell>
          <cell r="H369" t="str">
            <v>Харківська</v>
          </cell>
        </row>
        <row r="370">
          <cell r="G370" t="str">
            <v>Лозівського районного</v>
          </cell>
          <cell r="H370" t="str">
            <v>Харківська</v>
          </cell>
        </row>
        <row r="371">
          <cell r="G371" t="str">
            <v>Немишлянського районного</v>
          </cell>
          <cell r="H371" t="str">
            <v>Харківська</v>
          </cell>
        </row>
        <row r="372">
          <cell r="G372" t="str">
            <v>Новобаварського обласного</v>
          </cell>
          <cell r="H372" t="str">
            <v>Харківська</v>
          </cell>
        </row>
        <row r="373">
          <cell r="G373" t="str">
            <v>Салтівського районного</v>
          </cell>
          <cell r="H373" t="str">
            <v>Харківська</v>
          </cell>
        </row>
        <row r="374">
          <cell r="G374" t="str">
            <v>Слобідського об'єднаного районного</v>
          </cell>
          <cell r="H374" t="str">
            <v>Харківська</v>
          </cell>
        </row>
        <row r="375">
          <cell r="G375" t="str">
            <v>Харківського районного</v>
          </cell>
          <cell r="H375" t="str">
            <v>Харківська</v>
          </cell>
        </row>
        <row r="376">
          <cell r="G376" t="str">
            <v>Чугуївського районного</v>
          </cell>
          <cell r="H376" t="str">
            <v>Харківська</v>
          </cell>
        </row>
        <row r="377">
          <cell r="D377" t="str">
            <v>міста Харкова</v>
          </cell>
          <cell r="G377" t="str">
            <v>Шевченківського районного</v>
          </cell>
          <cell r="H377" t="str">
            <v>Харківська</v>
          </cell>
        </row>
        <row r="378">
          <cell r="G378" t="str">
            <v>Херсонського обласного</v>
          </cell>
          <cell r="H378" t="str">
            <v>Херсонська</v>
          </cell>
        </row>
        <row r="379">
          <cell r="G379" t="str">
            <v>першого відділу Кам'янець-Подільського районного</v>
          </cell>
          <cell r="H379" t="str">
            <v>Хмельницька</v>
          </cell>
        </row>
        <row r="380">
          <cell r="G380" t="str">
            <v>першого відділу Хмельницького районного</v>
          </cell>
          <cell r="H380" t="str">
            <v>Хмельницька</v>
          </cell>
        </row>
        <row r="381">
          <cell r="G381" t="str">
            <v>першого відділу Шепетівського районного</v>
          </cell>
          <cell r="H381" t="str">
            <v>Хмельницька</v>
          </cell>
        </row>
        <row r="382">
          <cell r="G382" t="str">
            <v>1 вілліл Кам'янець-Подільського районного</v>
          </cell>
          <cell r="H382" t="str">
            <v>Хмельницька</v>
          </cell>
        </row>
        <row r="383">
          <cell r="G383" t="str">
            <v>десятого відділу Хмельницького районного</v>
          </cell>
          <cell r="H383" t="str">
            <v>Хмельницька</v>
          </cell>
        </row>
        <row r="384">
          <cell r="G384" t="str">
            <v>другого відділу Кам'янець-Подільського районного</v>
          </cell>
          <cell r="H384" t="str">
            <v>Хмельницька</v>
          </cell>
        </row>
        <row r="385">
          <cell r="G385" t="str">
            <v>другого відділу Хмельницького районного</v>
          </cell>
          <cell r="H385" t="str">
            <v>Хмельницька</v>
          </cell>
        </row>
        <row r="386">
          <cell r="G386" t="str">
            <v>другого відділу Шепетівського районного</v>
          </cell>
          <cell r="H386" t="str">
            <v>Хмельницька</v>
          </cell>
        </row>
        <row r="387">
          <cell r="G387" t="str">
            <v>третього відділу Кам'янець-Подільського районного</v>
          </cell>
          <cell r="H387" t="str">
            <v>Хмельницька</v>
          </cell>
        </row>
        <row r="388">
          <cell r="G388" t="str">
            <v>третього відділу Хмельницького районного</v>
          </cell>
          <cell r="H388" t="str">
            <v>Хмельницька</v>
          </cell>
        </row>
        <row r="389">
          <cell r="G389" t="str">
            <v>третього відділу Шепетівського районного</v>
          </cell>
          <cell r="H389" t="str">
            <v>Хмельницька</v>
          </cell>
        </row>
        <row r="390">
          <cell r="G390" t="str">
            <v>четвертого відділу Хмельницького районного</v>
          </cell>
          <cell r="H390" t="str">
            <v>Хмельницька</v>
          </cell>
        </row>
        <row r="391">
          <cell r="G391" t="str">
            <v>четвертого відділу Шепетівського районного</v>
          </cell>
          <cell r="H391" t="str">
            <v>Хмельницька</v>
          </cell>
        </row>
        <row r="392">
          <cell r="G392" t="str">
            <v>п'ятого відділу Хмельницького районного</v>
          </cell>
          <cell r="H392" t="str">
            <v>Хмельницька</v>
          </cell>
        </row>
        <row r="393">
          <cell r="G393" t="str">
            <v>шостого відділу Хмельницького районного</v>
          </cell>
          <cell r="H393" t="str">
            <v>Хмельницька</v>
          </cell>
        </row>
        <row r="394">
          <cell r="G394" t="str">
            <v>сьомого відділу Хмельницького районного</v>
          </cell>
          <cell r="H394" t="str">
            <v>Хмельницька</v>
          </cell>
        </row>
        <row r="395">
          <cell r="G395" t="str">
            <v>восьмого відділу Хмельницького районного</v>
          </cell>
          <cell r="H395" t="str">
            <v>Хмельницька</v>
          </cell>
        </row>
        <row r="396">
          <cell r="G396" t="str">
            <v>дев'ятого відділу Хмельницького районного</v>
          </cell>
          <cell r="H396" t="str">
            <v>Хмельницька</v>
          </cell>
        </row>
        <row r="397">
          <cell r="G397" t="str">
            <v>Кам'янець-Подільського районного</v>
          </cell>
          <cell r="H397" t="str">
            <v>Хмельницька</v>
          </cell>
        </row>
        <row r="398">
          <cell r="G398" t="str">
            <v>Хмельницького об'єднаного міського</v>
          </cell>
          <cell r="H398" t="str">
            <v>Хмельницька</v>
          </cell>
        </row>
        <row r="399">
          <cell r="G399" t="str">
            <v>Хмельницького районного</v>
          </cell>
          <cell r="H399" t="str">
            <v>Хмельницька</v>
          </cell>
        </row>
        <row r="400">
          <cell r="G400" t="str">
            <v>Шепетівського районного</v>
          </cell>
          <cell r="H400" t="str">
            <v>Хмельницька</v>
          </cell>
        </row>
        <row r="401">
          <cell r="G401" t="str">
            <v>першого відділу Звенигородського районного</v>
          </cell>
          <cell r="H401" t="str">
            <v>Черкаська</v>
          </cell>
        </row>
        <row r="402">
          <cell r="G402" t="str">
            <v>третього відділу Уманського районного</v>
          </cell>
          <cell r="H402" t="str">
            <v>Черкаська</v>
          </cell>
        </row>
        <row r="403">
          <cell r="G403" t="str">
            <v>першого відділу Уманського районного</v>
          </cell>
          <cell r="H403" t="str">
            <v>Черкаська</v>
          </cell>
        </row>
        <row r="404">
          <cell r="G404" t="str">
            <v>першого відділу Черкаського районного</v>
          </cell>
          <cell r="H404" t="str">
            <v>Черкаська</v>
          </cell>
        </row>
        <row r="405">
          <cell r="G405" t="str">
            <v>1 відділу Золотоніського районного</v>
          </cell>
          <cell r="H405" t="str">
            <v>Черкаська</v>
          </cell>
        </row>
        <row r="406">
          <cell r="G406" t="str">
            <v>другого відділу Звенигородського районного</v>
          </cell>
          <cell r="H406" t="str">
            <v>Черкаська</v>
          </cell>
        </row>
        <row r="407">
          <cell r="G407" t="str">
            <v>другого відділу Уманського районного</v>
          </cell>
          <cell r="H407" t="str">
            <v>Черкаська</v>
          </cell>
        </row>
        <row r="408">
          <cell r="G408" t="str">
            <v>другого відділу Черкаського районного</v>
          </cell>
          <cell r="H408" t="str">
            <v>Черкаська</v>
          </cell>
        </row>
        <row r="409">
          <cell r="G409" t="str">
            <v>2 відділу Золотоніського районного</v>
          </cell>
          <cell r="H409" t="str">
            <v>Черкаська</v>
          </cell>
        </row>
        <row r="410">
          <cell r="G410" t="str">
            <v>третього відділу Звенигородського районного</v>
          </cell>
          <cell r="H410" t="str">
            <v>Черкаська</v>
          </cell>
        </row>
        <row r="411">
          <cell r="G411" t="str">
            <v>третього відділу Черкаського районного</v>
          </cell>
          <cell r="H411" t="str">
            <v>Черкаська</v>
          </cell>
        </row>
        <row r="412">
          <cell r="G412" t="str">
            <v>четвертого відділу Звенигородського районного</v>
          </cell>
          <cell r="H412" t="str">
            <v>Черкаська</v>
          </cell>
        </row>
        <row r="413">
          <cell r="G413" t="str">
            <v>четвертого відділу Уманського районного</v>
          </cell>
          <cell r="H413" t="str">
            <v>Черкаська</v>
          </cell>
        </row>
        <row r="414">
          <cell r="G414" t="str">
            <v>четвертого відділу Черкаського районного</v>
          </cell>
          <cell r="H414" t="str">
            <v>Черкаська</v>
          </cell>
        </row>
        <row r="415">
          <cell r="G415" t="str">
            <v>п'ятого відділу Черкаського районного</v>
          </cell>
          <cell r="H415" t="str">
            <v>Черкаська</v>
          </cell>
        </row>
        <row r="416">
          <cell r="G416" t="str">
            <v>Звенигородського районного</v>
          </cell>
          <cell r="H416" t="str">
            <v>Черкаська</v>
          </cell>
        </row>
        <row r="417">
          <cell r="G417" t="str">
            <v>Золотоніського районного</v>
          </cell>
          <cell r="H417" t="str">
            <v>Черкаська</v>
          </cell>
        </row>
        <row r="418">
          <cell r="G418" t="str">
            <v>Уманського районного</v>
          </cell>
          <cell r="H418" t="str">
            <v>Черкаська</v>
          </cell>
        </row>
        <row r="419">
          <cell r="G419" t="str">
            <v>Черкаського об'єднаного міського</v>
          </cell>
          <cell r="H419" t="str">
            <v>Черкаська</v>
          </cell>
        </row>
        <row r="420">
          <cell r="G420" t="str">
            <v>Черкаського районного</v>
          </cell>
          <cell r="H420" t="str">
            <v>Черкаська</v>
          </cell>
        </row>
        <row r="421">
          <cell r="G421" t="str">
            <v>першого відділу Вижницького районного</v>
          </cell>
          <cell r="H421" t="str">
            <v>Чернівецька</v>
          </cell>
        </row>
        <row r="422">
          <cell r="G422" t="str">
            <v>першого відділу Дністровського районного</v>
          </cell>
          <cell r="H422" t="str">
            <v>Чернівецька</v>
          </cell>
        </row>
        <row r="423">
          <cell r="G423" t="str">
            <v>другого відділу Дністровського районного</v>
          </cell>
          <cell r="H423" t="str">
            <v>Чернівецька</v>
          </cell>
        </row>
        <row r="424">
          <cell r="G424" t="str">
            <v>шостого відділу Чернівецького районного</v>
          </cell>
          <cell r="H424" t="str">
            <v>Чернівецька</v>
          </cell>
        </row>
        <row r="425">
          <cell r="G425" t="str">
            <v>третього відділу Чернівецького районного</v>
          </cell>
          <cell r="H425" t="str">
            <v>Чернівецька</v>
          </cell>
        </row>
        <row r="426">
          <cell r="G426" t="str">
            <v>четвертого відділу Чернівецького районного</v>
          </cell>
          <cell r="H426" t="str">
            <v>Чернівецька</v>
          </cell>
        </row>
        <row r="427">
          <cell r="G427" t="str">
            <v>Вижницького районного</v>
          </cell>
          <cell r="H427" t="str">
            <v>Чернівецька</v>
          </cell>
        </row>
        <row r="428">
          <cell r="G428" t="str">
            <v>Дністровського районного</v>
          </cell>
          <cell r="H428" t="str">
            <v>Чернівецька</v>
          </cell>
        </row>
        <row r="429">
          <cell r="G429" t="str">
            <v>Чернівецького об'єднаного міського</v>
          </cell>
          <cell r="H429" t="str">
            <v>Чернівецька</v>
          </cell>
        </row>
        <row r="430">
          <cell r="G430" t="str">
            <v>Чернівецького міського</v>
          </cell>
          <cell r="H430" t="str">
            <v>Чернівецька</v>
          </cell>
        </row>
        <row r="431">
          <cell r="G431" t="str">
            <v>Чернівецького районного</v>
          </cell>
          <cell r="H431" t="str">
            <v>Чернівецька</v>
          </cell>
        </row>
        <row r="432">
          <cell r="G432" t="str">
            <v>першого відділу Корюківського районного</v>
          </cell>
          <cell r="H432" t="str">
            <v>Чернігівська</v>
          </cell>
        </row>
        <row r="433">
          <cell r="G433" t="str">
            <v>першого відділу Ніжинського районного</v>
          </cell>
          <cell r="H433" t="str">
            <v>Чернігівська</v>
          </cell>
        </row>
        <row r="434">
          <cell r="G434" t="str">
            <v>першого відділу Чернігівського районного</v>
          </cell>
          <cell r="H434" t="str">
            <v>Чернігівська</v>
          </cell>
        </row>
        <row r="435">
          <cell r="G435" t="str">
            <v>другого відділу Корюківського районного</v>
          </cell>
          <cell r="H435" t="str">
            <v>Чернігівська</v>
          </cell>
        </row>
        <row r="436">
          <cell r="G436" t="str">
            <v>другого відділу Ніжинського районного</v>
          </cell>
          <cell r="H436" t="str">
            <v>Чернігівська</v>
          </cell>
        </row>
        <row r="437">
          <cell r="G437" t="str">
            <v>першого відділу Прилуцького районного</v>
          </cell>
          <cell r="H437" t="str">
            <v>Чернігівська</v>
          </cell>
        </row>
        <row r="438">
          <cell r="G438" t="str">
            <v>третього відділу Прилуцького районного</v>
          </cell>
          <cell r="H438" t="str">
            <v>Чернігівська</v>
          </cell>
        </row>
        <row r="439">
          <cell r="G439" t="str">
            <v>другого відділу Прилуцького районного</v>
          </cell>
          <cell r="H439" t="str">
            <v>Чернігівська</v>
          </cell>
        </row>
        <row r="440">
          <cell r="G440" t="str">
            <v>другого відділу Чернігівського районного</v>
          </cell>
          <cell r="H440" t="str">
            <v>Чернігівська</v>
          </cell>
        </row>
        <row r="441">
          <cell r="G441" t="str">
            <v>другого відділу Новгород-Сіверського районного</v>
          </cell>
          <cell r="H441" t="str">
            <v>Чернігівська</v>
          </cell>
        </row>
        <row r="442">
          <cell r="G442" t="str">
            <v>третього відділу Корюківського районного</v>
          </cell>
          <cell r="H442" t="str">
            <v>Чернігівська</v>
          </cell>
        </row>
        <row r="443">
          <cell r="G443" t="str">
            <v>третього відділу Ніжинського районного</v>
          </cell>
          <cell r="H443" t="str">
            <v>Чернігівська</v>
          </cell>
        </row>
        <row r="444">
          <cell r="G444" t="str">
            <v>третього відділу Чернігівського районного</v>
          </cell>
          <cell r="H444" t="str">
            <v>Чернігівська</v>
          </cell>
        </row>
        <row r="445">
          <cell r="G445" t="str">
            <v>четвертого відділу Ніжинського районного</v>
          </cell>
          <cell r="H445" t="str">
            <v>Чернігівська</v>
          </cell>
        </row>
        <row r="446">
          <cell r="G446" t="str">
            <v>четвертого відділу Чернігівського районного</v>
          </cell>
          <cell r="H446" t="str">
            <v>Чернігівська</v>
          </cell>
        </row>
        <row r="447">
          <cell r="G447" t="str">
            <v>Ніжинського районного</v>
          </cell>
          <cell r="H447" t="str">
            <v>Чернігівська</v>
          </cell>
        </row>
        <row r="448">
          <cell r="G448" t="str">
            <v>першого відділу Новгород-Сіверського районного</v>
          </cell>
          <cell r="H448" t="str">
            <v>Чернігівська</v>
          </cell>
        </row>
        <row r="449">
          <cell r="G449" t="str">
            <v>Новгород-Сіверського районного</v>
          </cell>
          <cell r="H449" t="str">
            <v>Чернігівська</v>
          </cell>
        </row>
        <row r="450">
          <cell r="G450" t="str">
            <v>Прилуцького районного</v>
          </cell>
          <cell r="H450" t="str">
            <v>Чернігівська</v>
          </cell>
        </row>
        <row r="451">
          <cell r="G451" t="str">
            <v>Чернігівського міського</v>
          </cell>
          <cell r="H451" t="str">
            <v>Чернігівська</v>
          </cell>
        </row>
        <row r="452">
          <cell r="G452" t="str">
            <v>Чернігівського об'єднаного міського</v>
          </cell>
          <cell r="H452" t="str">
            <v>Чернігівська</v>
          </cell>
        </row>
        <row r="453">
          <cell r="G453" t="str">
            <v>Чернігівського районного</v>
          </cell>
          <cell r="H453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Лист1"/>
      <sheetName val="Settings"/>
      <sheetName val="перевірки"/>
      <sheetName val="Лист2"/>
      <sheetName val="Перевірка"/>
      <sheetName val="Аркуш1"/>
      <sheetName val="Алфавітки"/>
    </sheetNames>
    <sheetDataSet>
      <sheetData sheetId="0" refreshError="1"/>
      <sheetData sheetId="1" refreshError="1"/>
      <sheetData sheetId="2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Володимир-Волинського районного</v>
          </cell>
          <cell r="H39" t="str">
            <v>Волинська</v>
          </cell>
        </row>
        <row r="40">
          <cell r="G40" t="str">
            <v>Володимир-Волинського районного</v>
          </cell>
          <cell r="H40" t="str">
            <v>Волинська</v>
          </cell>
        </row>
        <row r="41">
          <cell r="G41" t="str">
            <v>Камінь-Каширського районного</v>
          </cell>
          <cell r="H41" t="str">
            <v>Волинська</v>
          </cell>
        </row>
        <row r="42">
          <cell r="G42" t="str">
            <v>Ковельського районного</v>
          </cell>
          <cell r="H42" t="str">
            <v>Волинська</v>
          </cell>
        </row>
        <row r="43">
          <cell r="G43" t="str">
            <v>Луцького районного</v>
          </cell>
          <cell r="H43" t="str">
            <v>Волинська</v>
          </cell>
        </row>
        <row r="44">
          <cell r="G44" t="str">
            <v>першого відділу Дніпровського районного</v>
          </cell>
          <cell r="H44" t="str">
            <v>Дніпропетровська</v>
          </cell>
        </row>
        <row r="45">
          <cell r="G45" t="str">
            <v>першого відділу Кам'янського районного</v>
          </cell>
          <cell r="H45" t="str">
            <v>Дніпропетровська</v>
          </cell>
        </row>
        <row r="46">
          <cell r="G46" t="str">
            <v>першого відділу Нікопольського районного</v>
          </cell>
          <cell r="H46" t="str">
            <v>Дніпропетровська</v>
          </cell>
        </row>
        <row r="47">
          <cell r="G47" t="str">
            <v>першого відділу Новомосковського районного</v>
          </cell>
          <cell r="H47" t="str">
            <v>Дніпропетровська</v>
          </cell>
        </row>
        <row r="48">
          <cell r="G48" t="str">
            <v>першого відділу Синельниківського районного</v>
          </cell>
          <cell r="H48" t="str">
            <v>Дніпропетровська</v>
          </cell>
        </row>
        <row r="49">
          <cell r="G49" t="str">
            <v>першого відділу Криворізького районного</v>
          </cell>
          <cell r="H49" t="str">
            <v>Дніпропетровська</v>
          </cell>
        </row>
        <row r="50">
          <cell r="G50" t="str">
            <v>другого відділу Кам'янського районного</v>
          </cell>
          <cell r="H50" t="str">
            <v>Дніпропетровська</v>
          </cell>
        </row>
        <row r="51">
          <cell r="G51" t="str">
            <v>другого відділу Нікопольського районного</v>
          </cell>
          <cell r="H51" t="str">
            <v>Дніпропетровська</v>
          </cell>
        </row>
        <row r="52">
          <cell r="G52" t="str">
            <v>третього відділу Кам'янського районного</v>
          </cell>
          <cell r="H52" t="str">
            <v>Дніпропетровська</v>
          </cell>
        </row>
        <row r="53">
          <cell r="G53" t="str">
            <v>четвертого відділу Кам'янського районного</v>
          </cell>
          <cell r="H53" t="str">
            <v>Дніпропетровська</v>
          </cell>
        </row>
        <row r="54">
          <cell r="G54" t="str">
            <v>Амур-Нижньодніпровського районного</v>
          </cell>
          <cell r="H54" t="str">
            <v>Дніпропетровська</v>
          </cell>
        </row>
        <row r="55">
          <cell r="G55" t="str">
            <v>другого відділу Дніпровського районного</v>
          </cell>
          <cell r="H55" t="str">
            <v>Дніпропетровська</v>
          </cell>
        </row>
        <row r="56">
          <cell r="D56" t="str">
            <v>міста Дніпра</v>
          </cell>
          <cell r="G56" t="str">
            <v>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Індустріального районного</v>
          </cell>
          <cell r="H57" t="str">
            <v>Дніпропетровська</v>
          </cell>
        </row>
        <row r="58">
          <cell r="G58" t="str">
            <v>Кам'янського районного</v>
          </cell>
          <cell r="H58" t="str">
            <v>Дніпропетровська</v>
          </cell>
        </row>
        <row r="59">
          <cell r="G59" t="str">
            <v>другого відділу Криворізького районного</v>
          </cell>
          <cell r="H59" t="str">
            <v>Дніпропетровська</v>
          </cell>
        </row>
        <row r="60">
          <cell r="G60" t="str">
            <v>Криворізького районного</v>
          </cell>
          <cell r="H60" t="str">
            <v>Дніпропетровська</v>
          </cell>
        </row>
        <row r="61">
          <cell r="G61" t="str">
            <v>другого відділу Синельниківського районного</v>
          </cell>
          <cell r="H61" t="str">
            <v>Дніпропетровська</v>
          </cell>
        </row>
        <row r="62">
          <cell r="G62" t="str">
            <v>Новокодацького районного</v>
          </cell>
          <cell r="H62" t="str">
            <v>Дніпропетровська</v>
          </cell>
        </row>
        <row r="63">
          <cell r="G63" t="str">
            <v>Покровсько-Тернівського районного</v>
          </cell>
          <cell r="H63" t="str">
            <v>Дніпропетровська</v>
          </cell>
        </row>
        <row r="64">
          <cell r="G64" t="str">
            <v>Самарського районного</v>
          </cell>
          <cell r="H64" t="str">
            <v>Дніпропетровська</v>
          </cell>
        </row>
        <row r="65">
          <cell r="G65" t="str">
            <v>Соборного районного</v>
          </cell>
          <cell r="H65" t="str">
            <v>Дніпропетровська</v>
          </cell>
        </row>
        <row r="66">
          <cell r="G66" t="str">
            <v>третього відділу Дніпровського районного</v>
          </cell>
          <cell r="H66" t="str">
            <v>Дніпропетровська</v>
          </cell>
        </row>
        <row r="67">
          <cell r="D67" t="str">
            <v>міста Дніпра</v>
          </cell>
          <cell r="G67" t="str">
            <v>Шевченківського районного</v>
          </cell>
          <cell r="H67" t="str">
            <v>Дніпропетровська</v>
          </cell>
        </row>
        <row r="68">
          <cell r="G68" t="str">
            <v>третього відділу Криворізького районного</v>
          </cell>
          <cell r="H68" t="str">
            <v>Дніпропетровська</v>
          </cell>
        </row>
        <row r="69">
          <cell r="G69" t="str">
            <v>третього відділу Нікопольського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Синельниківського районного</v>
          </cell>
          <cell r="H71" t="str">
            <v>Дніпропетровська</v>
          </cell>
        </row>
        <row r="72">
          <cell r="G72" t="str">
            <v>четвертого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п'ятого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Дніпровського обласного</v>
          </cell>
          <cell r="H74" t="str">
            <v>Дніпропетровська</v>
          </cell>
        </row>
        <row r="75">
          <cell r="G75" t="str">
            <v>Інгулецького районного</v>
          </cell>
          <cell r="H75" t="str">
            <v>Дніпропетровська</v>
          </cell>
        </row>
        <row r="76">
          <cell r="G76" t="str">
            <v>Криворізького районного</v>
          </cell>
          <cell r="H76" t="str">
            <v>Дніпропетровська</v>
          </cell>
        </row>
        <row r="77">
          <cell r="G77" t="str">
            <v>Металургійно-Довгинцівського об'єднаного районного</v>
          </cell>
          <cell r="H77" t="str">
            <v>Дніпропетровська</v>
          </cell>
        </row>
        <row r="78">
          <cell r="G78" t="str">
            <v>Нікопольського районного</v>
          </cell>
          <cell r="H78" t="str">
            <v>Дніпропетровська</v>
          </cell>
        </row>
        <row r="79">
          <cell r="G79" t="str">
            <v>Новомосковського районного</v>
          </cell>
          <cell r="H79" t="str">
            <v>Дніпропетровська</v>
          </cell>
        </row>
        <row r="80">
          <cell r="G80" t="str">
            <v>Павлоградського районного</v>
          </cell>
          <cell r="H80" t="str">
            <v>Дніпропетровська</v>
          </cell>
        </row>
        <row r="81">
          <cell r="G81" t="str">
            <v>Саксаганського районного</v>
          </cell>
          <cell r="H81" t="str">
            <v>Дніпропетровська</v>
          </cell>
        </row>
        <row r="82">
          <cell r="G82" t="str">
            <v>Синельниківського районного</v>
          </cell>
          <cell r="H82" t="str">
            <v>Дніпропетровська</v>
          </cell>
        </row>
        <row r="83">
          <cell r="G83" t="str">
            <v>Центрально-Міського районного</v>
          </cell>
          <cell r="H83" t="str">
            <v>Дніпропетровська</v>
          </cell>
        </row>
        <row r="84">
          <cell r="G84" t="str">
            <v>Центрально-Чечелевського районного</v>
          </cell>
          <cell r="H84" t="str">
            <v>Дніпропетровська</v>
          </cell>
        </row>
        <row r="85">
          <cell r="G85" t="str">
            <v>Центрально-Чечелівського об'єднаного районного</v>
          </cell>
          <cell r="H85" t="str">
            <v>Дніпропетровська</v>
          </cell>
        </row>
        <row r="86">
          <cell r="G86" t="str">
            <v>першого відділу Краматорського районного</v>
          </cell>
          <cell r="H86" t="str">
            <v>Донецька</v>
          </cell>
        </row>
        <row r="87">
          <cell r="G87" t="str">
            <v>першого відділу Покровського районного</v>
          </cell>
          <cell r="H87" t="str">
            <v>Донецька</v>
          </cell>
        </row>
        <row r="88">
          <cell r="G88" t="str">
            <v>другого відділу Краматорського районного</v>
          </cell>
          <cell r="H88" t="str">
            <v>Донецька</v>
          </cell>
        </row>
        <row r="89">
          <cell r="G89" t="str">
            <v>третього відділу Краматорського районного</v>
          </cell>
          <cell r="H89" t="str">
            <v>Донецька</v>
          </cell>
        </row>
        <row r="90">
          <cell r="G90" t="str">
            <v>Бахмутського районного</v>
          </cell>
          <cell r="H90" t="str">
            <v>Донецька</v>
          </cell>
        </row>
        <row r="91">
          <cell r="G91" t="str">
            <v>Волноваського районного</v>
          </cell>
          <cell r="H91" t="str">
            <v>Донецька</v>
          </cell>
        </row>
        <row r="92">
          <cell r="G92" t="str">
            <v>Краматорського районного</v>
          </cell>
          <cell r="H92" t="str">
            <v>Донецька</v>
          </cell>
        </row>
        <row r="93">
          <cell r="G93" t="str">
            <v>Маріупольського районного</v>
          </cell>
          <cell r="H93" t="str">
            <v>Донецька</v>
          </cell>
        </row>
        <row r="94">
          <cell r="G94" t="str">
            <v>Покровського районного</v>
          </cell>
          <cell r="H94" t="str">
            <v>Донецька</v>
          </cell>
        </row>
        <row r="95">
          <cell r="G95" t="str">
            <v>першого відділу Бердичівського районного</v>
          </cell>
          <cell r="H95" t="str">
            <v>Житомирська</v>
          </cell>
        </row>
        <row r="96">
          <cell r="G96" t="str">
            <v>першого відділу Житомирського районного</v>
          </cell>
          <cell r="H96" t="str">
            <v>Житомирська</v>
          </cell>
        </row>
        <row r="97">
          <cell r="G97" t="str">
            <v>першого відділу Звягельського районного</v>
          </cell>
          <cell r="H97" t="str">
            <v>Житомирська</v>
          </cell>
        </row>
        <row r="98">
          <cell r="G98" t="str">
            <v>першого відділу Коростенського районного</v>
          </cell>
          <cell r="H98" t="str">
            <v>Житомирська</v>
          </cell>
        </row>
        <row r="99">
          <cell r="G99" t="str">
            <v>другого відділу Бердичівського районного</v>
          </cell>
          <cell r="H99" t="str">
            <v>Житомирська</v>
          </cell>
        </row>
        <row r="100">
          <cell r="G100" t="str">
            <v>другого відділу Житомирського районного</v>
          </cell>
          <cell r="H100" t="str">
            <v>Житомирська</v>
          </cell>
        </row>
        <row r="101">
          <cell r="G101" t="str">
            <v>другого відділу Звягельського районного</v>
          </cell>
          <cell r="H101" t="str">
            <v>Житомирська</v>
          </cell>
        </row>
        <row r="102">
          <cell r="G102" t="str">
            <v>другого відділу Коростенського районного</v>
          </cell>
          <cell r="H102" t="str">
            <v>Житомирська</v>
          </cell>
        </row>
        <row r="103">
          <cell r="G103" t="str">
            <v>третього відділу Житомирського районного</v>
          </cell>
          <cell r="H103" t="str">
            <v>Житомирська</v>
          </cell>
        </row>
        <row r="104">
          <cell r="G104" t="str">
            <v>третього відділу Коростенського районного</v>
          </cell>
          <cell r="H104" t="str">
            <v>Житомирська</v>
          </cell>
        </row>
        <row r="105">
          <cell r="G105" t="str">
            <v>четвертого відділу Житомирського районного</v>
          </cell>
          <cell r="H105" t="str">
            <v>Житомирська</v>
          </cell>
        </row>
        <row r="106">
          <cell r="G106" t="str">
            <v>Бердичівського районного</v>
          </cell>
          <cell r="H106" t="str">
            <v>Житомирська</v>
          </cell>
        </row>
        <row r="107">
          <cell r="G107" t="str">
            <v>четвертого відділу Коростенського районного</v>
          </cell>
          <cell r="H107" t="str">
            <v>Житомирська</v>
          </cell>
        </row>
        <row r="108">
          <cell r="G108" t="str">
            <v>Житомирського об'єднаного міського</v>
          </cell>
          <cell r="H108" t="str">
            <v>Житомирська</v>
          </cell>
        </row>
        <row r="109">
          <cell r="G109" t="str">
            <v>п'ятого відділу Житомирського районного</v>
          </cell>
          <cell r="H109" t="str">
            <v>Житомирська</v>
          </cell>
        </row>
        <row r="110">
          <cell r="G110" t="str">
            <v>шостого відділу Житомирського районного</v>
          </cell>
          <cell r="H110" t="str">
            <v>Житомирська</v>
          </cell>
        </row>
        <row r="111">
          <cell r="G111" t="str">
            <v>сьомого відділу Житомирського районного</v>
          </cell>
          <cell r="H111" t="str">
            <v>Житомирська</v>
          </cell>
        </row>
        <row r="112">
          <cell r="G112" t="str">
            <v>восьмого відділу Житомирського районного</v>
          </cell>
          <cell r="H112" t="str">
            <v>Житомирська</v>
          </cell>
        </row>
        <row r="113">
          <cell r="G113" t="str">
            <v>дев'ятого відділу Житомирського районного</v>
          </cell>
          <cell r="H113" t="str">
            <v>Житомирська</v>
          </cell>
        </row>
        <row r="114">
          <cell r="G114" t="str">
            <v>Житомирського обласного об'єднаного міського</v>
          </cell>
          <cell r="H114" t="str">
            <v>Житомирська</v>
          </cell>
        </row>
        <row r="115">
          <cell r="G115" t="str">
            <v>Житомирського районного</v>
          </cell>
          <cell r="H115" t="str">
            <v>Житомирська</v>
          </cell>
        </row>
        <row r="116">
          <cell r="G116" t="str">
            <v>Звягельського районного</v>
          </cell>
          <cell r="H116" t="str">
            <v>Житомирська</v>
          </cell>
        </row>
        <row r="117">
          <cell r="G117" t="str">
            <v>Коростенського районного</v>
          </cell>
          <cell r="H117" t="str">
            <v>Житомирська</v>
          </cell>
        </row>
        <row r="118">
          <cell r="G118" t="str">
            <v>першого відділу Берегівського районного</v>
          </cell>
          <cell r="H118" t="str">
            <v>Закарпатська</v>
          </cell>
        </row>
        <row r="119">
          <cell r="G119" t="str">
            <v>першого відділу Мукачівського районного</v>
          </cell>
          <cell r="H119" t="str">
            <v>Закарпатська</v>
          </cell>
        </row>
        <row r="120">
          <cell r="G120" t="str">
            <v>першого відділу Хустського районного</v>
          </cell>
          <cell r="H120" t="str">
            <v>Закарпатська</v>
          </cell>
        </row>
        <row r="121">
          <cell r="G121" t="str">
            <v>другого відділу Мукачівського районного</v>
          </cell>
          <cell r="H121" t="str">
            <v>Закарпатська</v>
          </cell>
        </row>
        <row r="122">
          <cell r="G122" t="str">
            <v>другого відділу Хустського районного</v>
          </cell>
          <cell r="H122" t="str">
            <v>Закарпатська</v>
          </cell>
        </row>
        <row r="123">
          <cell r="G123" t="str">
            <v>Берегівського районного</v>
          </cell>
          <cell r="H123" t="str">
            <v>Закарпатська</v>
          </cell>
        </row>
        <row r="124">
          <cell r="G124" t="str">
            <v>Мукачівського районного</v>
          </cell>
          <cell r="H124" t="str">
            <v>Закарпатська</v>
          </cell>
        </row>
        <row r="125">
          <cell r="G125" t="str">
            <v>Рахівського районного</v>
          </cell>
          <cell r="H125" t="str">
            <v>Закарпатська</v>
          </cell>
        </row>
        <row r="126">
          <cell r="G126" t="str">
            <v>Тячівського районного</v>
          </cell>
          <cell r="H126" t="str">
            <v>Закарпатська</v>
          </cell>
        </row>
        <row r="127">
          <cell r="G127" t="str">
            <v>Ужгородського районного</v>
          </cell>
          <cell r="H127" t="str">
            <v>Закарпатська</v>
          </cell>
        </row>
        <row r="128">
          <cell r="G128" t="str">
            <v>Хустського районного</v>
          </cell>
          <cell r="H128" t="str">
            <v>Закарпатська</v>
          </cell>
        </row>
        <row r="129">
          <cell r="G129" t="str">
            <v>першого відділу Запорізького районного</v>
          </cell>
          <cell r="H129" t="str">
            <v>Запорізька</v>
          </cell>
        </row>
        <row r="130">
          <cell r="G130" t="str">
            <v>другого відділу Запорізького районного</v>
          </cell>
          <cell r="H130" t="str">
            <v>Запорізька</v>
          </cell>
        </row>
        <row r="131">
          <cell r="G131" t="str">
            <v>Бердянського районного</v>
          </cell>
          <cell r="H131" t="str">
            <v>Запорізька</v>
          </cell>
        </row>
        <row r="132">
          <cell r="G132" t="str">
            <v>Василівського районного</v>
          </cell>
          <cell r="H132" t="str">
            <v>Запорізька</v>
          </cell>
        </row>
        <row r="133">
          <cell r="D133" t="str">
            <v>міста Запоріжжя</v>
          </cell>
          <cell r="G133" t="str">
            <v>Заводського районного</v>
          </cell>
          <cell r="H133" t="str">
            <v>Запорізька</v>
          </cell>
        </row>
        <row r="134">
          <cell r="G134" t="str">
            <v>Запорізького районного</v>
          </cell>
          <cell r="H134" t="str">
            <v>Запорізька</v>
          </cell>
        </row>
        <row r="135">
          <cell r="G135" t="str">
            <v>Комунарського районного</v>
          </cell>
          <cell r="H135" t="str">
            <v>Запорізька</v>
          </cell>
        </row>
        <row r="136">
          <cell r="G136" t="str">
            <v>першого відділу Мелітопольського районного</v>
          </cell>
          <cell r="H136" t="str">
            <v>Запорізька</v>
          </cell>
        </row>
        <row r="137">
          <cell r="G137" t="str">
            <v>Мелітопольського районного</v>
          </cell>
          <cell r="H137" t="str">
            <v>Запорізька</v>
          </cell>
        </row>
        <row r="138">
          <cell r="G138" t="str">
            <v>Пологівського районного</v>
          </cell>
          <cell r="H138" t="str">
            <v>Запорізька</v>
          </cell>
        </row>
        <row r="139">
          <cell r="G139" t="str">
            <v>третього відділу Пологівського районного</v>
          </cell>
          <cell r="H139" t="str">
            <v>Запорізька</v>
          </cell>
        </row>
        <row r="140">
          <cell r="G140" t="str">
            <v>Хортицького районного</v>
          </cell>
          <cell r="H140" t="str">
            <v>Запорізька</v>
          </cell>
        </row>
        <row r="141">
          <cell r="G141" t="str">
            <v>Центрального об'єднаного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Шевченківського районного</v>
          </cell>
          <cell r="H142" t="str">
            <v>Запорізька</v>
          </cell>
        </row>
        <row r="143">
          <cell r="G143" t="str">
            <v>першого відділу Івано-Франківського районного</v>
          </cell>
          <cell r="H143" t="str">
            <v>Івано-Франківська</v>
          </cell>
        </row>
        <row r="144">
          <cell r="G144" t="str">
            <v>першого відділу Калуського районного</v>
          </cell>
          <cell r="H144" t="str">
            <v>Івано-Франківська</v>
          </cell>
        </row>
        <row r="145">
          <cell r="G145" t="str">
            <v>першого відділу Коломийського районного</v>
          </cell>
          <cell r="H145" t="str">
            <v>Івано-Франківська</v>
          </cell>
        </row>
        <row r="146">
          <cell r="G146" t="str">
            <v>другого відділу Івано-Франківського районного</v>
          </cell>
          <cell r="H146" t="str">
            <v>Івано-Франківська</v>
          </cell>
        </row>
        <row r="147">
          <cell r="G147" t="str">
            <v>другого відділу Калуського районного</v>
          </cell>
          <cell r="H147" t="str">
            <v>Івано-Франківська</v>
          </cell>
        </row>
        <row r="148">
          <cell r="G148" t="str">
            <v>другого відділу Коломийського районного</v>
          </cell>
          <cell r="H148" t="str">
            <v>Івано-Франківська</v>
          </cell>
        </row>
        <row r="149">
          <cell r="G149" t="str">
            <v>третього відділу Івано-Франківського районного</v>
          </cell>
          <cell r="H149" t="str">
            <v>Івано-Франківська</v>
          </cell>
        </row>
        <row r="150">
          <cell r="G150" t="str">
            <v>четвертого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Верховинського районного</v>
          </cell>
          <cell r="H151" t="str">
            <v>Івано-Франківська</v>
          </cell>
        </row>
        <row r="152">
          <cell r="G152" t="str">
            <v>Івано-Франківського міського</v>
          </cell>
          <cell r="H152" t="str">
            <v>Івано-Франківська</v>
          </cell>
        </row>
        <row r="153">
          <cell r="G153" t="str">
            <v>Івано-Франківського обласного</v>
          </cell>
          <cell r="H153" t="str">
            <v>Івано-Франківська</v>
          </cell>
        </row>
        <row r="154">
          <cell r="G154" t="str">
            <v>Івано-Франківського районного</v>
          </cell>
          <cell r="H154" t="str">
            <v>Івано-Франківська</v>
          </cell>
        </row>
        <row r="155">
          <cell r="G155" t="str">
            <v>Калуського районного</v>
          </cell>
          <cell r="H155" t="str">
            <v>Івано-Франківська</v>
          </cell>
        </row>
        <row r="156">
          <cell r="G156" t="str">
            <v>Коломийського районного</v>
          </cell>
          <cell r="H156" t="str">
            <v>Івано-Франківська</v>
          </cell>
        </row>
        <row r="157">
          <cell r="G157" t="str">
            <v>Косівського районного</v>
          </cell>
          <cell r="H157" t="str">
            <v>Івано-Франківська</v>
          </cell>
        </row>
        <row r="158">
          <cell r="G158" t="str">
            <v>Надвірнянського районного</v>
          </cell>
          <cell r="H158" t="str">
            <v>Івано-Франківська</v>
          </cell>
        </row>
        <row r="159">
          <cell r="G159" t="str">
            <v>Голосіївського районного</v>
          </cell>
          <cell r="H159" t="str">
            <v>Київ місто</v>
          </cell>
        </row>
        <row r="160">
          <cell r="G160" t="str">
            <v>Дарницького районного</v>
          </cell>
          <cell r="H160" t="str">
            <v>Київ місто</v>
          </cell>
        </row>
        <row r="161">
          <cell r="G161" t="str">
            <v>Деснянського районного</v>
          </cell>
          <cell r="H161" t="str">
            <v>Київ місто</v>
          </cell>
        </row>
        <row r="162">
          <cell r="D162" t="str">
            <v>міста Києва</v>
          </cell>
          <cell r="G162" t="str">
            <v>Дніпровського районного</v>
          </cell>
          <cell r="H162" t="str">
            <v>Київ місто</v>
          </cell>
        </row>
        <row r="163">
          <cell r="G163" t="str">
            <v>Оболонського районного</v>
          </cell>
          <cell r="H163" t="str">
            <v>Київ місто</v>
          </cell>
        </row>
        <row r="164">
          <cell r="G164" t="str">
            <v>Печерського районного</v>
          </cell>
          <cell r="H164" t="str">
            <v>Київ місто</v>
          </cell>
        </row>
        <row r="165">
          <cell r="D165" t="str">
            <v>міста Києва</v>
          </cell>
          <cell r="G165" t="str">
            <v>Подільського районного</v>
          </cell>
          <cell r="H165" t="str">
            <v>Київ місто</v>
          </cell>
        </row>
        <row r="166">
          <cell r="G166" t="str">
            <v>Святошинського районного</v>
          </cell>
          <cell r="H166" t="str">
            <v>Київ місто</v>
          </cell>
        </row>
        <row r="167">
          <cell r="G167" t="str">
            <v>Солом'янського районного</v>
          </cell>
          <cell r="H167" t="str">
            <v>Київ місто</v>
          </cell>
        </row>
        <row r="168">
          <cell r="D168" t="str">
            <v>міста Києва</v>
          </cell>
          <cell r="G168" t="str">
            <v>Шевченківського районного</v>
          </cell>
          <cell r="H168" t="str">
            <v>Київ місто</v>
          </cell>
        </row>
        <row r="169">
          <cell r="G169" t="str">
            <v>першого відділу Бориспільського районного</v>
          </cell>
          <cell r="H169" t="str">
            <v>Київ обл</v>
          </cell>
        </row>
        <row r="170">
          <cell r="G170" t="str">
            <v>першого відділу Бучанського районного</v>
          </cell>
          <cell r="H170" t="str">
            <v>Київ обл</v>
          </cell>
        </row>
        <row r="171">
          <cell r="G171" t="str">
            <v>першого відділу Вишгородського районного</v>
          </cell>
          <cell r="H171" t="str">
            <v>Київ обл</v>
          </cell>
        </row>
        <row r="172">
          <cell r="G172" t="str">
            <v>першого відділу Обухівського районного</v>
          </cell>
          <cell r="H172" t="str">
            <v>Київ обл</v>
          </cell>
        </row>
        <row r="173">
          <cell r="G173" t="str">
            <v>першого відділу Білоцерківського районного</v>
          </cell>
          <cell r="H173" t="str">
            <v>Київ обл</v>
          </cell>
        </row>
        <row r="174">
          <cell r="G174" t="str">
            <v>другого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Бориспільського районного</v>
          </cell>
          <cell r="H175" t="str">
            <v>Київ обл</v>
          </cell>
        </row>
        <row r="176">
          <cell r="G176" t="str">
            <v>другого відділу Броварського районного</v>
          </cell>
          <cell r="H176" t="str">
            <v>Київ обл</v>
          </cell>
        </row>
        <row r="177">
          <cell r="G177" t="str">
            <v>другого відділу Бучанського районного</v>
          </cell>
          <cell r="H177" t="str">
            <v>Київ обл</v>
          </cell>
        </row>
        <row r="178">
          <cell r="G178" t="str">
            <v>другого відділу Вишгородського районного</v>
          </cell>
          <cell r="H178" t="str">
            <v>Київ обл</v>
          </cell>
        </row>
        <row r="179">
          <cell r="G179" t="str">
            <v>другого відділу Обухівського районного</v>
          </cell>
          <cell r="H179" t="str">
            <v>Київ обл</v>
          </cell>
        </row>
        <row r="180">
          <cell r="G180" t="str">
            <v>третього відділу Білоцерківського районного</v>
          </cell>
          <cell r="H180" t="str">
            <v>Київ обл</v>
          </cell>
        </row>
        <row r="181">
          <cell r="G181" t="str">
            <v>третього відділу Броварського районного</v>
          </cell>
          <cell r="H181" t="str">
            <v>Київ обл</v>
          </cell>
        </row>
        <row r="182">
          <cell r="G182" t="str">
            <v>третього відділу Бучанського районного</v>
          </cell>
          <cell r="H182" t="str">
            <v>Київ обл</v>
          </cell>
        </row>
        <row r="183">
          <cell r="G183" t="str">
            <v>третього відділу Обухівського районного</v>
          </cell>
          <cell r="H183" t="str">
            <v>Київ обл</v>
          </cell>
        </row>
        <row r="184">
          <cell r="G184" t="str">
            <v>четвертого відділу Обухівського районного</v>
          </cell>
          <cell r="H184" t="str">
            <v>Київ обл</v>
          </cell>
        </row>
        <row r="185">
          <cell r="G185" t="str">
            <v>шостого відділу Білоцерківського районного</v>
          </cell>
          <cell r="H185" t="str">
            <v>Київ обл</v>
          </cell>
        </row>
        <row r="186">
          <cell r="G186" t="str">
            <v>першого відділу Броварського районного</v>
          </cell>
          <cell r="H186" t="str">
            <v>Київ обл</v>
          </cell>
        </row>
        <row r="187">
          <cell r="G187" t="str">
            <v>першого відділу Фастівського районного</v>
          </cell>
          <cell r="H187" t="str">
            <v>Київ обл</v>
          </cell>
        </row>
        <row r="188">
          <cell r="G188" t="str">
            <v>Білоцерківського районного</v>
          </cell>
          <cell r="H188" t="str">
            <v>Київ обл</v>
          </cell>
        </row>
        <row r="189">
          <cell r="G189" t="str">
            <v>четвертого відділу Білоцерківського районного</v>
          </cell>
          <cell r="H189" t="str">
            <v>Київ обл</v>
          </cell>
        </row>
        <row r="190">
          <cell r="G190" t="str">
            <v>Броварського районного</v>
          </cell>
          <cell r="H190" t="str">
            <v>Київ обл</v>
          </cell>
        </row>
        <row r="191">
          <cell r="G191" t="str">
            <v>п'ятого відділу Білоцерківського районного</v>
          </cell>
          <cell r="H191" t="str">
            <v>Київ обл</v>
          </cell>
        </row>
        <row r="192">
          <cell r="G192" t="str">
            <v>Бучанського районного</v>
          </cell>
          <cell r="H192" t="str">
            <v>Київ обл</v>
          </cell>
        </row>
        <row r="193">
          <cell r="G193" t="str">
            <v>Вишгородського районного</v>
          </cell>
          <cell r="H193" t="str">
            <v>Київ обл</v>
          </cell>
        </row>
        <row r="194">
          <cell r="G194" t="str">
            <v>Бориспільського районного</v>
          </cell>
          <cell r="H194" t="str">
            <v>Київ обл</v>
          </cell>
        </row>
        <row r="195">
          <cell r="G195" t="str">
            <v>Обухівського районного</v>
          </cell>
          <cell r="H195" t="str">
            <v>Київ обл</v>
          </cell>
        </row>
        <row r="196">
          <cell r="G196" t="str">
            <v>Фастівського районного</v>
          </cell>
          <cell r="H196" t="str">
            <v>Київ обл</v>
          </cell>
        </row>
        <row r="197">
          <cell r="G197" t="str">
            <v>першого відділу Кропивницького районного</v>
          </cell>
          <cell r="H197" t="str">
            <v>Кіровоградська</v>
          </cell>
        </row>
        <row r="198">
          <cell r="G198" t="str">
            <v>першого відділу Новоукраїнського районного</v>
          </cell>
          <cell r="H198" t="str">
            <v>Кіровоградська</v>
          </cell>
        </row>
        <row r="199">
          <cell r="G199" t="str">
            <v>першого відділу Олександрійського районного</v>
          </cell>
          <cell r="H199" t="str">
            <v>Кіровоградська</v>
          </cell>
        </row>
        <row r="200">
          <cell r="G200" t="str">
            <v>другого відділу Кропивницького районного</v>
          </cell>
          <cell r="H200" t="str">
            <v>Кіровоградська</v>
          </cell>
        </row>
        <row r="201">
          <cell r="G201" t="str">
            <v>другого відділу Новоукраїнського районного</v>
          </cell>
          <cell r="H201" t="str">
            <v>Кіровоградська</v>
          </cell>
        </row>
        <row r="202">
          <cell r="G202" t="str">
            <v>другого відділу Олександрійського районного</v>
          </cell>
          <cell r="H202" t="str">
            <v>Кіровоградська</v>
          </cell>
        </row>
        <row r="203">
          <cell r="G203" t="str">
            <v>третього відділу Кропивницького районного</v>
          </cell>
          <cell r="H203" t="str">
            <v>Кіровоградська</v>
          </cell>
        </row>
        <row r="204">
          <cell r="G204" t="str">
            <v>третього відділу Новоукраїнського районного</v>
          </cell>
          <cell r="H204" t="str">
            <v>Кіровоградська</v>
          </cell>
        </row>
        <row r="205">
          <cell r="G205" t="str">
            <v>третього відділу Олександрійського районного</v>
          </cell>
          <cell r="H205" t="str">
            <v>Кіровоградська</v>
          </cell>
        </row>
        <row r="206">
          <cell r="G206" t="str">
            <v>четвертого відділу Кропивницького районного</v>
          </cell>
          <cell r="H206" t="str">
            <v>Кіровоградська</v>
          </cell>
        </row>
        <row r="207">
          <cell r="G207" t="str">
            <v>п'ятого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шостого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сьомого відділу Кропивницького районного</v>
          </cell>
          <cell r="H209" t="str">
            <v>Кіровоградська</v>
          </cell>
        </row>
        <row r="210">
          <cell r="G210" t="str">
            <v>Голованівського районного</v>
          </cell>
          <cell r="H210" t="str">
            <v>Кіровоградська</v>
          </cell>
        </row>
        <row r="211">
          <cell r="G211" t="str">
            <v>третього відділу Голованівського районного</v>
          </cell>
          <cell r="H211" t="str">
            <v>Кіровоградська</v>
          </cell>
        </row>
        <row r="212">
          <cell r="G212" t="str">
            <v>Знам'янського районного</v>
          </cell>
          <cell r="H212" t="str">
            <v>Кіровоградська</v>
          </cell>
        </row>
        <row r="213">
          <cell r="G213" t="str">
            <v>Кропивницького міського</v>
          </cell>
          <cell r="H213" t="str">
            <v>Кіровоградська</v>
          </cell>
        </row>
        <row r="214">
          <cell r="G214" t="str">
            <v>Кропивницького обласного</v>
          </cell>
          <cell r="H214" t="str">
            <v>Кіровоградська</v>
          </cell>
        </row>
        <row r="215">
          <cell r="G215" t="str">
            <v>Кропивницького районного</v>
          </cell>
          <cell r="H215" t="str">
            <v>Кіровоградська</v>
          </cell>
        </row>
        <row r="216">
          <cell r="G216" t="str">
            <v>Новоукраїнського районного</v>
          </cell>
          <cell r="H216" t="str">
            <v>Кіровоградська</v>
          </cell>
        </row>
        <row r="217">
          <cell r="G217" t="str">
            <v>Олександрійського районного</v>
          </cell>
          <cell r="H217" t="str">
            <v>Кіровоградська</v>
          </cell>
        </row>
        <row r="218">
          <cell r="G218" t="str">
            <v>Луганського обласного</v>
          </cell>
          <cell r="H218" t="str">
            <v>Луганська</v>
          </cell>
        </row>
        <row r="219">
          <cell r="G219" t="str">
            <v>Львівського районного</v>
          </cell>
          <cell r="H219" t="str">
            <v>Львівська</v>
          </cell>
        </row>
        <row r="220">
          <cell r="G220" t="str">
            <v>першого відділу Золочівського районного</v>
          </cell>
          <cell r="H220" t="str">
            <v>Львівська</v>
          </cell>
        </row>
        <row r="221">
          <cell r="G221" t="str">
            <v>першого відділу Стрийського районного</v>
          </cell>
          <cell r="H221" t="str">
            <v>Львівська</v>
          </cell>
        </row>
        <row r="222">
          <cell r="G222" t="str">
            <v>першого відділу Червоноградського районного</v>
          </cell>
          <cell r="H222" t="str">
            <v>Львівська</v>
          </cell>
        </row>
        <row r="223">
          <cell r="G223" t="str">
            <v>першого відділу Яворівського районного</v>
          </cell>
          <cell r="H223" t="str">
            <v>Львівська</v>
          </cell>
        </row>
        <row r="224">
          <cell r="G224" t="str">
            <v>другого відділу Золочівського районного</v>
          </cell>
          <cell r="H224" t="str">
            <v>Львівська</v>
          </cell>
        </row>
        <row r="225">
          <cell r="G225" t="str">
            <v>першого відділу Львівського районного</v>
          </cell>
          <cell r="H225" t="str">
            <v>Львівська</v>
          </cell>
        </row>
        <row r="226">
          <cell r="G226" t="str">
            <v>другого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Стрийського районного</v>
          </cell>
          <cell r="H227" t="str">
            <v>Львівська</v>
          </cell>
        </row>
        <row r="228">
          <cell r="G228" t="str">
            <v>другого відділу Червоноградського районного</v>
          </cell>
          <cell r="H228" t="str">
            <v>Львівська</v>
          </cell>
        </row>
        <row r="229">
          <cell r="G229" t="str">
            <v>третього відділу Золочівського районного</v>
          </cell>
          <cell r="H229" t="str">
            <v>Львівська</v>
          </cell>
        </row>
        <row r="230">
          <cell r="G230" t="str">
            <v>третього відділу Львівського районного</v>
          </cell>
          <cell r="H230" t="str">
            <v>Львівська</v>
          </cell>
        </row>
        <row r="231">
          <cell r="G231" t="str">
            <v>третього відділу Стрийського районного</v>
          </cell>
          <cell r="H231" t="str">
            <v>Львівська</v>
          </cell>
        </row>
        <row r="232">
          <cell r="G232" t="str">
            <v>четвертого відділу Львівського районного</v>
          </cell>
          <cell r="H232" t="str">
            <v>Львівська</v>
          </cell>
        </row>
        <row r="233">
          <cell r="G233" t="str">
            <v>Галицько-Франківського об'єднаного районного</v>
          </cell>
          <cell r="H233" t="str">
            <v>Львівська</v>
          </cell>
        </row>
        <row r="234">
          <cell r="G234" t="str">
            <v>Дрогобицького районного</v>
          </cell>
          <cell r="H234" t="str">
            <v>Львівська</v>
          </cell>
        </row>
        <row r="235">
          <cell r="G235" t="str">
            <v>Золочівського районного</v>
          </cell>
          <cell r="H235" t="str">
            <v>Львівська</v>
          </cell>
        </row>
        <row r="236">
          <cell r="G236" t="str">
            <v>Личаківсько-Залізничного об'єднаного районного</v>
          </cell>
          <cell r="H236" t="str">
            <v>Львівська</v>
          </cell>
        </row>
        <row r="237">
          <cell r="G237" t="str">
            <v>Львівського обласного</v>
          </cell>
          <cell r="H237" t="str">
            <v>Львівська</v>
          </cell>
        </row>
        <row r="238">
          <cell r="G238" t="str">
            <v>Сихівського районного</v>
          </cell>
          <cell r="H238" t="str">
            <v>Львівська</v>
          </cell>
        </row>
        <row r="239">
          <cell r="G239" t="str">
            <v>Стрийського районного</v>
          </cell>
          <cell r="H239" t="str">
            <v>Львівська</v>
          </cell>
        </row>
        <row r="240">
          <cell r="G240" t="str">
            <v>Самбірського районного</v>
          </cell>
          <cell r="H240" t="str">
            <v>Львівська</v>
          </cell>
        </row>
        <row r="241">
          <cell r="G241" t="str">
            <v>Червоноградського районного</v>
          </cell>
          <cell r="H241" t="str">
            <v>Львівська</v>
          </cell>
        </row>
        <row r="242">
          <cell r="D242" t="str">
            <v>міста Львова</v>
          </cell>
          <cell r="G242" t="str">
            <v>Шевченківського районного</v>
          </cell>
          <cell r="H242" t="str">
            <v>Львівська</v>
          </cell>
        </row>
        <row r="243">
          <cell r="G243" t="str">
            <v>Яворівського районного</v>
          </cell>
          <cell r="H243" t="str">
            <v>Львівська</v>
          </cell>
        </row>
        <row r="244">
          <cell r="G244" t="str">
            <v>Миколаївського районного</v>
          </cell>
          <cell r="H244" t="str">
            <v>Миколаївська</v>
          </cell>
        </row>
        <row r="245">
          <cell r="G245" t="str">
            <v>другого відділу Миколаївського районного</v>
          </cell>
          <cell r="H245" t="str">
            <v>Миколаївська</v>
          </cell>
        </row>
        <row r="246">
          <cell r="G246" t="str">
            <v>четвертого відділу 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Баштанського районного</v>
          </cell>
          <cell r="H247" t="str">
            <v>Миколаївська</v>
          </cell>
        </row>
        <row r="248">
          <cell r="G248" t="str">
            <v>першого відділу Баштанського районного</v>
          </cell>
          <cell r="H248" t="str">
            <v>Миколаївська</v>
          </cell>
        </row>
        <row r="249">
          <cell r="G249" t="str">
            <v>Баштанського районного</v>
          </cell>
          <cell r="H249" t="str">
            <v>Миколаївська</v>
          </cell>
        </row>
        <row r="250">
          <cell r="G250" t="str">
            <v>Вознесенського районного</v>
          </cell>
          <cell r="H250" t="str">
            <v>Миколаївська</v>
          </cell>
        </row>
        <row r="251">
          <cell r="G251" t="str">
            <v>першого відділу Вознесенського районного</v>
          </cell>
          <cell r="H251" t="str">
            <v>Миколаївська</v>
          </cell>
        </row>
        <row r="252">
          <cell r="G252" t="str">
            <v>четвертого відділу Вознесенського районного</v>
          </cell>
          <cell r="H252" t="str">
            <v>Миколаївська</v>
          </cell>
        </row>
        <row r="253">
          <cell r="D253" t="str">
            <v>міста Миколаєва</v>
          </cell>
          <cell r="G253" t="str">
            <v>Заводського районного</v>
          </cell>
          <cell r="H253" t="str">
            <v>Миколаївська</v>
          </cell>
        </row>
        <row r="254">
          <cell r="G254" t="str">
            <v>Інгульського районного</v>
          </cell>
          <cell r="H254" t="str">
            <v>Миколаївська</v>
          </cell>
        </row>
        <row r="255">
          <cell r="G255" t="str">
            <v>Корабельного районного</v>
          </cell>
          <cell r="H255" t="str">
            <v>Миколаївська</v>
          </cell>
        </row>
        <row r="256">
          <cell r="G256" t="str">
            <v>Миколаївського обласного</v>
          </cell>
          <cell r="H256" t="str">
            <v>Миколаївська</v>
          </cell>
        </row>
        <row r="257">
          <cell r="G257" t="str">
            <v>Первомайського районного</v>
          </cell>
          <cell r="H257" t="str">
            <v>Миколаївська</v>
          </cell>
        </row>
        <row r="258">
          <cell r="G258" t="str">
            <v>першого відділу Первомайського районного</v>
          </cell>
          <cell r="H258" t="str">
            <v>Миколаївська</v>
          </cell>
        </row>
        <row r="259">
          <cell r="G259" t="str">
            <v>другого відділу Первомайського районного</v>
          </cell>
          <cell r="H259" t="str">
            <v>Миколаївська</v>
          </cell>
        </row>
        <row r="260">
          <cell r="G260" t="str">
            <v>Центрального районного</v>
          </cell>
          <cell r="H260" t="str">
            <v>Миколаївська</v>
          </cell>
        </row>
        <row r="261">
          <cell r="G261" t="str">
            <v>першого відділу Одеського районного</v>
          </cell>
          <cell r="H261" t="str">
            <v>Одеська</v>
          </cell>
        </row>
        <row r="262">
          <cell r="G262" t="str">
            <v>другого відділу Одеського районного</v>
          </cell>
          <cell r="H262" t="str">
            <v>Одеська</v>
          </cell>
        </row>
        <row r="263">
          <cell r="G263" t="str">
            <v>першого відділу Березівського районного</v>
          </cell>
          <cell r="H263" t="str">
            <v>Одеська</v>
          </cell>
        </row>
        <row r="264">
          <cell r="G264" t="str">
            <v>другого відділу Березівського районного</v>
          </cell>
          <cell r="H264" t="str">
            <v>Одеська</v>
          </cell>
        </row>
        <row r="265">
          <cell r="G265" t="str">
            <v>третього відділу Березівського районного</v>
          </cell>
          <cell r="H265" t="str">
            <v>Одеська</v>
          </cell>
        </row>
        <row r="266">
          <cell r="G266" t="str">
            <v>третього відділу Одеського районного</v>
          </cell>
          <cell r="H266" t="str">
            <v>Одеська</v>
          </cell>
        </row>
        <row r="267">
          <cell r="G267" t="str">
            <v>четвертого відділу Одеського районного</v>
          </cell>
          <cell r="H267" t="str">
            <v>Одеська</v>
          </cell>
        </row>
        <row r="268">
          <cell r="G268" t="str">
            <v>четвертого відділу Подільського районного</v>
          </cell>
          <cell r="H268" t="str">
            <v>Одеська</v>
          </cell>
        </row>
        <row r="269">
          <cell r="G269" t="str">
            <v>Березівського районного</v>
          </cell>
          <cell r="H269" t="str">
            <v>Одеська</v>
          </cell>
        </row>
        <row r="270">
          <cell r="G270" t="str">
            <v>Білгород-Дністровського районного</v>
          </cell>
          <cell r="H270" t="str">
            <v>Одеська</v>
          </cell>
        </row>
        <row r="271">
          <cell r="G271" t="str">
            <v>першого відділу Білгород-Дністровського районного</v>
          </cell>
          <cell r="H271" t="str">
            <v>Одеська</v>
          </cell>
        </row>
        <row r="272">
          <cell r="G272" t="str">
            <v>першого відділу Болградського районного</v>
          </cell>
          <cell r="H272" t="str">
            <v>Одеська</v>
          </cell>
        </row>
        <row r="273">
          <cell r="G273" t="str">
            <v>другого відділу Болградського районного</v>
          </cell>
          <cell r="H273" t="str">
            <v>Одеська</v>
          </cell>
        </row>
        <row r="274">
          <cell r="G274" t="str">
            <v>Болградського районного</v>
          </cell>
          <cell r="H274" t="str">
            <v>Одеська</v>
          </cell>
        </row>
        <row r="275">
          <cell r="G275" t="str">
            <v>Ізмаїльського районного</v>
          </cell>
          <cell r="H275" t="str">
            <v>Одеська</v>
          </cell>
        </row>
        <row r="276">
          <cell r="D276" t="str">
            <v>міста Одеси</v>
          </cell>
          <cell r="G276" t="str">
            <v>Київського районного</v>
          </cell>
          <cell r="H276" t="str">
            <v>Одеська</v>
          </cell>
        </row>
        <row r="277">
          <cell r="G277" t="str">
            <v>Малиновського районного</v>
          </cell>
          <cell r="H277" t="str">
            <v>Одеська</v>
          </cell>
        </row>
        <row r="278">
          <cell r="G278" t="str">
            <v>Одеського районного</v>
          </cell>
          <cell r="H278" t="str">
            <v>Одеська</v>
          </cell>
        </row>
        <row r="279">
          <cell r="G279" t="str">
            <v>Пересипського районного</v>
          </cell>
          <cell r="H279" t="str">
            <v>Одеська</v>
          </cell>
        </row>
        <row r="280">
          <cell r="D280" t="str">
            <v>міста Одеси</v>
          </cell>
          <cell r="G280" t="str">
            <v>Подільського районного</v>
          </cell>
          <cell r="H280" t="str">
            <v>Одеська</v>
          </cell>
        </row>
        <row r="281">
          <cell r="G281" t="str">
            <v>Приморського районного</v>
          </cell>
          <cell r="H281" t="str">
            <v>Одеська</v>
          </cell>
        </row>
        <row r="282">
          <cell r="G282" t="str">
            <v>Роздільнянського районного</v>
          </cell>
          <cell r="H282" t="str">
            <v>Одеська</v>
          </cell>
        </row>
        <row r="283">
          <cell r="G283" t="str">
            <v>другого відділу Роздільнянського районного</v>
          </cell>
          <cell r="H283" t="str">
            <v>Одеська</v>
          </cell>
        </row>
        <row r="284">
          <cell r="G284" t="str">
            <v>Суворовського районного</v>
          </cell>
          <cell r="H284" t="str">
            <v>Одеська</v>
          </cell>
        </row>
        <row r="285">
          <cell r="G285" t="str">
            <v>Хаджибейського районного</v>
          </cell>
          <cell r="H285" t="str">
            <v>Одеська</v>
          </cell>
        </row>
        <row r="286">
          <cell r="G286" t="str">
            <v>першого відділу Лубенського районного</v>
          </cell>
          <cell r="H286" t="str">
            <v>Полтавська</v>
          </cell>
        </row>
        <row r="287">
          <cell r="G287" t="str">
            <v>першого відділу Миргородського районного</v>
          </cell>
          <cell r="H287" t="str">
            <v>Полтавська</v>
          </cell>
        </row>
        <row r="288">
          <cell r="G288" t="str">
            <v>другого відділу Кременчуцького районного</v>
          </cell>
          <cell r="H288" t="str">
            <v>Полтавська</v>
          </cell>
        </row>
        <row r="289">
          <cell r="G289" t="str">
            <v>другого відділу Лубенського районного</v>
          </cell>
          <cell r="H289" t="str">
            <v>Полтавська</v>
          </cell>
        </row>
        <row r="290">
          <cell r="G290" t="str">
            <v>другого відділу Миргородського районного</v>
          </cell>
          <cell r="H290" t="str">
            <v>Полтавська</v>
          </cell>
        </row>
        <row r="291">
          <cell r="G291" t="str">
            <v>третього відділу Кременчуцького районного</v>
          </cell>
          <cell r="H291" t="str">
            <v>Полтавська</v>
          </cell>
        </row>
        <row r="292">
          <cell r="G292" t="str">
            <v>третього відділу Лубенського районного</v>
          </cell>
          <cell r="H292" t="str">
            <v>Полтавська</v>
          </cell>
        </row>
        <row r="293">
          <cell r="G293" t="str">
            <v>третього відділу Миргородського районного</v>
          </cell>
          <cell r="H293" t="str">
            <v>Полтавська</v>
          </cell>
        </row>
        <row r="294">
          <cell r="G294" t="str">
            <v>четвертого відділу Кременчуцького районного</v>
          </cell>
          <cell r="H294" t="str">
            <v>Полтавська</v>
          </cell>
        </row>
        <row r="295">
          <cell r="G295" t="str">
            <v>четвертого відділу Лубенського районного</v>
          </cell>
          <cell r="H295" t="str">
            <v>Полтавська</v>
          </cell>
        </row>
        <row r="296">
          <cell r="G296" t="str">
            <v>четвертого відділу Миргородського районного</v>
          </cell>
          <cell r="H296" t="str">
            <v>Полтавська</v>
          </cell>
        </row>
        <row r="297">
          <cell r="G297" t="str">
            <v>п'ятого відділу Лубенського районного</v>
          </cell>
          <cell r="H297" t="str">
            <v>Полтавська</v>
          </cell>
        </row>
        <row r="298">
          <cell r="G298" t="str">
            <v>Кременчуцького районного</v>
          </cell>
          <cell r="H298" t="str">
            <v>Полтавська</v>
          </cell>
        </row>
        <row r="299">
          <cell r="G299" t="str">
            <v>Лубенського районного</v>
          </cell>
          <cell r="H299" t="str">
            <v>Полтавська</v>
          </cell>
        </row>
        <row r="300">
          <cell r="G300" t="str">
            <v>Миргородського районного</v>
          </cell>
          <cell r="H300" t="str">
            <v>Полтавська</v>
          </cell>
        </row>
        <row r="301">
          <cell r="G301" t="str">
            <v>Полтавського об'єднаного міського</v>
          </cell>
          <cell r="H301" t="str">
            <v>Полтавська</v>
          </cell>
        </row>
        <row r="302">
          <cell r="G302" t="str">
            <v>дев'ятого відділу Полтавського районного</v>
          </cell>
          <cell r="H302" t="str">
            <v>Полтавська</v>
          </cell>
        </row>
        <row r="303">
          <cell r="G303" t="str">
            <v>Полтавського районного</v>
          </cell>
          <cell r="H303" t="str">
            <v>Полтавська</v>
          </cell>
        </row>
        <row r="304">
          <cell r="G304" t="str">
            <v>першого відділу Кременчуцького районного</v>
          </cell>
          <cell r="H304" t="str">
            <v>Полтавська</v>
          </cell>
        </row>
        <row r="305">
          <cell r="G305" t="str">
            <v>першого відділу Вараського районного</v>
          </cell>
          <cell r="H305" t="str">
            <v>Рівненська</v>
          </cell>
        </row>
        <row r="306">
          <cell r="G306" t="str">
            <v>першого відділу Дубенського районного</v>
          </cell>
          <cell r="H306" t="str">
            <v>Рівненська</v>
          </cell>
        </row>
        <row r="307">
          <cell r="G307" t="str">
            <v>першого відділу Рівненського районного</v>
          </cell>
          <cell r="H307" t="str">
            <v>Рівненська</v>
          </cell>
        </row>
        <row r="308">
          <cell r="G308" t="str">
            <v>першого відділу Сарненського районного</v>
          </cell>
          <cell r="H308" t="str">
            <v>Рівненська</v>
          </cell>
        </row>
        <row r="309">
          <cell r="G309" t="str">
            <v>другого відділу Вараського районного</v>
          </cell>
          <cell r="H309" t="str">
            <v>Рівненська</v>
          </cell>
        </row>
        <row r="310">
          <cell r="G310" t="str">
            <v>другого відділу Дубенського районного</v>
          </cell>
          <cell r="H310" t="str">
            <v>Рівненська</v>
          </cell>
        </row>
        <row r="311">
          <cell r="G311" t="str">
            <v>другого відділу Рівненського районного</v>
          </cell>
          <cell r="H311" t="str">
            <v>Рівненська</v>
          </cell>
        </row>
        <row r="312">
          <cell r="G312" t="str">
            <v>другого відділу Сарненського районного</v>
          </cell>
          <cell r="H312" t="str">
            <v>Рівненська</v>
          </cell>
        </row>
        <row r="313">
          <cell r="G313" t="str">
            <v>третього відділу Рівненського районного</v>
          </cell>
          <cell r="H313" t="str">
            <v>Рівненська</v>
          </cell>
        </row>
        <row r="314">
          <cell r="G314" t="str">
            <v>четвертого відділу Рівненського районного</v>
          </cell>
          <cell r="H314" t="str">
            <v>Рівненська</v>
          </cell>
        </row>
        <row r="315">
          <cell r="G315" t="str">
            <v>п'ятого відділу Рівненського районного</v>
          </cell>
          <cell r="H315" t="str">
            <v>Рівненська</v>
          </cell>
        </row>
        <row r="316">
          <cell r="G316" t="str">
            <v>шостого відділу Рівненського районного</v>
          </cell>
          <cell r="H316" t="str">
            <v>Рівненська</v>
          </cell>
        </row>
        <row r="317">
          <cell r="G317" t="str">
            <v>Вараського районного</v>
          </cell>
          <cell r="H317" t="str">
            <v>Рівненська</v>
          </cell>
        </row>
        <row r="318">
          <cell r="G318" t="str">
            <v>Дубенського районного</v>
          </cell>
          <cell r="H318" t="str">
            <v>Рівненська</v>
          </cell>
        </row>
        <row r="319">
          <cell r="G319" t="str">
            <v>Рівненського об'єднаного міського</v>
          </cell>
          <cell r="H319" t="str">
            <v>Рівненська</v>
          </cell>
        </row>
        <row r="320">
          <cell r="G320" t="str">
            <v>Рівненського районного</v>
          </cell>
          <cell r="H320" t="str">
            <v>Рівненська</v>
          </cell>
        </row>
        <row r="321">
          <cell r="G321" t="str">
            <v>Сарненського районного</v>
          </cell>
          <cell r="H321" t="str">
            <v>Рівненська</v>
          </cell>
        </row>
        <row r="322">
          <cell r="G322" t="str">
            <v>першого відділу Шосткинського районного</v>
          </cell>
          <cell r="H322" t="str">
            <v>Сумська</v>
          </cell>
        </row>
        <row r="323">
          <cell r="G323" t="str">
            <v>третього відділу Конотопського районного</v>
          </cell>
          <cell r="H323" t="str">
            <v>Сумська</v>
          </cell>
        </row>
        <row r="324">
          <cell r="G324" t="str">
            <v>Конотопського районного</v>
          </cell>
          <cell r="H324" t="str">
            <v>Сумська</v>
          </cell>
        </row>
        <row r="325">
          <cell r="G325" t="str">
            <v>першого відділу Конотопського районного</v>
          </cell>
          <cell r="H325" t="str">
            <v>Сумська</v>
          </cell>
        </row>
        <row r="326">
          <cell r="G326" t="str">
            <v>Охтирського районного</v>
          </cell>
          <cell r="H326" t="str">
            <v>Сумська</v>
          </cell>
        </row>
        <row r="327">
          <cell r="G327" t="str">
            <v>Роменського районного</v>
          </cell>
          <cell r="H327" t="str">
            <v>Сумська</v>
          </cell>
        </row>
        <row r="328">
          <cell r="G328" t="str">
            <v>другого відділу Роменського районного</v>
          </cell>
          <cell r="H328" t="str">
            <v>Сумська</v>
          </cell>
        </row>
        <row r="329">
          <cell r="G329" t="str">
            <v>Сумського міського</v>
          </cell>
          <cell r="H329" t="str">
            <v>Сумська</v>
          </cell>
        </row>
        <row r="330">
          <cell r="G330" t="str">
            <v>третього відділу Сумського районного</v>
          </cell>
          <cell r="H330" t="str">
            <v>Сумська</v>
          </cell>
        </row>
        <row r="331">
          <cell r="G331" t="str">
            <v>другого відділу Сумського районного</v>
          </cell>
          <cell r="H331" t="str">
            <v>Сумська</v>
          </cell>
        </row>
        <row r="332">
          <cell r="G332" t="str">
            <v>першого відділу Сумського районного</v>
          </cell>
          <cell r="H332" t="str">
            <v>Сумська</v>
          </cell>
        </row>
        <row r="333">
          <cell r="G333" t="str">
            <v>Сумського районного</v>
          </cell>
          <cell r="H333" t="str">
            <v>Сумська</v>
          </cell>
        </row>
        <row r="334">
          <cell r="G334" t="str">
            <v>другого відділу Шосткинського районного</v>
          </cell>
          <cell r="H334" t="str">
            <v>Сумська</v>
          </cell>
        </row>
        <row r="335">
          <cell r="G335" t="str">
            <v>Шосткинського районного</v>
          </cell>
          <cell r="H335" t="str">
            <v>Сумська</v>
          </cell>
        </row>
        <row r="336">
          <cell r="G336" t="str">
            <v>першого відділу Чортківського районного</v>
          </cell>
          <cell r="H336" t="str">
            <v>Тернопільська</v>
          </cell>
        </row>
        <row r="337">
          <cell r="G337" t="str">
            <v>першого відділу Кременецького районного</v>
          </cell>
          <cell r="H337" t="str">
            <v>Тернопільська</v>
          </cell>
        </row>
        <row r="338">
          <cell r="G338" t="str">
            <v>другого відділу Кременецького районного</v>
          </cell>
          <cell r="H338" t="str">
            <v>Тернопільська</v>
          </cell>
        </row>
        <row r="339">
          <cell r="G339" t="str">
            <v>другого відділу Чортківського районного</v>
          </cell>
          <cell r="H339" t="str">
            <v>Тернопільська</v>
          </cell>
        </row>
        <row r="340">
          <cell r="G340" t="str">
            <v>третього відділу Тернопільського районного</v>
          </cell>
          <cell r="H340" t="str">
            <v>Тернопільська</v>
          </cell>
        </row>
        <row r="341">
          <cell r="G341" t="str">
            <v>третього відділу Чортківського районного</v>
          </cell>
          <cell r="H341" t="str">
            <v>Тернопільська</v>
          </cell>
        </row>
        <row r="342">
          <cell r="G342" t="str">
            <v>четвертого відділу Чортківського районного</v>
          </cell>
          <cell r="H342" t="str">
            <v>Тернопільська</v>
          </cell>
        </row>
        <row r="343">
          <cell r="G343" t="str">
            <v>п'ятого відділу Тернопільського районного</v>
          </cell>
          <cell r="H343" t="str">
            <v>Тернопільська</v>
          </cell>
        </row>
        <row r="344">
          <cell r="G344" t="str">
            <v>шостого відділу Тернопільського районного</v>
          </cell>
          <cell r="H344" t="str">
            <v>Тернопільська</v>
          </cell>
        </row>
        <row r="345">
          <cell r="G345" t="str">
            <v>Кременецького районного</v>
          </cell>
          <cell r="H345" t="str">
            <v>Тернопільська</v>
          </cell>
        </row>
        <row r="346">
          <cell r="G346" t="str">
            <v>Тернопільського об'єднаного міського</v>
          </cell>
          <cell r="H346" t="str">
            <v>Тернопільська</v>
          </cell>
        </row>
        <row r="347">
          <cell r="G347" t="str">
            <v>Тернопільського районного</v>
          </cell>
          <cell r="H347" t="str">
            <v>Тернопільська</v>
          </cell>
        </row>
        <row r="348">
          <cell r="G348" t="str">
            <v>другого відділу Тернопільського районного</v>
          </cell>
          <cell r="H348" t="str">
            <v>Тернопільська</v>
          </cell>
        </row>
        <row r="349">
          <cell r="G349" t="str">
            <v>четвертого відділу Тернопільського районного</v>
          </cell>
          <cell r="H349" t="str">
            <v>Тернопільська</v>
          </cell>
        </row>
        <row r="350">
          <cell r="G350" t="str">
            <v>Чортківського районного</v>
          </cell>
          <cell r="H350" t="str">
            <v>Тернопільська</v>
          </cell>
        </row>
        <row r="351">
          <cell r="G351" t="str">
            <v>третього відділу Богодухівського районного</v>
          </cell>
          <cell r="H351" t="str">
            <v>Харківська</v>
          </cell>
        </row>
        <row r="352">
          <cell r="G352" t="str">
            <v>першого відділу Богодухівського районного</v>
          </cell>
          <cell r="H352" t="str">
            <v>Харківська</v>
          </cell>
        </row>
        <row r="353">
          <cell r="G353" t="str">
            <v>першого відділу Куп'янського районного</v>
          </cell>
          <cell r="H353" t="str">
            <v>Харківська</v>
          </cell>
        </row>
        <row r="354">
          <cell r="G354" t="str">
            <v>першого відділу Лозівського районного</v>
          </cell>
          <cell r="H354" t="str">
            <v>Харківська</v>
          </cell>
        </row>
        <row r="355">
          <cell r="G355" t="str">
            <v>першого відділу Харківського районного</v>
          </cell>
          <cell r="H355" t="str">
            <v>Харківська</v>
          </cell>
        </row>
        <row r="356">
          <cell r="G356" t="str">
            <v>першого відділу Чугуївського районного</v>
          </cell>
          <cell r="H356" t="str">
            <v>Харківська</v>
          </cell>
        </row>
        <row r="357">
          <cell r="G357" t="str">
            <v>першого відділу Ізюмського районного</v>
          </cell>
          <cell r="H357" t="str">
            <v>Харківська</v>
          </cell>
        </row>
        <row r="358">
          <cell r="G358" t="str">
            <v>другого відділу Богодухівського районного</v>
          </cell>
          <cell r="H358" t="str">
            <v>Харківська</v>
          </cell>
        </row>
        <row r="359">
          <cell r="G359" t="str">
            <v>другого відділу Харківського районного</v>
          </cell>
          <cell r="H359" t="str">
            <v>Харківська</v>
          </cell>
        </row>
        <row r="360">
          <cell r="G360" t="str">
            <v>другого відділу Чугуївського районного</v>
          </cell>
          <cell r="H360" t="str">
            <v>Харківська</v>
          </cell>
        </row>
        <row r="361">
          <cell r="G361" t="str">
            <v>другого відділу Ізюмського районного</v>
          </cell>
          <cell r="H361" t="str">
            <v>Харківська</v>
          </cell>
        </row>
        <row r="362">
          <cell r="G362" t="str">
            <v>третього відділу Куп'янського районного</v>
          </cell>
          <cell r="H362" t="str">
            <v>Харківська</v>
          </cell>
        </row>
        <row r="363">
          <cell r="G363" t="str">
            <v>третього відділу Чугуївського районного</v>
          </cell>
          <cell r="H363" t="str">
            <v>Харківська</v>
          </cell>
        </row>
        <row r="364">
          <cell r="G364" t="str">
            <v>третього відділу Ізюмського районного</v>
          </cell>
          <cell r="H364" t="str">
            <v>Харківська</v>
          </cell>
        </row>
        <row r="365">
          <cell r="G365" t="str">
            <v>четвертого відділу Богодухівського районного</v>
          </cell>
          <cell r="H365" t="str">
            <v>Харківська</v>
          </cell>
        </row>
        <row r="366">
          <cell r="G366" t="str">
            <v>Богодухівського районного</v>
          </cell>
          <cell r="H366" t="str">
            <v>Харківська</v>
          </cell>
        </row>
        <row r="367">
          <cell r="G367" t="str">
            <v>Ізюмського районного</v>
          </cell>
          <cell r="H367" t="str">
            <v>Харківська</v>
          </cell>
        </row>
        <row r="368">
          <cell r="D368" t="str">
            <v>міста Харкова</v>
          </cell>
          <cell r="G368" t="str">
            <v>Індустріального районного</v>
          </cell>
          <cell r="H368" t="str">
            <v>Харківська</v>
          </cell>
        </row>
        <row r="369">
          <cell r="D369" t="str">
            <v>міста Харкова</v>
          </cell>
          <cell r="G369" t="str">
            <v>Київського районного</v>
          </cell>
          <cell r="H369" t="str">
            <v>Харківська</v>
          </cell>
        </row>
        <row r="370">
          <cell r="G370" t="str">
            <v>Красноградського районного</v>
          </cell>
          <cell r="H370" t="str">
            <v>Харківська</v>
          </cell>
        </row>
        <row r="371">
          <cell r="G371" t="str">
            <v>Куп'янського районного</v>
          </cell>
          <cell r="H371" t="str">
            <v>Харківська</v>
          </cell>
        </row>
        <row r="372">
          <cell r="G372" t="str">
            <v>Лозівського районного</v>
          </cell>
          <cell r="H372" t="str">
            <v>Харківська</v>
          </cell>
        </row>
        <row r="373">
          <cell r="G373" t="str">
            <v>Немишлянського районного</v>
          </cell>
          <cell r="H373" t="str">
            <v>Харківська</v>
          </cell>
        </row>
        <row r="374">
          <cell r="G374" t="str">
            <v>Новобаварського обласного</v>
          </cell>
          <cell r="H374" t="str">
            <v>Харківська</v>
          </cell>
        </row>
        <row r="375">
          <cell r="G375" t="str">
            <v>Салтівського районного</v>
          </cell>
          <cell r="H375" t="str">
            <v>Харківська</v>
          </cell>
        </row>
        <row r="376">
          <cell r="G376" t="str">
            <v>Слобідського об'єднаного районного</v>
          </cell>
          <cell r="H376" t="str">
            <v>Харківська</v>
          </cell>
        </row>
        <row r="377">
          <cell r="G377" t="str">
            <v>Харківського районного</v>
          </cell>
          <cell r="H377" t="str">
            <v>Харківська</v>
          </cell>
        </row>
        <row r="378">
          <cell r="G378" t="str">
            <v>Чугуївського районного</v>
          </cell>
          <cell r="H378" t="str">
            <v>Харківська</v>
          </cell>
        </row>
        <row r="379">
          <cell r="D379" t="str">
            <v>міста Харкова</v>
          </cell>
          <cell r="G379" t="str">
            <v>Шевченківського районного</v>
          </cell>
          <cell r="H379" t="str">
            <v>Харківська</v>
          </cell>
        </row>
        <row r="380">
          <cell r="G380" t="str">
            <v>Херсонського обласного</v>
          </cell>
          <cell r="H380" t="str">
            <v>Херсонська</v>
          </cell>
        </row>
        <row r="381">
          <cell r="G381" t="str">
            <v>першого відділу Кам'янець-Подільського районного</v>
          </cell>
          <cell r="H381" t="str">
            <v>Хмельницька</v>
          </cell>
        </row>
        <row r="382">
          <cell r="G382" t="str">
            <v>першого відділу Хмельницького районного</v>
          </cell>
          <cell r="H382" t="str">
            <v>Хмельницька</v>
          </cell>
        </row>
        <row r="383">
          <cell r="G383" t="str">
            <v>першого відділу Шепетівського районного</v>
          </cell>
          <cell r="H383" t="str">
            <v>Хмельницька</v>
          </cell>
        </row>
        <row r="384">
          <cell r="G384" t="str">
            <v>1 вілліл Кам'янець-Подільського районного</v>
          </cell>
          <cell r="H384" t="str">
            <v>Хмельницька</v>
          </cell>
        </row>
        <row r="385">
          <cell r="G385" t="str">
            <v>десятого відділу Хмельницького районного</v>
          </cell>
          <cell r="H385" t="str">
            <v>Хмельницька</v>
          </cell>
        </row>
        <row r="386">
          <cell r="G386" t="str">
            <v>другого відділу Кам'янець-Подільського районного</v>
          </cell>
          <cell r="H386" t="str">
            <v>Хмельницька</v>
          </cell>
        </row>
        <row r="387">
          <cell r="G387" t="str">
            <v>другого відділу Хмельницького районного</v>
          </cell>
          <cell r="H387" t="str">
            <v>Хмельницька</v>
          </cell>
        </row>
        <row r="388">
          <cell r="G388" t="str">
            <v>другого відділу Шепетівського районного</v>
          </cell>
          <cell r="H388" t="str">
            <v>Хмельницька</v>
          </cell>
        </row>
        <row r="389">
          <cell r="G389" t="str">
            <v>третього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третього відділу Хмельницького районного</v>
          </cell>
          <cell r="H390" t="str">
            <v>Хмельницька</v>
          </cell>
        </row>
        <row r="391">
          <cell r="G391" t="str">
            <v>третього відділу Шепетівського районного</v>
          </cell>
          <cell r="H391" t="str">
            <v>Хмельницька</v>
          </cell>
        </row>
        <row r="392">
          <cell r="G392" t="str">
            <v>четвертого відділу Хмельницького районного</v>
          </cell>
          <cell r="H392" t="str">
            <v>Хмельницька</v>
          </cell>
        </row>
        <row r="393">
          <cell r="G393" t="str">
            <v>четвертого відділу Шепетівського районного</v>
          </cell>
          <cell r="H393" t="str">
            <v>Хмельницька</v>
          </cell>
        </row>
        <row r="394">
          <cell r="G394" t="str">
            <v>п'ятого відділу Хмельницького районного</v>
          </cell>
          <cell r="H394" t="str">
            <v>Хмельницька</v>
          </cell>
        </row>
        <row r="395">
          <cell r="G395" t="str">
            <v>шостого відділу Хмельницького районного</v>
          </cell>
          <cell r="H395" t="str">
            <v>Хмельницька</v>
          </cell>
        </row>
        <row r="396">
          <cell r="G396" t="str">
            <v>сьомого відділу Хмельницького районного</v>
          </cell>
          <cell r="H396" t="str">
            <v>Хмельницька</v>
          </cell>
        </row>
        <row r="397">
          <cell r="G397" t="str">
            <v>восьмого відділу Хмельницького районного</v>
          </cell>
          <cell r="H397" t="str">
            <v>Хмельницька</v>
          </cell>
        </row>
        <row r="398">
          <cell r="G398" t="str">
            <v>дев'ятого відділу Хмельницького районного</v>
          </cell>
          <cell r="H398" t="str">
            <v>Хмельницька</v>
          </cell>
        </row>
        <row r="399">
          <cell r="G399" t="str">
            <v>Кам'янець-Подільського районного</v>
          </cell>
          <cell r="H399" t="str">
            <v>Хмельницька</v>
          </cell>
        </row>
        <row r="400">
          <cell r="G400" t="str">
            <v>Хмельницького об'єднаного міського</v>
          </cell>
          <cell r="H400" t="str">
            <v>Хмельницька</v>
          </cell>
        </row>
        <row r="401">
          <cell r="G401" t="str">
            <v>Хмельницького районного</v>
          </cell>
          <cell r="H401" t="str">
            <v>Хмельницька</v>
          </cell>
        </row>
        <row r="402">
          <cell r="G402" t="str">
            <v>Шепетівського районного</v>
          </cell>
          <cell r="H402" t="str">
            <v>Хмельницька</v>
          </cell>
        </row>
        <row r="403">
          <cell r="G403" t="str">
            <v>першого відділу Звенигородського районного</v>
          </cell>
          <cell r="H403" t="str">
            <v>Черкаська</v>
          </cell>
        </row>
        <row r="404">
          <cell r="G404" t="str">
            <v>третього відділу Уманського районного</v>
          </cell>
          <cell r="H404" t="str">
            <v>Черкаська</v>
          </cell>
        </row>
        <row r="405">
          <cell r="G405" t="str">
            <v>першого відділу Уманського районного</v>
          </cell>
          <cell r="H405" t="str">
            <v>Черкаська</v>
          </cell>
        </row>
        <row r="406">
          <cell r="G406" t="str">
            <v>першого відділу Черкаського районного</v>
          </cell>
          <cell r="H406" t="str">
            <v>Черкаська</v>
          </cell>
        </row>
        <row r="407">
          <cell r="G407" t="str">
            <v>1 відділу Золотоніського районного</v>
          </cell>
          <cell r="H407" t="str">
            <v>Черкаська</v>
          </cell>
        </row>
        <row r="408">
          <cell r="G408" t="str">
            <v>другого відділу Звенигородського районного</v>
          </cell>
          <cell r="H408" t="str">
            <v>Черкаська</v>
          </cell>
        </row>
        <row r="409">
          <cell r="G409" t="str">
            <v>другого відділу Уманського районного</v>
          </cell>
          <cell r="H409" t="str">
            <v>Черкаська</v>
          </cell>
        </row>
        <row r="410">
          <cell r="G410" t="str">
            <v>другого відділу Черкаського районного</v>
          </cell>
          <cell r="H410" t="str">
            <v>Черкаська</v>
          </cell>
        </row>
        <row r="411">
          <cell r="G411" t="str">
            <v>2 відділу Золотоніського районного</v>
          </cell>
          <cell r="H411" t="str">
            <v>Черкаська</v>
          </cell>
        </row>
        <row r="412">
          <cell r="G412" t="str">
            <v>третього відділу Звенигородського районного</v>
          </cell>
          <cell r="H412" t="str">
            <v>Черкаська</v>
          </cell>
        </row>
        <row r="413">
          <cell r="G413" t="str">
            <v>третього відділу Черкаського районного</v>
          </cell>
          <cell r="H413" t="str">
            <v>Черкаська</v>
          </cell>
        </row>
        <row r="414">
          <cell r="G414" t="str">
            <v>четвертого відділу Звенигородського районного</v>
          </cell>
          <cell r="H414" t="str">
            <v>Черкаська</v>
          </cell>
        </row>
        <row r="415">
          <cell r="G415" t="str">
            <v>четвертого відділу Уманського районного</v>
          </cell>
          <cell r="H415" t="str">
            <v>Черкаська</v>
          </cell>
        </row>
        <row r="416">
          <cell r="G416" t="str">
            <v>четвертого відділу Черкаського районного</v>
          </cell>
          <cell r="H416" t="str">
            <v>Черкаська</v>
          </cell>
        </row>
        <row r="417">
          <cell r="G417" t="str">
            <v>п'ятого відділу Черкаського районного</v>
          </cell>
          <cell r="H417" t="str">
            <v>Черкаська</v>
          </cell>
        </row>
        <row r="418">
          <cell r="G418" t="str">
            <v>Звенигородського районного</v>
          </cell>
          <cell r="H418" t="str">
            <v>Черкаська</v>
          </cell>
        </row>
        <row r="419">
          <cell r="G419" t="str">
            <v>Золотоніського районного</v>
          </cell>
          <cell r="H419" t="str">
            <v>Черкаська</v>
          </cell>
        </row>
        <row r="420">
          <cell r="G420" t="str">
            <v>Уманського районного</v>
          </cell>
          <cell r="H420" t="str">
            <v>Черкаська</v>
          </cell>
        </row>
        <row r="421">
          <cell r="G421" t="str">
            <v>Черкаського об'єднаного міського</v>
          </cell>
          <cell r="H421" t="str">
            <v>Черкаська</v>
          </cell>
        </row>
        <row r="422">
          <cell r="G422" t="str">
            <v>Черкаського районного</v>
          </cell>
          <cell r="H422" t="str">
            <v>Черкаська</v>
          </cell>
        </row>
        <row r="423">
          <cell r="G423" t="str">
            <v>першого відділу Вижницького районного</v>
          </cell>
          <cell r="H423" t="str">
            <v>Чернівецька</v>
          </cell>
        </row>
        <row r="424">
          <cell r="G424" t="str">
            <v>першого відділу Дністровського районного</v>
          </cell>
          <cell r="H424" t="str">
            <v>Чернівецька</v>
          </cell>
        </row>
        <row r="425">
          <cell r="G425" t="str">
            <v>другого відділу Дністровського районного</v>
          </cell>
          <cell r="H425" t="str">
            <v>Чернівецька</v>
          </cell>
        </row>
        <row r="426">
          <cell r="G426" t="str">
            <v>шостого відділу Чернівецького районного</v>
          </cell>
          <cell r="H426" t="str">
            <v>Чернівецька</v>
          </cell>
        </row>
        <row r="427">
          <cell r="G427" t="str">
            <v>третього відділу Чернівецького районного</v>
          </cell>
          <cell r="H427" t="str">
            <v>Чернівецька</v>
          </cell>
        </row>
        <row r="428">
          <cell r="G428" t="str">
            <v>четвертого відділу Чернівецького районного</v>
          </cell>
          <cell r="H428" t="str">
            <v>Чернівецька</v>
          </cell>
        </row>
        <row r="429">
          <cell r="G429" t="str">
            <v>Вижницького районного</v>
          </cell>
          <cell r="H429" t="str">
            <v>Чернівецька</v>
          </cell>
        </row>
        <row r="430">
          <cell r="G430" t="str">
            <v>Дністровського районного</v>
          </cell>
          <cell r="H430" t="str">
            <v>Чернівецька</v>
          </cell>
        </row>
        <row r="431">
          <cell r="G431" t="str">
            <v>Чернівецького об'єднаного міського</v>
          </cell>
          <cell r="H431" t="str">
            <v>Чернівецька</v>
          </cell>
        </row>
        <row r="432">
          <cell r="G432" t="str">
            <v>Чернівецького міського</v>
          </cell>
          <cell r="H432" t="str">
            <v>Чернівецька</v>
          </cell>
        </row>
        <row r="433">
          <cell r="G433" t="str">
            <v>Чернівецького районного</v>
          </cell>
          <cell r="H433" t="str">
            <v>Чернівецька</v>
          </cell>
        </row>
        <row r="434">
          <cell r="G434" t="str">
            <v>першого відділу Корюківського районного</v>
          </cell>
          <cell r="H434" t="str">
            <v>Чернігівська</v>
          </cell>
        </row>
        <row r="435">
          <cell r="G435" t="str">
            <v>першого відділу Ніжинського районного</v>
          </cell>
          <cell r="H435" t="str">
            <v>Чернігівська</v>
          </cell>
        </row>
        <row r="436">
          <cell r="G436" t="str">
            <v>першого відділу Чернігівського районного</v>
          </cell>
          <cell r="H436" t="str">
            <v>Чернігівська</v>
          </cell>
        </row>
        <row r="437">
          <cell r="G437" t="str">
            <v>другого відділу Корюківського районного</v>
          </cell>
          <cell r="H437" t="str">
            <v>Чернігівська</v>
          </cell>
        </row>
        <row r="438">
          <cell r="G438" t="str">
            <v>другого відділу Ніжинського районного</v>
          </cell>
          <cell r="H438" t="str">
            <v>Чернігівська</v>
          </cell>
        </row>
        <row r="439">
          <cell r="G439" t="str">
            <v>першого відділу Прилуцького районного</v>
          </cell>
          <cell r="H439" t="str">
            <v>Чернігівська</v>
          </cell>
        </row>
        <row r="440">
          <cell r="G440" t="str">
            <v>третього відділу Прилуцького районного</v>
          </cell>
          <cell r="H440" t="str">
            <v>Чернігівська</v>
          </cell>
        </row>
        <row r="441">
          <cell r="G441" t="str">
            <v>другого відділу Прилуцького районного</v>
          </cell>
          <cell r="H441" t="str">
            <v>Чернігівська</v>
          </cell>
        </row>
        <row r="442">
          <cell r="G442" t="str">
            <v>другого відділу Чернігівського районного</v>
          </cell>
          <cell r="H442" t="str">
            <v>Чернігівська</v>
          </cell>
        </row>
        <row r="443">
          <cell r="G443" t="str">
            <v>другого відділу Новгород-Сіверського районного</v>
          </cell>
          <cell r="H443" t="str">
            <v>Чернігівська</v>
          </cell>
        </row>
        <row r="444">
          <cell r="G444" t="str">
            <v>третього відділу Корюківського районного</v>
          </cell>
          <cell r="H444" t="str">
            <v>Чернігівська</v>
          </cell>
        </row>
        <row r="445">
          <cell r="G445" t="str">
            <v>третього відділу Ніжинського районного</v>
          </cell>
          <cell r="H445" t="str">
            <v>Чернігівська</v>
          </cell>
        </row>
        <row r="446">
          <cell r="G446" t="str">
            <v>третього відділу Чернігівського районного</v>
          </cell>
          <cell r="H446" t="str">
            <v>Чернігівська</v>
          </cell>
        </row>
        <row r="447">
          <cell r="G447" t="str">
            <v>четвертого відділу Ніжинського районного</v>
          </cell>
          <cell r="H447" t="str">
            <v>Чернігівська</v>
          </cell>
        </row>
        <row r="448">
          <cell r="G448" t="str">
            <v>четвертого відділу Чернігівського районного</v>
          </cell>
          <cell r="H448" t="str">
            <v>Чернігівська</v>
          </cell>
        </row>
        <row r="449">
          <cell r="G449" t="str">
            <v>Ніжинського районного</v>
          </cell>
          <cell r="H449" t="str">
            <v>Чернігівська</v>
          </cell>
        </row>
        <row r="450">
          <cell r="G450" t="str">
            <v>першого відділу Новгород-Сіверського районного</v>
          </cell>
          <cell r="H450" t="str">
            <v>Чернігівська</v>
          </cell>
        </row>
        <row r="451">
          <cell r="G451" t="str">
            <v>Новгород-Сіверського районного</v>
          </cell>
          <cell r="H451" t="str">
            <v>Чернігівська</v>
          </cell>
        </row>
        <row r="452">
          <cell r="G452" t="str">
            <v>Прилуцького районного</v>
          </cell>
          <cell r="H452" t="str">
            <v>Чернігівська</v>
          </cell>
        </row>
        <row r="453">
          <cell r="G453" t="str">
            <v>Чернігівського міського</v>
          </cell>
          <cell r="H453" t="str">
            <v>Чернігівська</v>
          </cell>
        </row>
        <row r="454">
          <cell r="G454" t="str">
            <v>Чернігівського об'єднаного міського</v>
          </cell>
          <cell r="H454" t="str">
            <v>Чернігівська</v>
          </cell>
        </row>
        <row r="455">
          <cell r="G455" t="str">
            <v>Чернігівського районного</v>
          </cell>
          <cell r="H455" t="str">
            <v>Чернігівська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 refreshError="1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Володимир-Волинського районного</v>
          </cell>
          <cell r="H39" t="str">
            <v>Волинська</v>
          </cell>
        </row>
        <row r="40">
          <cell r="G40" t="str">
            <v>Володимир-Волинського районного</v>
          </cell>
          <cell r="H40" t="str">
            <v>Волинська</v>
          </cell>
        </row>
        <row r="41">
          <cell r="G41" t="str">
            <v>Камінь-Каширського районного</v>
          </cell>
          <cell r="H41" t="str">
            <v>Волинська</v>
          </cell>
        </row>
        <row r="42">
          <cell r="G42" t="str">
            <v>Ковельського районного</v>
          </cell>
          <cell r="H42" t="str">
            <v>Волинська</v>
          </cell>
        </row>
        <row r="43">
          <cell r="G43" t="str">
            <v>Луцького районного</v>
          </cell>
          <cell r="H43" t="str">
            <v>Волинська</v>
          </cell>
        </row>
        <row r="44">
          <cell r="G44" t="str">
            <v>першого відділу Дніпровського районного</v>
          </cell>
          <cell r="H44" t="str">
            <v>Дніпропетровська</v>
          </cell>
        </row>
        <row r="45">
          <cell r="G45" t="str">
            <v>першого відділу Кам'янського районного</v>
          </cell>
          <cell r="H45" t="str">
            <v>Дніпропетровська</v>
          </cell>
        </row>
        <row r="46">
          <cell r="G46" t="str">
            <v>першого відділу Нікопольського районного</v>
          </cell>
          <cell r="H46" t="str">
            <v>Дніпропетровська</v>
          </cell>
        </row>
        <row r="47">
          <cell r="G47" t="str">
            <v>першого відділу Новомосковського районного</v>
          </cell>
          <cell r="H47" t="str">
            <v>Дніпропетровська</v>
          </cell>
        </row>
        <row r="48">
          <cell r="G48" t="str">
            <v>першого відділу Синельниківського районного</v>
          </cell>
          <cell r="H48" t="str">
            <v>Дніпропетровська</v>
          </cell>
        </row>
        <row r="49">
          <cell r="G49" t="str">
            <v>першого відділу Криворізького районного</v>
          </cell>
          <cell r="H49" t="str">
            <v>Дніпропетровська</v>
          </cell>
        </row>
        <row r="50">
          <cell r="G50" t="str">
            <v>другого відділу Кам'янського районного</v>
          </cell>
          <cell r="H50" t="str">
            <v>Дніпропетровська</v>
          </cell>
        </row>
        <row r="51">
          <cell r="G51" t="str">
            <v>другого відділу Нікопольського районного</v>
          </cell>
          <cell r="H51" t="str">
            <v>Дніпропетровська</v>
          </cell>
        </row>
        <row r="52">
          <cell r="G52" t="str">
            <v>третього відділу Кам'янського районного</v>
          </cell>
          <cell r="H52" t="str">
            <v>Дніпропетровська</v>
          </cell>
        </row>
        <row r="53">
          <cell r="G53" t="str">
            <v>четвертого відділу Кам'янського районного</v>
          </cell>
          <cell r="H53" t="str">
            <v>Дніпропетровська</v>
          </cell>
        </row>
        <row r="54">
          <cell r="G54" t="str">
            <v>Амур-Нижньодніпровського районного</v>
          </cell>
          <cell r="H54" t="str">
            <v>Дніпропетровська</v>
          </cell>
        </row>
        <row r="55">
          <cell r="G55" t="str">
            <v>другого відділу Дніпровського районного</v>
          </cell>
          <cell r="H55" t="str">
            <v>Дніпропетровська</v>
          </cell>
        </row>
        <row r="56">
          <cell r="D56" t="str">
            <v>міста Дніпра</v>
          </cell>
          <cell r="G56" t="str">
            <v>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Індустріального районного</v>
          </cell>
          <cell r="H57" t="str">
            <v>Дніпропетровська</v>
          </cell>
        </row>
        <row r="58">
          <cell r="G58" t="str">
            <v>Кам'янського районного</v>
          </cell>
          <cell r="H58" t="str">
            <v>Дніпропетровська</v>
          </cell>
        </row>
        <row r="59">
          <cell r="G59" t="str">
            <v>другого відділу Криворізького районного</v>
          </cell>
          <cell r="H59" t="str">
            <v>Дніпропетровська</v>
          </cell>
        </row>
        <row r="60">
          <cell r="G60" t="str">
            <v>Криворізького районного</v>
          </cell>
          <cell r="H60" t="str">
            <v>Дніпропетровська</v>
          </cell>
        </row>
        <row r="61">
          <cell r="G61" t="str">
            <v>другого відділу Синельниківського районного</v>
          </cell>
          <cell r="H61" t="str">
            <v>Дніпропетровська</v>
          </cell>
        </row>
        <row r="62">
          <cell r="G62" t="str">
            <v>Новокодацького районного</v>
          </cell>
          <cell r="H62" t="str">
            <v>Дніпропетровська</v>
          </cell>
        </row>
        <row r="63">
          <cell r="G63" t="str">
            <v>Покровсько-Тернівського районного</v>
          </cell>
          <cell r="H63" t="str">
            <v>Дніпропетровська</v>
          </cell>
        </row>
        <row r="64">
          <cell r="G64" t="str">
            <v>Самарського районного</v>
          </cell>
          <cell r="H64" t="str">
            <v>Дніпропетровська</v>
          </cell>
        </row>
        <row r="65">
          <cell r="G65" t="str">
            <v>Соборного районного</v>
          </cell>
          <cell r="H65" t="str">
            <v>Дніпропетровська</v>
          </cell>
        </row>
        <row r="66">
          <cell r="G66" t="str">
            <v>третього відділу Дніпровського районного</v>
          </cell>
          <cell r="H66" t="str">
            <v>Дніпропетровська</v>
          </cell>
        </row>
        <row r="67">
          <cell r="D67" t="str">
            <v>міста Дніпра</v>
          </cell>
          <cell r="G67" t="str">
            <v>Шевченківського районного</v>
          </cell>
          <cell r="H67" t="str">
            <v>Дніпропетровська</v>
          </cell>
        </row>
        <row r="68">
          <cell r="G68" t="str">
            <v>третього відділу Криворізького районного</v>
          </cell>
          <cell r="H68" t="str">
            <v>Дніпропетровська</v>
          </cell>
        </row>
        <row r="69">
          <cell r="G69" t="str">
            <v>третього відділу Нікопольського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Синельниківського районного</v>
          </cell>
          <cell r="H71" t="str">
            <v>Дніпропетровська</v>
          </cell>
        </row>
        <row r="72">
          <cell r="G72" t="str">
            <v>четвертого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п'ятого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Дніпровського обласного</v>
          </cell>
          <cell r="H74" t="str">
            <v>Дніпропетровська</v>
          </cell>
        </row>
        <row r="75">
          <cell r="G75" t="str">
            <v>Інгулецького районного</v>
          </cell>
          <cell r="H75" t="str">
            <v>Дніпропетровська</v>
          </cell>
        </row>
        <row r="76">
          <cell r="G76" t="str">
            <v>Криворізького районного</v>
          </cell>
          <cell r="H76" t="str">
            <v>Дніпропетровська</v>
          </cell>
        </row>
        <row r="77">
          <cell r="G77" t="str">
            <v>Металургійно-Довгинцівського об'єднаного районного</v>
          </cell>
          <cell r="H77" t="str">
            <v>Дніпропетровська</v>
          </cell>
        </row>
        <row r="78">
          <cell r="G78" t="str">
            <v>Нікопольського районного</v>
          </cell>
          <cell r="H78" t="str">
            <v>Дніпропетровська</v>
          </cell>
        </row>
        <row r="79">
          <cell r="G79" t="str">
            <v>Новомосковського районного</v>
          </cell>
          <cell r="H79" t="str">
            <v>Дніпропетровська</v>
          </cell>
        </row>
        <row r="80">
          <cell r="G80" t="str">
            <v>Павлоградського районного</v>
          </cell>
          <cell r="H80" t="str">
            <v>Дніпропетровська</v>
          </cell>
        </row>
        <row r="81">
          <cell r="G81" t="str">
            <v>Саксаганського районного</v>
          </cell>
          <cell r="H81" t="str">
            <v>Дніпропетровська</v>
          </cell>
        </row>
        <row r="82">
          <cell r="G82" t="str">
            <v>Синельниківського районного</v>
          </cell>
          <cell r="H82" t="str">
            <v>Дніпропетровська</v>
          </cell>
        </row>
        <row r="83">
          <cell r="G83" t="str">
            <v>Центрально-Міського районного</v>
          </cell>
          <cell r="H83" t="str">
            <v>Дніпропетровська</v>
          </cell>
        </row>
        <row r="84">
          <cell r="G84" t="str">
            <v>Центрально-Чечелевського районного</v>
          </cell>
          <cell r="H84" t="str">
            <v>Дніпропетровська</v>
          </cell>
        </row>
        <row r="85">
          <cell r="G85" t="str">
            <v>Центрально-Чечелівського об'єднаного районного</v>
          </cell>
          <cell r="H85" t="str">
            <v>Дніпропетровська</v>
          </cell>
        </row>
        <row r="86">
          <cell r="G86" t="str">
            <v>першого відділу Краматорського районного</v>
          </cell>
          <cell r="H86" t="str">
            <v>Донецька</v>
          </cell>
        </row>
        <row r="87">
          <cell r="G87" t="str">
            <v>першого відділу Покровського районного</v>
          </cell>
          <cell r="H87" t="str">
            <v>Донецька</v>
          </cell>
        </row>
        <row r="88">
          <cell r="G88" t="str">
            <v>другого відділу Краматорського районного</v>
          </cell>
          <cell r="H88" t="str">
            <v>Донецька</v>
          </cell>
        </row>
        <row r="89">
          <cell r="G89" t="str">
            <v>третього відділу Краматорського районного</v>
          </cell>
          <cell r="H89" t="str">
            <v>Донецька</v>
          </cell>
        </row>
        <row r="90">
          <cell r="G90" t="str">
            <v>Бахмутського районного</v>
          </cell>
          <cell r="H90" t="str">
            <v>Донецька</v>
          </cell>
        </row>
        <row r="91">
          <cell r="G91" t="str">
            <v>Волноваського районного</v>
          </cell>
          <cell r="H91" t="str">
            <v>Донецька</v>
          </cell>
        </row>
        <row r="92">
          <cell r="G92" t="str">
            <v>Краматорського районного</v>
          </cell>
          <cell r="H92" t="str">
            <v>Донецька</v>
          </cell>
        </row>
        <row r="93">
          <cell r="G93" t="str">
            <v>Маріупольського районного</v>
          </cell>
          <cell r="H93" t="str">
            <v>Донецька</v>
          </cell>
        </row>
        <row r="94">
          <cell r="G94" t="str">
            <v>Покровського районного</v>
          </cell>
          <cell r="H94" t="str">
            <v>Донецька</v>
          </cell>
        </row>
        <row r="95">
          <cell r="G95" t="str">
            <v>першого відділу Бердичівського районного</v>
          </cell>
          <cell r="H95" t="str">
            <v>Житомирська</v>
          </cell>
        </row>
        <row r="96">
          <cell r="G96" t="str">
            <v>першого відділу Житомирського районного</v>
          </cell>
          <cell r="H96" t="str">
            <v>Житомирська</v>
          </cell>
        </row>
        <row r="97">
          <cell r="G97" t="str">
            <v>першого відділу Звягельського районного</v>
          </cell>
          <cell r="H97" t="str">
            <v>Житомирська</v>
          </cell>
        </row>
        <row r="98">
          <cell r="G98" t="str">
            <v>першого відділу Коростенського районного</v>
          </cell>
          <cell r="H98" t="str">
            <v>Житомирська</v>
          </cell>
        </row>
        <row r="99">
          <cell r="G99" t="str">
            <v>другого відділу Бердичівського районного</v>
          </cell>
          <cell r="H99" t="str">
            <v>Житомирська</v>
          </cell>
        </row>
        <row r="100">
          <cell r="G100" t="str">
            <v>другого відділу Житомирського районного</v>
          </cell>
          <cell r="H100" t="str">
            <v>Житомирська</v>
          </cell>
        </row>
        <row r="101">
          <cell r="G101" t="str">
            <v>другого відділу Звягельського районного</v>
          </cell>
          <cell r="H101" t="str">
            <v>Житомирська</v>
          </cell>
        </row>
        <row r="102">
          <cell r="G102" t="str">
            <v>другого відділу Коростенського районного</v>
          </cell>
          <cell r="H102" t="str">
            <v>Житомирська</v>
          </cell>
        </row>
        <row r="103">
          <cell r="G103" t="str">
            <v>третього відділу Житомирського районного</v>
          </cell>
          <cell r="H103" t="str">
            <v>Житомирська</v>
          </cell>
        </row>
        <row r="104">
          <cell r="G104" t="str">
            <v>третього відділу Коростенського районного</v>
          </cell>
          <cell r="H104" t="str">
            <v>Житомирська</v>
          </cell>
        </row>
        <row r="105">
          <cell r="G105" t="str">
            <v>четвертого відділу Житомирського районного</v>
          </cell>
          <cell r="H105" t="str">
            <v>Житомирська</v>
          </cell>
        </row>
        <row r="106">
          <cell r="G106" t="str">
            <v>Бердичівського районного</v>
          </cell>
          <cell r="H106" t="str">
            <v>Житомирська</v>
          </cell>
        </row>
        <row r="107">
          <cell r="G107" t="str">
            <v>четвертого відділу Коростенського районного</v>
          </cell>
          <cell r="H107" t="str">
            <v>Житомирська</v>
          </cell>
        </row>
        <row r="108">
          <cell r="G108" t="str">
            <v>Житомирського об'єднаного міського</v>
          </cell>
          <cell r="H108" t="str">
            <v>Житомирська</v>
          </cell>
        </row>
        <row r="109">
          <cell r="G109" t="str">
            <v>п'ятого відділу Житомирського районного</v>
          </cell>
          <cell r="H109" t="str">
            <v>Житомирська</v>
          </cell>
        </row>
        <row r="110">
          <cell r="G110" t="str">
            <v>шостого відділу Житомирського районного</v>
          </cell>
          <cell r="H110" t="str">
            <v>Житомирська</v>
          </cell>
        </row>
        <row r="111">
          <cell r="G111" t="str">
            <v>сьомого відділу Житомирського районного</v>
          </cell>
          <cell r="H111" t="str">
            <v>Житомирська</v>
          </cell>
        </row>
        <row r="112">
          <cell r="G112" t="str">
            <v>восьмого відділу Житомирського районного</v>
          </cell>
          <cell r="H112" t="str">
            <v>Житомирська</v>
          </cell>
        </row>
        <row r="113">
          <cell r="G113" t="str">
            <v>дев'ятого відділу Житомирського районного</v>
          </cell>
          <cell r="H113" t="str">
            <v>Житомирська</v>
          </cell>
        </row>
        <row r="114">
          <cell r="G114" t="str">
            <v>Житомирського обласного об'єднаного міського</v>
          </cell>
          <cell r="H114" t="str">
            <v>Житомирська</v>
          </cell>
        </row>
        <row r="115">
          <cell r="G115" t="str">
            <v>Житомирського районного</v>
          </cell>
          <cell r="H115" t="str">
            <v>Житомирська</v>
          </cell>
        </row>
        <row r="116">
          <cell r="G116" t="str">
            <v>Звягельського районного</v>
          </cell>
          <cell r="H116" t="str">
            <v>Житомирська</v>
          </cell>
        </row>
        <row r="117">
          <cell r="G117" t="str">
            <v>Коростенського районного</v>
          </cell>
          <cell r="H117" t="str">
            <v>Житомирська</v>
          </cell>
        </row>
        <row r="118">
          <cell r="G118" t="str">
            <v>першого відділу Берегівського районного</v>
          </cell>
          <cell r="H118" t="str">
            <v>Закарпатська</v>
          </cell>
        </row>
        <row r="119">
          <cell r="G119" t="str">
            <v>першого відділу Мукачівського районного</v>
          </cell>
          <cell r="H119" t="str">
            <v>Закарпатська</v>
          </cell>
        </row>
        <row r="120">
          <cell r="G120" t="str">
            <v>першого відділу Хустського районного</v>
          </cell>
          <cell r="H120" t="str">
            <v>Закарпатська</v>
          </cell>
        </row>
        <row r="121">
          <cell r="G121" t="str">
            <v>другого відділу Мукачівського районного</v>
          </cell>
          <cell r="H121" t="str">
            <v>Закарпатська</v>
          </cell>
        </row>
        <row r="122">
          <cell r="G122" t="str">
            <v>другого відділу Хустського районного</v>
          </cell>
          <cell r="H122" t="str">
            <v>Закарпатська</v>
          </cell>
        </row>
        <row r="123">
          <cell r="G123" t="str">
            <v>Берегівського районного</v>
          </cell>
          <cell r="H123" t="str">
            <v>Закарпатська</v>
          </cell>
        </row>
        <row r="124">
          <cell r="G124" t="str">
            <v>Мукачівського районного</v>
          </cell>
          <cell r="H124" t="str">
            <v>Закарпатська</v>
          </cell>
        </row>
        <row r="125">
          <cell r="G125" t="str">
            <v>Рахівського районного</v>
          </cell>
          <cell r="H125" t="str">
            <v>Закарпатська</v>
          </cell>
        </row>
        <row r="126">
          <cell r="G126" t="str">
            <v>Тячівського районного</v>
          </cell>
          <cell r="H126" t="str">
            <v>Закарпатська</v>
          </cell>
        </row>
        <row r="127">
          <cell r="G127" t="str">
            <v>Ужгородського районного</v>
          </cell>
          <cell r="H127" t="str">
            <v>Закарпатська</v>
          </cell>
        </row>
        <row r="128">
          <cell r="G128" t="str">
            <v>Хустського районного</v>
          </cell>
          <cell r="H128" t="str">
            <v>Закарпатська</v>
          </cell>
        </row>
        <row r="129">
          <cell r="G129" t="str">
            <v>першого відділу Запорізького районного</v>
          </cell>
          <cell r="H129" t="str">
            <v>Запорізька</v>
          </cell>
        </row>
        <row r="130">
          <cell r="G130" t="str">
            <v>другого відділу Запорізького районного</v>
          </cell>
          <cell r="H130" t="str">
            <v>Запорізька</v>
          </cell>
        </row>
        <row r="131">
          <cell r="G131" t="str">
            <v>Бердянського районного</v>
          </cell>
          <cell r="H131" t="str">
            <v>Запорізька</v>
          </cell>
        </row>
        <row r="132">
          <cell r="G132" t="str">
            <v>Василівського районного</v>
          </cell>
          <cell r="H132" t="str">
            <v>Запорізька</v>
          </cell>
        </row>
        <row r="133">
          <cell r="D133" t="str">
            <v>міста Запоріжжя</v>
          </cell>
          <cell r="G133" t="str">
            <v>Заводського районного</v>
          </cell>
          <cell r="H133" t="str">
            <v>Запорізька</v>
          </cell>
        </row>
        <row r="134">
          <cell r="G134" t="str">
            <v>Запорізького районного</v>
          </cell>
          <cell r="H134" t="str">
            <v>Запорізька</v>
          </cell>
        </row>
        <row r="135">
          <cell r="G135" t="str">
            <v>Комунарського районного</v>
          </cell>
          <cell r="H135" t="str">
            <v>Запорізька</v>
          </cell>
        </row>
        <row r="136">
          <cell r="G136" t="str">
            <v>першого відділу Мелітопольського районного</v>
          </cell>
          <cell r="H136" t="str">
            <v>Запорізька</v>
          </cell>
        </row>
        <row r="137">
          <cell r="G137" t="str">
            <v>Мелітопольського районного</v>
          </cell>
          <cell r="H137" t="str">
            <v>Запорізька</v>
          </cell>
        </row>
        <row r="138">
          <cell r="G138" t="str">
            <v>Пологівського районного</v>
          </cell>
          <cell r="H138" t="str">
            <v>Запорізька</v>
          </cell>
        </row>
        <row r="139">
          <cell r="G139" t="str">
            <v>третього відділу Пологівського районного</v>
          </cell>
          <cell r="H139" t="str">
            <v>Запорізька</v>
          </cell>
        </row>
        <row r="140">
          <cell r="G140" t="str">
            <v>Хортицького районного</v>
          </cell>
          <cell r="H140" t="str">
            <v>Запорізька</v>
          </cell>
        </row>
        <row r="141">
          <cell r="G141" t="str">
            <v>Центрального об'єднаного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Шевченківського районного</v>
          </cell>
          <cell r="H142" t="str">
            <v>Запорізька</v>
          </cell>
        </row>
        <row r="143">
          <cell r="G143" t="str">
            <v>першого відділу Івано-Франківського районного</v>
          </cell>
          <cell r="H143" t="str">
            <v>Івано-Франківська</v>
          </cell>
        </row>
        <row r="144">
          <cell r="G144" t="str">
            <v>першого відділу Калуського районного</v>
          </cell>
          <cell r="H144" t="str">
            <v>Івано-Франківська</v>
          </cell>
        </row>
        <row r="145">
          <cell r="G145" t="str">
            <v>першого відділу Коломийського районного</v>
          </cell>
          <cell r="H145" t="str">
            <v>Івано-Франківська</v>
          </cell>
        </row>
        <row r="146">
          <cell r="G146" t="str">
            <v>другого відділу Івано-Франківського районного</v>
          </cell>
          <cell r="H146" t="str">
            <v>Івано-Франківська</v>
          </cell>
        </row>
        <row r="147">
          <cell r="G147" t="str">
            <v>другого відділу Калуського районного</v>
          </cell>
          <cell r="H147" t="str">
            <v>Івано-Франківська</v>
          </cell>
        </row>
        <row r="148">
          <cell r="G148" t="str">
            <v>другого відділу Коломийського районного</v>
          </cell>
          <cell r="H148" t="str">
            <v>Івано-Франківська</v>
          </cell>
        </row>
        <row r="149">
          <cell r="G149" t="str">
            <v>третього відділу Івано-Франківського районного</v>
          </cell>
          <cell r="H149" t="str">
            <v>Івано-Франківська</v>
          </cell>
        </row>
        <row r="150">
          <cell r="G150" t="str">
            <v>четвертого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Верховинського районного</v>
          </cell>
          <cell r="H151" t="str">
            <v>Івано-Франківська</v>
          </cell>
        </row>
        <row r="152">
          <cell r="G152" t="str">
            <v>Івано-Франківського міського</v>
          </cell>
          <cell r="H152" t="str">
            <v>Івано-Франківська</v>
          </cell>
        </row>
        <row r="153">
          <cell r="G153" t="str">
            <v>Івано-Франківського обласного</v>
          </cell>
          <cell r="H153" t="str">
            <v>Івано-Франківська</v>
          </cell>
        </row>
        <row r="154">
          <cell r="G154" t="str">
            <v>Івано-Франківського районного</v>
          </cell>
          <cell r="H154" t="str">
            <v>Івано-Франківська</v>
          </cell>
        </row>
        <row r="155">
          <cell r="G155" t="str">
            <v>Калуського районного</v>
          </cell>
          <cell r="H155" t="str">
            <v>Івано-Франківська</v>
          </cell>
        </row>
        <row r="156">
          <cell r="G156" t="str">
            <v>Коломийського районного</v>
          </cell>
          <cell r="H156" t="str">
            <v>Івано-Франківська</v>
          </cell>
        </row>
        <row r="157">
          <cell r="G157" t="str">
            <v>Косівського районного</v>
          </cell>
          <cell r="H157" t="str">
            <v>Івано-Франківська</v>
          </cell>
        </row>
        <row r="158">
          <cell r="G158" t="str">
            <v>Надвірнянського районного</v>
          </cell>
          <cell r="H158" t="str">
            <v>Івано-Франківська</v>
          </cell>
        </row>
        <row r="159">
          <cell r="G159" t="str">
            <v>Голосіївського районного</v>
          </cell>
          <cell r="H159" t="str">
            <v>Київ місто</v>
          </cell>
        </row>
        <row r="160">
          <cell r="G160" t="str">
            <v>Дарницького районного</v>
          </cell>
          <cell r="H160" t="str">
            <v>Київ місто</v>
          </cell>
        </row>
        <row r="161">
          <cell r="G161" t="str">
            <v>Деснянського районного</v>
          </cell>
          <cell r="H161" t="str">
            <v>Київ місто</v>
          </cell>
        </row>
        <row r="162">
          <cell r="D162" t="str">
            <v>міста Києва</v>
          </cell>
          <cell r="G162" t="str">
            <v>Дніпровського районного</v>
          </cell>
          <cell r="H162" t="str">
            <v>Київ місто</v>
          </cell>
        </row>
        <row r="163">
          <cell r="G163" t="str">
            <v>Оболонського районного</v>
          </cell>
          <cell r="H163" t="str">
            <v>Київ місто</v>
          </cell>
        </row>
        <row r="164">
          <cell r="G164" t="str">
            <v>Печерського районного</v>
          </cell>
          <cell r="H164" t="str">
            <v>Київ місто</v>
          </cell>
        </row>
        <row r="165">
          <cell r="D165" t="str">
            <v>міста Києва</v>
          </cell>
          <cell r="G165" t="str">
            <v>Подільського районного</v>
          </cell>
          <cell r="H165" t="str">
            <v>Київ місто</v>
          </cell>
        </row>
        <row r="166">
          <cell r="G166" t="str">
            <v>Святошинського районного</v>
          </cell>
          <cell r="H166" t="str">
            <v>Київ місто</v>
          </cell>
        </row>
        <row r="167">
          <cell r="G167" t="str">
            <v>Солом'янського районного</v>
          </cell>
          <cell r="H167" t="str">
            <v>Київ місто</v>
          </cell>
        </row>
        <row r="168">
          <cell r="D168" t="str">
            <v>міста Києва</v>
          </cell>
          <cell r="G168" t="str">
            <v>Шевченківського районного</v>
          </cell>
          <cell r="H168" t="str">
            <v>Київ місто</v>
          </cell>
        </row>
        <row r="169">
          <cell r="G169" t="str">
            <v>першого відділу Бориспільського районного</v>
          </cell>
          <cell r="H169" t="str">
            <v>Київ обл</v>
          </cell>
        </row>
        <row r="170">
          <cell r="G170" t="str">
            <v>першого відділу Бучанського районного</v>
          </cell>
          <cell r="H170" t="str">
            <v>Київ обл</v>
          </cell>
        </row>
        <row r="171">
          <cell r="G171" t="str">
            <v>першого відділу Вишгородського районного</v>
          </cell>
          <cell r="H171" t="str">
            <v>Київ обл</v>
          </cell>
        </row>
        <row r="172">
          <cell r="G172" t="str">
            <v>першого відділу Обухівського районного</v>
          </cell>
          <cell r="H172" t="str">
            <v>Київ обл</v>
          </cell>
        </row>
        <row r="173">
          <cell r="G173" t="str">
            <v>першого відділу Білоцерківського районного</v>
          </cell>
          <cell r="H173" t="str">
            <v>Київ обл</v>
          </cell>
        </row>
        <row r="174">
          <cell r="G174" t="str">
            <v>другого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Бориспільського районного</v>
          </cell>
          <cell r="H175" t="str">
            <v>Київ обл</v>
          </cell>
        </row>
        <row r="176">
          <cell r="G176" t="str">
            <v>другого відділу Броварського районного</v>
          </cell>
          <cell r="H176" t="str">
            <v>Київ обл</v>
          </cell>
        </row>
        <row r="177">
          <cell r="G177" t="str">
            <v>другого відділу Бучанського районного</v>
          </cell>
          <cell r="H177" t="str">
            <v>Київ обл</v>
          </cell>
        </row>
        <row r="178">
          <cell r="G178" t="str">
            <v>другого відділу Вишгородського районного</v>
          </cell>
          <cell r="H178" t="str">
            <v>Київ обл</v>
          </cell>
        </row>
        <row r="179">
          <cell r="G179" t="str">
            <v>другого відділу Обухівського районного</v>
          </cell>
          <cell r="H179" t="str">
            <v>Київ обл</v>
          </cell>
        </row>
        <row r="180">
          <cell r="G180" t="str">
            <v>третього відділу Білоцерківського районного</v>
          </cell>
          <cell r="H180" t="str">
            <v>Київ обл</v>
          </cell>
        </row>
        <row r="181">
          <cell r="G181" t="str">
            <v>третього відділу Броварського районного</v>
          </cell>
          <cell r="H181" t="str">
            <v>Київ обл</v>
          </cell>
        </row>
        <row r="182">
          <cell r="G182" t="str">
            <v>третього відділу Бучанського районного</v>
          </cell>
          <cell r="H182" t="str">
            <v>Київ обл</v>
          </cell>
        </row>
        <row r="183">
          <cell r="G183" t="str">
            <v>третього відділу Обухівського районного</v>
          </cell>
          <cell r="H183" t="str">
            <v>Київ обл</v>
          </cell>
        </row>
        <row r="184">
          <cell r="G184" t="str">
            <v>четвертого відділу Обухівського районного</v>
          </cell>
          <cell r="H184" t="str">
            <v>Київ обл</v>
          </cell>
        </row>
        <row r="185">
          <cell r="G185" t="str">
            <v>шостого відділу Білоцерківського районного</v>
          </cell>
          <cell r="H185" t="str">
            <v>Київ обл</v>
          </cell>
        </row>
        <row r="186">
          <cell r="G186" t="str">
            <v>першого відділу Броварського районного</v>
          </cell>
          <cell r="H186" t="str">
            <v>Київ обл</v>
          </cell>
        </row>
        <row r="187">
          <cell r="G187" t="str">
            <v>першого відділу Фастівського районного</v>
          </cell>
          <cell r="H187" t="str">
            <v>Київ обл</v>
          </cell>
        </row>
        <row r="188">
          <cell r="G188" t="str">
            <v>Білоцерківського районного</v>
          </cell>
          <cell r="H188" t="str">
            <v>Київ обл</v>
          </cell>
        </row>
        <row r="189">
          <cell r="G189" t="str">
            <v>четвертого відділу Білоцерківського районного</v>
          </cell>
          <cell r="H189" t="str">
            <v>Київ обл</v>
          </cell>
        </row>
        <row r="190">
          <cell r="G190" t="str">
            <v>Броварського районного</v>
          </cell>
          <cell r="H190" t="str">
            <v>Київ обл</v>
          </cell>
        </row>
        <row r="191">
          <cell r="G191" t="str">
            <v>п'ятого відділу Білоцерківського районного</v>
          </cell>
          <cell r="H191" t="str">
            <v>Київ обл</v>
          </cell>
        </row>
        <row r="192">
          <cell r="G192" t="str">
            <v>Бучанського районного</v>
          </cell>
          <cell r="H192" t="str">
            <v>Київ обл</v>
          </cell>
        </row>
        <row r="193">
          <cell r="G193" t="str">
            <v>Вишгородського районного</v>
          </cell>
          <cell r="H193" t="str">
            <v>Київ обл</v>
          </cell>
        </row>
        <row r="194">
          <cell r="G194" t="str">
            <v>Бориспільського районного</v>
          </cell>
          <cell r="H194" t="str">
            <v>Київ обл</v>
          </cell>
        </row>
        <row r="195">
          <cell r="G195" t="str">
            <v>Обухівського районного</v>
          </cell>
          <cell r="H195" t="str">
            <v>Київ обл</v>
          </cell>
        </row>
        <row r="196">
          <cell r="G196" t="str">
            <v>Фастівського районного</v>
          </cell>
          <cell r="H196" t="str">
            <v>Київ обл</v>
          </cell>
        </row>
        <row r="197">
          <cell r="G197" t="str">
            <v>першого відділу Кропивницького районного</v>
          </cell>
          <cell r="H197" t="str">
            <v>Кіровоградська</v>
          </cell>
        </row>
        <row r="198">
          <cell r="G198" t="str">
            <v>першого відділу Новоукраїнського районного</v>
          </cell>
          <cell r="H198" t="str">
            <v>Кіровоградська</v>
          </cell>
        </row>
        <row r="199">
          <cell r="G199" t="str">
            <v>першого відділу Олександрійського районного</v>
          </cell>
          <cell r="H199" t="str">
            <v>Кіровоградська</v>
          </cell>
        </row>
        <row r="200">
          <cell r="G200" t="str">
            <v>другого відділу Кропивницького районного</v>
          </cell>
          <cell r="H200" t="str">
            <v>Кіровоградська</v>
          </cell>
        </row>
        <row r="201">
          <cell r="G201" t="str">
            <v>другого відділу Новоукраїнського районного</v>
          </cell>
          <cell r="H201" t="str">
            <v>Кіровоградська</v>
          </cell>
        </row>
        <row r="202">
          <cell r="G202" t="str">
            <v>другого відділу Олександрійського районного</v>
          </cell>
          <cell r="H202" t="str">
            <v>Кіровоградська</v>
          </cell>
        </row>
        <row r="203">
          <cell r="G203" t="str">
            <v>третього відділу Кропивницького районного</v>
          </cell>
          <cell r="H203" t="str">
            <v>Кіровоградська</v>
          </cell>
        </row>
        <row r="204">
          <cell r="G204" t="str">
            <v>третього відділу Новоукраїнського районного</v>
          </cell>
          <cell r="H204" t="str">
            <v>Кіровоградська</v>
          </cell>
        </row>
        <row r="205">
          <cell r="G205" t="str">
            <v>третього відділу Олександрійського районного</v>
          </cell>
          <cell r="H205" t="str">
            <v>Кіровоградська</v>
          </cell>
        </row>
        <row r="206">
          <cell r="G206" t="str">
            <v>четвертого відділу Кропивницького районного</v>
          </cell>
          <cell r="H206" t="str">
            <v>Кіровоградська</v>
          </cell>
        </row>
        <row r="207">
          <cell r="G207" t="str">
            <v>п'ятого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шостого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сьомого відділу Кропивницького районного</v>
          </cell>
          <cell r="H209" t="str">
            <v>Кіровоградська</v>
          </cell>
        </row>
        <row r="210">
          <cell r="G210" t="str">
            <v>Голованівського районного</v>
          </cell>
          <cell r="H210" t="str">
            <v>Кіровоградська</v>
          </cell>
        </row>
        <row r="211">
          <cell r="G211" t="str">
            <v>третього відділу Голованівського районного</v>
          </cell>
          <cell r="H211" t="str">
            <v>Кіровоградська</v>
          </cell>
        </row>
        <row r="212">
          <cell r="G212" t="str">
            <v>Знам'янського районного</v>
          </cell>
          <cell r="H212" t="str">
            <v>Кіровоградська</v>
          </cell>
        </row>
        <row r="213">
          <cell r="G213" t="str">
            <v>Кропивницького міського</v>
          </cell>
          <cell r="H213" t="str">
            <v>Кіровоградська</v>
          </cell>
        </row>
        <row r="214">
          <cell r="G214" t="str">
            <v>Кропивницького обласного</v>
          </cell>
          <cell r="H214" t="str">
            <v>Кіровоградська</v>
          </cell>
        </row>
        <row r="215">
          <cell r="G215" t="str">
            <v>Кропивницького районного</v>
          </cell>
          <cell r="H215" t="str">
            <v>Кіровоградська</v>
          </cell>
        </row>
        <row r="216">
          <cell r="G216" t="str">
            <v>Новоукраїнського районного</v>
          </cell>
          <cell r="H216" t="str">
            <v>Кіровоградська</v>
          </cell>
        </row>
        <row r="217">
          <cell r="G217" t="str">
            <v>Олександрійського районного</v>
          </cell>
          <cell r="H217" t="str">
            <v>Кіровоградська</v>
          </cell>
        </row>
        <row r="218">
          <cell r="G218" t="str">
            <v>Луганського обласного</v>
          </cell>
          <cell r="H218" t="str">
            <v>Луганська</v>
          </cell>
        </row>
        <row r="219">
          <cell r="G219" t="str">
            <v>Львівського районного</v>
          </cell>
          <cell r="H219" t="str">
            <v>Львівська</v>
          </cell>
        </row>
        <row r="220">
          <cell r="G220" t="str">
            <v>першого відділу Золочівського районного</v>
          </cell>
          <cell r="H220" t="str">
            <v>Львівська</v>
          </cell>
        </row>
        <row r="221">
          <cell r="G221" t="str">
            <v>першого відділу Стрийського районного</v>
          </cell>
          <cell r="H221" t="str">
            <v>Львівська</v>
          </cell>
        </row>
        <row r="222">
          <cell r="G222" t="str">
            <v>першого відділу Червоноградського районного</v>
          </cell>
          <cell r="H222" t="str">
            <v>Львівська</v>
          </cell>
        </row>
        <row r="223">
          <cell r="G223" t="str">
            <v>першого відділу Яворівського районного</v>
          </cell>
          <cell r="H223" t="str">
            <v>Львівська</v>
          </cell>
        </row>
        <row r="224">
          <cell r="G224" t="str">
            <v>другого відділу Золочівського районного</v>
          </cell>
          <cell r="H224" t="str">
            <v>Львівська</v>
          </cell>
        </row>
        <row r="225">
          <cell r="G225" t="str">
            <v>першого відділу Львівського районного</v>
          </cell>
          <cell r="H225" t="str">
            <v>Львівська</v>
          </cell>
        </row>
        <row r="226">
          <cell r="G226" t="str">
            <v>другого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Стрийського районного</v>
          </cell>
          <cell r="H227" t="str">
            <v>Львівська</v>
          </cell>
        </row>
        <row r="228">
          <cell r="G228" t="str">
            <v>другого відділу Червоноградського районного</v>
          </cell>
          <cell r="H228" t="str">
            <v>Львівська</v>
          </cell>
        </row>
        <row r="229">
          <cell r="G229" t="str">
            <v>третього відділу Золочівського районного</v>
          </cell>
          <cell r="H229" t="str">
            <v>Львівська</v>
          </cell>
        </row>
        <row r="230">
          <cell r="G230" t="str">
            <v>третього відділу Львівського районного</v>
          </cell>
          <cell r="H230" t="str">
            <v>Львівська</v>
          </cell>
        </row>
        <row r="231">
          <cell r="G231" t="str">
            <v>третього відділу Стрийського районного</v>
          </cell>
          <cell r="H231" t="str">
            <v>Львівська</v>
          </cell>
        </row>
        <row r="232">
          <cell r="G232" t="str">
            <v>четвертого відділу Львівського районного</v>
          </cell>
          <cell r="H232" t="str">
            <v>Львівська</v>
          </cell>
        </row>
        <row r="233">
          <cell r="G233" t="str">
            <v>Галицько-Франківського об'єднаного районного</v>
          </cell>
          <cell r="H233" t="str">
            <v>Львівська</v>
          </cell>
        </row>
        <row r="234">
          <cell r="G234" t="str">
            <v>Дрогобицького районного</v>
          </cell>
          <cell r="H234" t="str">
            <v>Львівська</v>
          </cell>
        </row>
        <row r="235">
          <cell r="G235" t="str">
            <v>Золочівського районного</v>
          </cell>
          <cell r="H235" t="str">
            <v>Львівська</v>
          </cell>
        </row>
        <row r="236">
          <cell r="G236" t="str">
            <v>Личаківсько-Залізничного об'єднаного районного</v>
          </cell>
          <cell r="H236" t="str">
            <v>Львівська</v>
          </cell>
        </row>
        <row r="237">
          <cell r="G237" t="str">
            <v>Львівського обласного</v>
          </cell>
          <cell r="H237" t="str">
            <v>Львівська</v>
          </cell>
        </row>
        <row r="238">
          <cell r="G238" t="str">
            <v>Сихівського районного</v>
          </cell>
          <cell r="H238" t="str">
            <v>Львівська</v>
          </cell>
        </row>
        <row r="239">
          <cell r="G239" t="str">
            <v>Стрийського районного</v>
          </cell>
          <cell r="H239" t="str">
            <v>Львівська</v>
          </cell>
        </row>
        <row r="240">
          <cell r="G240" t="str">
            <v>Самбірського районного</v>
          </cell>
          <cell r="H240" t="str">
            <v>Львівська</v>
          </cell>
        </row>
        <row r="241">
          <cell r="G241" t="str">
            <v>Червоноградського районного</v>
          </cell>
          <cell r="H241" t="str">
            <v>Львівська</v>
          </cell>
        </row>
        <row r="242">
          <cell r="D242" t="str">
            <v>міста Львова</v>
          </cell>
          <cell r="G242" t="str">
            <v>Шевченківського районного</v>
          </cell>
          <cell r="H242" t="str">
            <v>Львівська</v>
          </cell>
        </row>
        <row r="243">
          <cell r="G243" t="str">
            <v>Яворівського районного</v>
          </cell>
          <cell r="H243" t="str">
            <v>Львівська</v>
          </cell>
        </row>
        <row r="244">
          <cell r="G244" t="str">
            <v>Миколаївського районного</v>
          </cell>
          <cell r="H244" t="str">
            <v>Миколаївська</v>
          </cell>
        </row>
        <row r="245">
          <cell r="G245" t="str">
            <v>другого відділу Миколаївського районного</v>
          </cell>
          <cell r="H245" t="str">
            <v>Миколаївська</v>
          </cell>
        </row>
        <row r="246">
          <cell r="G246" t="str">
            <v>четвертого відділу 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Баштанського районного</v>
          </cell>
          <cell r="H247" t="str">
            <v>Миколаївська</v>
          </cell>
        </row>
        <row r="248">
          <cell r="G248" t="str">
            <v>першого відділу Баштанського районного</v>
          </cell>
          <cell r="H248" t="str">
            <v>Миколаївська</v>
          </cell>
        </row>
        <row r="249">
          <cell r="G249" t="str">
            <v>Баштанського районного</v>
          </cell>
          <cell r="H249" t="str">
            <v>Миколаївська</v>
          </cell>
        </row>
        <row r="250">
          <cell r="G250" t="str">
            <v>Вознесенського районного</v>
          </cell>
          <cell r="H250" t="str">
            <v>Миколаївська</v>
          </cell>
        </row>
        <row r="251">
          <cell r="G251" t="str">
            <v>першого відділу Вознесенського районного</v>
          </cell>
          <cell r="H251" t="str">
            <v>Миколаївська</v>
          </cell>
        </row>
        <row r="252">
          <cell r="G252" t="str">
            <v>четвертого відділу Вознесенського районного</v>
          </cell>
          <cell r="H252" t="str">
            <v>Миколаївська</v>
          </cell>
        </row>
        <row r="253">
          <cell r="D253" t="str">
            <v>міста Миколаєва</v>
          </cell>
          <cell r="G253" t="str">
            <v>Заводського районного</v>
          </cell>
          <cell r="H253" t="str">
            <v>Миколаївська</v>
          </cell>
        </row>
        <row r="254">
          <cell r="G254" t="str">
            <v>Інгульського районного</v>
          </cell>
          <cell r="H254" t="str">
            <v>Миколаївська</v>
          </cell>
        </row>
        <row r="255">
          <cell r="G255" t="str">
            <v>Корабельного районного</v>
          </cell>
          <cell r="H255" t="str">
            <v>Миколаївська</v>
          </cell>
        </row>
        <row r="256">
          <cell r="G256" t="str">
            <v>Миколаївського обласного</v>
          </cell>
          <cell r="H256" t="str">
            <v>Миколаївська</v>
          </cell>
        </row>
        <row r="257">
          <cell r="G257" t="str">
            <v>Первомайського районного</v>
          </cell>
          <cell r="H257" t="str">
            <v>Миколаївська</v>
          </cell>
        </row>
        <row r="258">
          <cell r="G258" t="str">
            <v>першого відділу Первомайського районного</v>
          </cell>
          <cell r="H258" t="str">
            <v>Миколаївська</v>
          </cell>
        </row>
        <row r="259">
          <cell r="G259" t="str">
            <v>другого відділу Первомайського районного</v>
          </cell>
          <cell r="H259" t="str">
            <v>Миколаївська</v>
          </cell>
        </row>
        <row r="260">
          <cell r="G260" t="str">
            <v>Центрального районного</v>
          </cell>
          <cell r="H260" t="str">
            <v>Миколаївська</v>
          </cell>
        </row>
        <row r="261">
          <cell r="G261" t="str">
            <v>першого відділу Одеського районного</v>
          </cell>
          <cell r="H261" t="str">
            <v>Одеська</v>
          </cell>
        </row>
        <row r="262">
          <cell r="G262" t="str">
            <v>другого відділу Одеського районного</v>
          </cell>
          <cell r="H262" t="str">
            <v>Одеська</v>
          </cell>
        </row>
        <row r="263">
          <cell r="G263" t="str">
            <v>першого відділу Березівського районного</v>
          </cell>
          <cell r="H263" t="str">
            <v>Одеська</v>
          </cell>
        </row>
        <row r="264">
          <cell r="G264" t="str">
            <v>другого відділу Березівського районного</v>
          </cell>
          <cell r="H264" t="str">
            <v>Одеська</v>
          </cell>
        </row>
        <row r="265">
          <cell r="G265" t="str">
            <v>третього відділу Березівського районного</v>
          </cell>
          <cell r="H265" t="str">
            <v>Одеська</v>
          </cell>
        </row>
        <row r="266">
          <cell r="G266" t="str">
            <v>третього відділу Одеського районного</v>
          </cell>
          <cell r="H266" t="str">
            <v>Одеська</v>
          </cell>
        </row>
        <row r="267">
          <cell r="G267" t="str">
            <v>четвертого відділу Одеського районного</v>
          </cell>
          <cell r="H267" t="str">
            <v>Одеська</v>
          </cell>
        </row>
        <row r="268">
          <cell r="G268" t="str">
            <v>четвертого відділу Подільського районного</v>
          </cell>
          <cell r="H268" t="str">
            <v>Одеська</v>
          </cell>
        </row>
        <row r="269">
          <cell r="G269" t="str">
            <v>Березівського районного</v>
          </cell>
          <cell r="H269" t="str">
            <v>Одеська</v>
          </cell>
        </row>
        <row r="270">
          <cell r="G270" t="str">
            <v>Білгород-Дністровського районного</v>
          </cell>
          <cell r="H270" t="str">
            <v>Одеська</v>
          </cell>
        </row>
        <row r="271">
          <cell r="G271" t="str">
            <v>першого відділу Білгород-Дністровського районного</v>
          </cell>
          <cell r="H271" t="str">
            <v>Одеська</v>
          </cell>
        </row>
        <row r="272">
          <cell r="G272" t="str">
            <v>першого відділу Болградського районного</v>
          </cell>
          <cell r="H272" t="str">
            <v>Одеська</v>
          </cell>
        </row>
        <row r="273">
          <cell r="G273" t="str">
            <v>другого відділу Болградського районного</v>
          </cell>
          <cell r="H273" t="str">
            <v>Одеська</v>
          </cell>
        </row>
        <row r="274">
          <cell r="G274" t="str">
            <v>Болградського районного</v>
          </cell>
          <cell r="H274" t="str">
            <v>Одеська</v>
          </cell>
        </row>
        <row r="275">
          <cell r="G275" t="str">
            <v>Ізмаїльського районного</v>
          </cell>
          <cell r="H275" t="str">
            <v>Одеська</v>
          </cell>
        </row>
        <row r="276">
          <cell r="D276" t="str">
            <v>міста Одеси</v>
          </cell>
          <cell r="G276" t="str">
            <v>Київського районного</v>
          </cell>
          <cell r="H276" t="str">
            <v>Одеська</v>
          </cell>
        </row>
        <row r="277">
          <cell r="G277" t="str">
            <v>Малиновського районного</v>
          </cell>
          <cell r="H277" t="str">
            <v>Одеська</v>
          </cell>
        </row>
        <row r="278">
          <cell r="G278" t="str">
            <v>Одеського районного</v>
          </cell>
          <cell r="H278" t="str">
            <v>Одеська</v>
          </cell>
        </row>
        <row r="279">
          <cell r="G279" t="str">
            <v>Пересипського районного</v>
          </cell>
          <cell r="H279" t="str">
            <v>Одеська</v>
          </cell>
        </row>
        <row r="280">
          <cell r="D280" t="str">
            <v>міста Одеси</v>
          </cell>
          <cell r="G280" t="str">
            <v>Подільського районного</v>
          </cell>
          <cell r="H280" t="str">
            <v>Одеська</v>
          </cell>
        </row>
        <row r="281">
          <cell r="G281" t="str">
            <v>Приморського районного</v>
          </cell>
          <cell r="H281" t="str">
            <v>Одеська</v>
          </cell>
        </row>
        <row r="282">
          <cell r="G282" t="str">
            <v>Роздільнянського районного</v>
          </cell>
          <cell r="H282" t="str">
            <v>Одеська</v>
          </cell>
        </row>
        <row r="283">
          <cell r="G283" t="str">
            <v>другого відділу Роздільнянського районного</v>
          </cell>
          <cell r="H283" t="str">
            <v>Одеська</v>
          </cell>
        </row>
        <row r="284">
          <cell r="G284" t="str">
            <v>Суворовського районного</v>
          </cell>
          <cell r="H284" t="str">
            <v>Одеська</v>
          </cell>
        </row>
        <row r="285">
          <cell r="G285" t="str">
            <v>Хаджибейського районного</v>
          </cell>
          <cell r="H285" t="str">
            <v>Одеська</v>
          </cell>
        </row>
        <row r="286">
          <cell r="G286" t="str">
            <v>першого відділу Лубенського районного</v>
          </cell>
          <cell r="H286" t="str">
            <v>Полтавська</v>
          </cell>
        </row>
        <row r="287">
          <cell r="G287" t="str">
            <v>першого відділу Миргородського районного</v>
          </cell>
          <cell r="H287" t="str">
            <v>Полтавська</v>
          </cell>
        </row>
        <row r="288">
          <cell r="G288" t="str">
            <v>другого відділу Кременчуцького районного</v>
          </cell>
          <cell r="H288" t="str">
            <v>Полтавська</v>
          </cell>
        </row>
        <row r="289">
          <cell r="G289" t="str">
            <v>другого відділу Лубенського районного</v>
          </cell>
          <cell r="H289" t="str">
            <v>Полтавська</v>
          </cell>
        </row>
        <row r="290">
          <cell r="G290" t="str">
            <v>другого відділу Миргородського районного</v>
          </cell>
          <cell r="H290" t="str">
            <v>Полтавська</v>
          </cell>
        </row>
        <row r="291">
          <cell r="G291" t="str">
            <v>третього відділу Кременчуцького районного</v>
          </cell>
          <cell r="H291" t="str">
            <v>Полтавська</v>
          </cell>
        </row>
        <row r="292">
          <cell r="G292" t="str">
            <v>третього відділу Лубенського районного</v>
          </cell>
          <cell r="H292" t="str">
            <v>Полтавська</v>
          </cell>
        </row>
        <row r="293">
          <cell r="G293" t="str">
            <v>третього відділу Миргородського районного</v>
          </cell>
          <cell r="H293" t="str">
            <v>Полтавська</v>
          </cell>
        </row>
        <row r="294">
          <cell r="G294" t="str">
            <v>четвертого відділу Кременчуцького районного</v>
          </cell>
          <cell r="H294" t="str">
            <v>Полтавська</v>
          </cell>
        </row>
        <row r="295">
          <cell r="G295" t="str">
            <v>четвертого відділу Лубенського районного</v>
          </cell>
          <cell r="H295" t="str">
            <v>Полтавська</v>
          </cell>
        </row>
        <row r="296">
          <cell r="G296" t="str">
            <v>четвертого відділу Миргородського районного</v>
          </cell>
          <cell r="H296" t="str">
            <v>Полтавська</v>
          </cell>
        </row>
        <row r="297">
          <cell r="G297" t="str">
            <v>п'ятого відділу Лубенського районного</v>
          </cell>
          <cell r="H297" t="str">
            <v>Полтавська</v>
          </cell>
        </row>
        <row r="298">
          <cell r="G298" t="str">
            <v>Кременчуцького районного</v>
          </cell>
          <cell r="H298" t="str">
            <v>Полтавська</v>
          </cell>
        </row>
        <row r="299">
          <cell r="G299" t="str">
            <v>Лубенського районного</v>
          </cell>
          <cell r="H299" t="str">
            <v>Полтавська</v>
          </cell>
        </row>
        <row r="300">
          <cell r="G300" t="str">
            <v>Миргородського районного</v>
          </cell>
          <cell r="H300" t="str">
            <v>Полтавська</v>
          </cell>
        </row>
        <row r="301">
          <cell r="G301" t="str">
            <v>Полтавського об'єднаного міського</v>
          </cell>
          <cell r="H301" t="str">
            <v>Полтавська</v>
          </cell>
        </row>
        <row r="302">
          <cell r="G302" t="str">
            <v>дев'ятого відділу Полтавського районного</v>
          </cell>
          <cell r="H302" t="str">
            <v>Полтавська</v>
          </cell>
        </row>
        <row r="303">
          <cell r="G303" t="str">
            <v>Полтавського районного</v>
          </cell>
          <cell r="H303" t="str">
            <v>Полтавська</v>
          </cell>
        </row>
        <row r="304">
          <cell r="G304" t="str">
            <v>першого відділу Кременчуцького районного</v>
          </cell>
          <cell r="H304" t="str">
            <v>Полтавська</v>
          </cell>
        </row>
        <row r="305">
          <cell r="G305" t="str">
            <v>першого відділу Вараського районного</v>
          </cell>
          <cell r="H305" t="str">
            <v>Рівненська</v>
          </cell>
        </row>
        <row r="306">
          <cell r="G306" t="str">
            <v>першого відділу Дубенського районного</v>
          </cell>
          <cell r="H306" t="str">
            <v>Рівненська</v>
          </cell>
        </row>
        <row r="307">
          <cell r="G307" t="str">
            <v>першого відділу Рівненського районного</v>
          </cell>
          <cell r="H307" t="str">
            <v>Рівненська</v>
          </cell>
        </row>
        <row r="308">
          <cell r="G308" t="str">
            <v>першого відділу Сарненського районного</v>
          </cell>
          <cell r="H308" t="str">
            <v>Рівненська</v>
          </cell>
        </row>
        <row r="309">
          <cell r="G309" t="str">
            <v>другого відділу Вараського районного</v>
          </cell>
          <cell r="H309" t="str">
            <v>Рівненська</v>
          </cell>
        </row>
        <row r="310">
          <cell r="G310" t="str">
            <v>другого відділу Дубенського районного</v>
          </cell>
          <cell r="H310" t="str">
            <v>Рівненська</v>
          </cell>
        </row>
        <row r="311">
          <cell r="G311" t="str">
            <v>другого відділу Рівненського районного</v>
          </cell>
          <cell r="H311" t="str">
            <v>Рівненська</v>
          </cell>
        </row>
        <row r="312">
          <cell r="G312" t="str">
            <v>другого відділу Сарненського районного</v>
          </cell>
          <cell r="H312" t="str">
            <v>Рівненська</v>
          </cell>
        </row>
        <row r="313">
          <cell r="G313" t="str">
            <v>третього відділу Рівненського районного</v>
          </cell>
          <cell r="H313" t="str">
            <v>Рівненська</v>
          </cell>
        </row>
        <row r="314">
          <cell r="G314" t="str">
            <v>четвертого відділу Рівненського районного</v>
          </cell>
          <cell r="H314" t="str">
            <v>Рівненська</v>
          </cell>
        </row>
        <row r="315">
          <cell r="G315" t="str">
            <v>п'ятого відділу Рівненського районного</v>
          </cell>
          <cell r="H315" t="str">
            <v>Рівненська</v>
          </cell>
        </row>
        <row r="316">
          <cell r="G316" t="str">
            <v>шостого відділу Рівненського районного</v>
          </cell>
          <cell r="H316" t="str">
            <v>Рівненська</v>
          </cell>
        </row>
        <row r="317">
          <cell r="G317" t="str">
            <v>Вараського районного</v>
          </cell>
          <cell r="H317" t="str">
            <v>Рівненська</v>
          </cell>
        </row>
        <row r="318">
          <cell r="G318" t="str">
            <v>Дубенського районного</v>
          </cell>
          <cell r="H318" t="str">
            <v>Рівненська</v>
          </cell>
        </row>
        <row r="319">
          <cell r="G319" t="str">
            <v>Рівненського об'єднаного міського</v>
          </cell>
          <cell r="H319" t="str">
            <v>Рівненська</v>
          </cell>
        </row>
        <row r="320">
          <cell r="G320" t="str">
            <v>Рівненського районного</v>
          </cell>
          <cell r="H320" t="str">
            <v>Рівненська</v>
          </cell>
        </row>
        <row r="321">
          <cell r="G321" t="str">
            <v>Сарненського районного</v>
          </cell>
          <cell r="H321" t="str">
            <v>Рівненська</v>
          </cell>
        </row>
        <row r="322">
          <cell r="G322" t="str">
            <v>першого відділу Шосткинського районного</v>
          </cell>
          <cell r="H322" t="str">
            <v>Сумська</v>
          </cell>
        </row>
        <row r="323">
          <cell r="G323" t="str">
            <v>третього відділу Конотопського районного</v>
          </cell>
          <cell r="H323" t="str">
            <v>Сумська</v>
          </cell>
        </row>
        <row r="324">
          <cell r="G324" t="str">
            <v>Конотопського районного</v>
          </cell>
          <cell r="H324" t="str">
            <v>Сумська</v>
          </cell>
        </row>
        <row r="325">
          <cell r="G325" t="str">
            <v>першого відділу Конотопського районного</v>
          </cell>
          <cell r="H325" t="str">
            <v>Сумська</v>
          </cell>
        </row>
        <row r="326">
          <cell r="G326" t="str">
            <v>Охтирського районного</v>
          </cell>
          <cell r="H326" t="str">
            <v>Сумська</v>
          </cell>
        </row>
        <row r="327">
          <cell r="G327" t="str">
            <v>Роменського районного</v>
          </cell>
          <cell r="H327" t="str">
            <v>Сумська</v>
          </cell>
        </row>
        <row r="328">
          <cell r="G328" t="str">
            <v>другого відділу Роменського районного</v>
          </cell>
          <cell r="H328" t="str">
            <v>Сумська</v>
          </cell>
        </row>
        <row r="329">
          <cell r="G329" t="str">
            <v>Сумського міського</v>
          </cell>
          <cell r="H329" t="str">
            <v>Сумська</v>
          </cell>
        </row>
        <row r="330">
          <cell r="G330" t="str">
            <v>третього відділу Сумського районного</v>
          </cell>
          <cell r="H330" t="str">
            <v>Сумська</v>
          </cell>
        </row>
        <row r="331">
          <cell r="G331" t="str">
            <v>другого відділу Сумського районного</v>
          </cell>
          <cell r="H331" t="str">
            <v>Сумська</v>
          </cell>
        </row>
        <row r="332">
          <cell r="G332" t="str">
            <v>першого відділу Сумського районного</v>
          </cell>
          <cell r="H332" t="str">
            <v>Сумська</v>
          </cell>
        </row>
        <row r="333">
          <cell r="G333" t="str">
            <v>Сумського районного</v>
          </cell>
          <cell r="H333" t="str">
            <v>Сумська</v>
          </cell>
        </row>
        <row r="334">
          <cell r="G334" t="str">
            <v>другого відділу Шосткинського районного</v>
          </cell>
          <cell r="H334" t="str">
            <v>Сумська</v>
          </cell>
        </row>
        <row r="335">
          <cell r="G335" t="str">
            <v>Шосткинського районного</v>
          </cell>
          <cell r="H335" t="str">
            <v>Сумська</v>
          </cell>
        </row>
        <row r="336">
          <cell r="G336" t="str">
            <v>першого відділу Чортківського районного</v>
          </cell>
          <cell r="H336" t="str">
            <v>Тернопільська</v>
          </cell>
        </row>
        <row r="337">
          <cell r="G337" t="str">
            <v>першого відділу Кременецького районного</v>
          </cell>
          <cell r="H337" t="str">
            <v>Тернопільська</v>
          </cell>
        </row>
        <row r="338">
          <cell r="G338" t="str">
            <v>другого відділу Кременецького районного</v>
          </cell>
          <cell r="H338" t="str">
            <v>Тернопільська</v>
          </cell>
        </row>
        <row r="339">
          <cell r="G339" t="str">
            <v>другого відділу Чортківського районного</v>
          </cell>
          <cell r="H339" t="str">
            <v>Тернопільська</v>
          </cell>
        </row>
        <row r="340">
          <cell r="G340" t="str">
            <v>третього відділу Тернопільського районного</v>
          </cell>
          <cell r="H340" t="str">
            <v>Тернопільська</v>
          </cell>
        </row>
        <row r="341">
          <cell r="G341" t="str">
            <v>третього відділу Чортківського районного</v>
          </cell>
          <cell r="H341" t="str">
            <v>Тернопільська</v>
          </cell>
        </row>
        <row r="342">
          <cell r="G342" t="str">
            <v>четвертого відділу Чортківського районного</v>
          </cell>
          <cell r="H342" t="str">
            <v>Тернопільська</v>
          </cell>
        </row>
        <row r="343">
          <cell r="G343" t="str">
            <v>п'ятого відділу Тернопільського районного</v>
          </cell>
          <cell r="H343" t="str">
            <v>Тернопільська</v>
          </cell>
        </row>
        <row r="344">
          <cell r="G344" t="str">
            <v>шостого відділу Тернопільського районного</v>
          </cell>
          <cell r="H344" t="str">
            <v>Тернопільська</v>
          </cell>
        </row>
        <row r="345">
          <cell r="G345" t="str">
            <v>Кременецького районного</v>
          </cell>
          <cell r="H345" t="str">
            <v>Тернопільська</v>
          </cell>
        </row>
        <row r="346">
          <cell r="G346" t="str">
            <v>Тернопільського об'єднаного міського</v>
          </cell>
          <cell r="H346" t="str">
            <v>Тернопільська</v>
          </cell>
        </row>
        <row r="347">
          <cell r="G347" t="str">
            <v>Тернопільського районного</v>
          </cell>
          <cell r="H347" t="str">
            <v>Тернопільська</v>
          </cell>
        </row>
        <row r="348">
          <cell r="G348" t="str">
            <v>другого відділу Тернопільського районного</v>
          </cell>
          <cell r="H348" t="str">
            <v>Тернопільська</v>
          </cell>
        </row>
        <row r="349">
          <cell r="G349" t="str">
            <v>четвертого відділу Тернопільського районного</v>
          </cell>
          <cell r="H349" t="str">
            <v>Тернопільська</v>
          </cell>
        </row>
        <row r="350">
          <cell r="G350" t="str">
            <v>Чортківського районного</v>
          </cell>
          <cell r="H350" t="str">
            <v>Тернопільська</v>
          </cell>
        </row>
        <row r="351">
          <cell r="G351" t="str">
            <v>третього відділу Богодухівського районного</v>
          </cell>
          <cell r="H351" t="str">
            <v>Харківська</v>
          </cell>
        </row>
        <row r="352">
          <cell r="G352" t="str">
            <v>першого відділу Богодухівського районного</v>
          </cell>
          <cell r="H352" t="str">
            <v>Харківська</v>
          </cell>
        </row>
        <row r="353">
          <cell r="G353" t="str">
            <v>першого відділу Куп'янського районного</v>
          </cell>
          <cell r="H353" t="str">
            <v>Харківська</v>
          </cell>
        </row>
        <row r="354">
          <cell r="G354" t="str">
            <v>першого відділу Лозівського районного</v>
          </cell>
          <cell r="H354" t="str">
            <v>Харківська</v>
          </cell>
        </row>
        <row r="355">
          <cell r="G355" t="str">
            <v>першого відділу Харківського районного</v>
          </cell>
          <cell r="H355" t="str">
            <v>Харківська</v>
          </cell>
        </row>
        <row r="356">
          <cell r="G356" t="str">
            <v>першого відділу Чугуївського районного</v>
          </cell>
          <cell r="H356" t="str">
            <v>Харківська</v>
          </cell>
        </row>
        <row r="357">
          <cell r="G357" t="str">
            <v>першого відділу Ізюмського районного</v>
          </cell>
          <cell r="H357" t="str">
            <v>Харківська</v>
          </cell>
        </row>
        <row r="358">
          <cell r="G358" t="str">
            <v>другого відділу Богодухівського районного</v>
          </cell>
          <cell r="H358" t="str">
            <v>Харківська</v>
          </cell>
        </row>
        <row r="359">
          <cell r="G359" t="str">
            <v>другого відділу Харківського районного</v>
          </cell>
          <cell r="H359" t="str">
            <v>Харківська</v>
          </cell>
        </row>
        <row r="360">
          <cell r="G360" t="str">
            <v>другого відділу Чугуївського районного</v>
          </cell>
          <cell r="H360" t="str">
            <v>Харківська</v>
          </cell>
        </row>
        <row r="361">
          <cell r="G361" t="str">
            <v>другого відділу Ізюмського районного</v>
          </cell>
          <cell r="H361" t="str">
            <v>Харківська</v>
          </cell>
        </row>
        <row r="362">
          <cell r="G362" t="str">
            <v>третього відділу Куп'янського районного</v>
          </cell>
          <cell r="H362" t="str">
            <v>Харківська</v>
          </cell>
        </row>
        <row r="363">
          <cell r="G363" t="str">
            <v>третього відділу Чугуївського районного</v>
          </cell>
          <cell r="H363" t="str">
            <v>Харківська</v>
          </cell>
        </row>
        <row r="364">
          <cell r="G364" t="str">
            <v>третього відділу Ізюмського районного</v>
          </cell>
          <cell r="H364" t="str">
            <v>Харківська</v>
          </cell>
        </row>
        <row r="365">
          <cell r="G365" t="str">
            <v>четвертого відділу Богодухівського районного</v>
          </cell>
          <cell r="H365" t="str">
            <v>Харківська</v>
          </cell>
        </row>
        <row r="366">
          <cell r="G366" t="str">
            <v>Богодухівського районного</v>
          </cell>
          <cell r="H366" t="str">
            <v>Харківська</v>
          </cell>
        </row>
        <row r="367">
          <cell r="G367" t="str">
            <v>Ізюмського районного</v>
          </cell>
          <cell r="H367" t="str">
            <v>Харківська</v>
          </cell>
        </row>
        <row r="368">
          <cell r="D368" t="str">
            <v>міста Харкова</v>
          </cell>
          <cell r="G368" t="str">
            <v>Індустріального районного</v>
          </cell>
          <cell r="H368" t="str">
            <v>Харківська</v>
          </cell>
        </row>
        <row r="369">
          <cell r="D369" t="str">
            <v>міста Харкова</v>
          </cell>
          <cell r="G369" t="str">
            <v>Київського районного</v>
          </cell>
          <cell r="H369" t="str">
            <v>Харківська</v>
          </cell>
        </row>
        <row r="370">
          <cell r="G370" t="str">
            <v>Красноградського районного</v>
          </cell>
          <cell r="H370" t="str">
            <v>Харківська</v>
          </cell>
        </row>
        <row r="371">
          <cell r="G371" t="str">
            <v>Куп'янського районного</v>
          </cell>
          <cell r="H371" t="str">
            <v>Харківська</v>
          </cell>
        </row>
        <row r="372">
          <cell r="G372" t="str">
            <v>Лозівського районного</v>
          </cell>
          <cell r="H372" t="str">
            <v>Харківська</v>
          </cell>
        </row>
        <row r="373">
          <cell r="G373" t="str">
            <v>Немишлянського районного</v>
          </cell>
          <cell r="H373" t="str">
            <v>Харківська</v>
          </cell>
        </row>
        <row r="374">
          <cell r="G374" t="str">
            <v>Новобаварського обласного</v>
          </cell>
          <cell r="H374" t="str">
            <v>Харківська</v>
          </cell>
        </row>
        <row r="375">
          <cell r="G375" t="str">
            <v>Салтівського районного</v>
          </cell>
          <cell r="H375" t="str">
            <v>Харківська</v>
          </cell>
        </row>
        <row r="376">
          <cell r="G376" t="str">
            <v>Слобідського об'єднаного районного</v>
          </cell>
          <cell r="H376" t="str">
            <v>Харківська</v>
          </cell>
        </row>
        <row r="377">
          <cell r="G377" t="str">
            <v>Харківського районного</v>
          </cell>
          <cell r="H377" t="str">
            <v>Харківська</v>
          </cell>
        </row>
        <row r="378">
          <cell r="G378" t="str">
            <v>Чугуївського районного</v>
          </cell>
          <cell r="H378" t="str">
            <v>Харківська</v>
          </cell>
        </row>
        <row r="379">
          <cell r="D379" t="str">
            <v>міста Харкова</v>
          </cell>
          <cell r="G379" t="str">
            <v>Шевченківського районного</v>
          </cell>
          <cell r="H379" t="str">
            <v>Харківська</v>
          </cell>
        </row>
        <row r="380">
          <cell r="G380" t="str">
            <v>Херсонського обласного</v>
          </cell>
          <cell r="H380" t="str">
            <v>Херсонська</v>
          </cell>
        </row>
        <row r="381">
          <cell r="G381" t="str">
            <v>першого відділу Кам'янець-Подільського районного</v>
          </cell>
          <cell r="H381" t="str">
            <v>Хмельницька</v>
          </cell>
        </row>
        <row r="382">
          <cell r="G382" t="str">
            <v>першого відділу Хмельницького районного</v>
          </cell>
          <cell r="H382" t="str">
            <v>Хмельницька</v>
          </cell>
        </row>
        <row r="383">
          <cell r="G383" t="str">
            <v>першого відділу Шепетівського районного</v>
          </cell>
          <cell r="H383" t="str">
            <v>Хмельницька</v>
          </cell>
        </row>
        <row r="384">
          <cell r="G384" t="str">
            <v>1 вілліл Кам'янець-Подільського районного</v>
          </cell>
          <cell r="H384" t="str">
            <v>Хмельницька</v>
          </cell>
        </row>
        <row r="385">
          <cell r="G385" t="str">
            <v>десятого відділу Хмельницького районного</v>
          </cell>
          <cell r="H385" t="str">
            <v>Хмельницька</v>
          </cell>
        </row>
        <row r="386">
          <cell r="G386" t="str">
            <v>другого відділу Кам'янець-Подільського районного</v>
          </cell>
          <cell r="H386" t="str">
            <v>Хмельницька</v>
          </cell>
        </row>
        <row r="387">
          <cell r="G387" t="str">
            <v>другого відділу Хмельницького районного</v>
          </cell>
          <cell r="H387" t="str">
            <v>Хмельницька</v>
          </cell>
        </row>
        <row r="388">
          <cell r="G388" t="str">
            <v>другого відділу Шепетівського районного</v>
          </cell>
          <cell r="H388" t="str">
            <v>Хмельницька</v>
          </cell>
        </row>
        <row r="389">
          <cell r="G389" t="str">
            <v>третього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третього відділу Хмельницького районного</v>
          </cell>
          <cell r="H390" t="str">
            <v>Хмельницька</v>
          </cell>
        </row>
        <row r="391">
          <cell r="G391" t="str">
            <v>третього відділу Шепетівського районного</v>
          </cell>
          <cell r="H391" t="str">
            <v>Хмельницька</v>
          </cell>
        </row>
        <row r="392">
          <cell r="G392" t="str">
            <v>четвертого відділу Хмельницького районного</v>
          </cell>
          <cell r="H392" t="str">
            <v>Хмельницька</v>
          </cell>
        </row>
        <row r="393">
          <cell r="G393" t="str">
            <v>четвертого відділу Шепетівського районного</v>
          </cell>
          <cell r="H393" t="str">
            <v>Хмельницька</v>
          </cell>
        </row>
        <row r="394">
          <cell r="G394" t="str">
            <v>п'ятого відділу Хмельницького районного</v>
          </cell>
          <cell r="H394" t="str">
            <v>Хмельницька</v>
          </cell>
        </row>
        <row r="395">
          <cell r="G395" t="str">
            <v>шостого відділу Хмельницького районного</v>
          </cell>
          <cell r="H395" t="str">
            <v>Хмельницька</v>
          </cell>
        </row>
        <row r="396">
          <cell r="G396" t="str">
            <v>сьомого відділу Хмельницького районного</v>
          </cell>
          <cell r="H396" t="str">
            <v>Хмельницька</v>
          </cell>
        </row>
        <row r="397">
          <cell r="G397" t="str">
            <v>восьмого відділу Хмельницького районного</v>
          </cell>
          <cell r="H397" t="str">
            <v>Хмельницька</v>
          </cell>
        </row>
        <row r="398">
          <cell r="G398" t="str">
            <v>дев'ятого відділу Хмельницького районного</v>
          </cell>
          <cell r="H398" t="str">
            <v>Хмельницька</v>
          </cell>
        </row>
        <row r="399">
          <cell r="G399" t="str">
            <v>Кам'янець-Подільського районного</v>
          </cell>
          <cell r="H399" t="str">
            <v>Хмельницька</v>
          </cell>
        </row>
        <row r="400">
          <cell r="G400" t="str">
            <v>Хмельницького об'єднаного міського</v>
          </cell>
          <cell r="H400" t="str">
            <v>Хмельницька</v>
          </cell>
        </row>
        <row r="401">
          <cell r="G401" t="str">
            <v>Хмельницького районного</v>
          </cell>
          <cell r="H401" t="str">
            <v>Хмельницька</v>
          </cell>
        </row>
        <row r="402">
          <cell r="G402" t="str">
            <v>Шепетівського районного</v>
          </cell>
          <cell r="H402" t="str">
            <v>Хмельницька</v>
          </cell>
        </row>
        <row r="403">
          <cell r="G403" t="str">
            <v>першого відділу Звенигородського районного</v>
          </cell>
          <cell r="H403" t="str">
            <v>Черкаська</v>
          </cell>
        </row>
        <row r="404">
          <cell r="G404" t="str">
            <v>третього відділу Уманського районного</v>
          </cell>
          <cell r="H404" t="str">
            <v>Черкаська</v>
          </cell>
        </row>
        <row r="405">
          <cell r="G405" t="str">
            <v>першого відділу Уманського районного</v>
          </cell>
          <cell r="H405" t="str">
            <v>Черкаська</v>
          </cell>
        </row>
        <row r="406">
          <cell r="G406" t="str">
            <v>першого відділу Черкаського районного</v>
          </cell>
          <cell r="H406" t="str">
            <v>Черкаська</v>
          </cell>
        </row>
        <row r="407">
          <cell r="G407" t="str">
            <v>1 відділу Золотоніського районного</v>
          </cell>
          <cell r="H407" t="str">
            <v>Черкаська</v>
          </cell>
        </row>
        <row r="408">
          <cell r="G408" t="str">
            <v>другого відділу Звенигородського районного</v>
          </cell>
          <cell r="H408" t="str">
            <v>Черкаська</v>
          </cell>
        </row>
        <row r="409">
          <cell r="G409" t="str">
            <v>другого відділу Уманського районного</v>
          </cell>
          <cell r="H409" t="str">
            <v>Черкаська</v>
          </cell>
        </row>
        <row r="410">
          <cell r="G410" t="str">
            <v>другого відділу Черкаського районного</v>
          </cell>
          <cell r="H410" t="str">
            <v>Черкаська</v>
          </cell>
        </row>
        <row r="411">
          <cell r="G411" t="str">
            <v>2 відділу Золотоніського районного</v>
          </cell>
          <cell r="H411" t="str">
            <v>Черкаська</v>
          </cell>
        </row>
        <row r="412">
          <cell r="G412" t="str">
            <v>третього відділу Звенигородського районного</v>
          </cell>
          <cell r="H412" t="str">
            <v>Черкаська</v>
          </cell>
        </row>
        <row r="413">
          <cell r="G413" t="str">
            <v>третього відділу Черкаського районного</v>
          </cell>
          <cell r="H413" t="str">
            <v>Черкаська</v>
          </cell>
        </row>
        <row r="414">
          <cell r="G414" t="str">
            <v>четвертого відділу Звенигородського районного</v>
          </cell>
          <cell r="H414" t="str">
            <v>Черкаська</v>
          </cell>
        </row>
        <row r="415">
          <cell r="G415" t="str">
            <v>четвертого відділу Уманського районного</v>
          </cell>
          <cell r="H415" t="str">
            <v>Черкаська</v>
          </cell>
        </row>
        <row r="416">
          <cell r="G416" t="str">
            <v>четвертого відділу Черкаського районного</v>
          </cell>
          <cell r="H416" t="str">
            <v>Черкаська</v>
          </cell>
        </row>
        <row r="417">
          <cell r="G417" t="str">
            <v>п'ятого відділу Черкаського районного</v>
          </cell>
          <cell r="H417" t="str">
            <v>Черкаська</v>
          </cell>
        </row>
        <row r="418">
          <cell r="G418" t="str">
            <v>Звенигородського районного</v>
          </cell>
          <cell r="H418" t="str">
            <v>Черкаська</v>
          </cell>
        </row>
        <row r="419">
          <cell r="G419" t="str">
            <v>Золотоніського районного</v>
          </cell>
          <cell r="H419" t="str">
            <v>Черкаська</v>
          </cell>
        </row>
        <row r="420">
          <cell r="G420" t="str">
            <v>Уманського районного</v>
          </cell>
          <cell r="H420" t="str">
            <v>Черкаська</v>
          </cell>
        </row>
        <row r="421">
          <cell r="G421" t="str">
            <v>Черкаського об'єднаного міського</v>
          </cell>
          <cell r="H421" t="str">
            <v>Черкаська</v>
          </cell>
        </row>
        <row r="422">
          <cell r="G422" t="str">
            <v>Черкаського районного</v>
          </cell>
          <cell r="H422" t="str">
            <v>Черкаська</v>
          </cell>
        </row>
        <row r="423">
          <cell r="G423" t="str">
            <v>першого відділу Вижницького районного</v>
          </cell>
          <cell r="H423" t="str">
            <v>Чернівецька</v>
          </cell>
        </row>
        <row r="424">
          <cell r="G424" t="str">
            <v>першого відділу Дністровського районного</v>
          </cell>
          <cell r="H424" t="str">
            <v>Чернівецька</v>
          </cell>
        </row>
        <row r="425">
          <cell r="G425" t="str">
            <v>другого відділу Дністровського районного</v>
          </cell>
          <cell r="H425" t="str">
            <v>Чернівецька</v>
          </cell>
        </row>
        <row r="426">
          <cell r="G426" t="str">
            <v>шостого відділу Чернівецького районного</v>
          </cell>
          <cell r="H426" t="str">
            <v>Чернівецька</v>
          </cell>
        </row>
        <row r="427">
          <cell r="G427" t="str">
            <v>третього відділу Чернівецького районного</v>
          </cell>
          <cell r="H427" t="str">
            <v>Чернівецька</v>
          </cell>
        </row>
        <row r="428">
          <cell r="G428" t="str">
            <v>четвертого відділу Чернівецького районного</v>
          </cell>
          <cell r="H428" t="str">
            <v>Чернівецька</v>
          </cell>
        </row>
        <row r="429">
          <cell r="G429" t="str">
            <v>Вижницького районного</v>
          </cell>
          <cell r="H429" t="str">
            <v>Чернівецька</v>
          </cell>
        </row>
        <row r="430">
          <cell r="G430" t="str">
            <v>Дністровського районного</v>
          </cell>
          <cell r="H430" t="str">
            <v>Чернівецька</v>
          </cell>
        </row>
        <row r="431">
          <cell r="G431" t="str">
            <v>Чернівецького об'єднаного міського</v>
          </cell>
          <cell r="H431" t="str">
            <v>Чернівецька</v>
          </cell>
        </row>
        <row r="432">
          <cell r="G432" t="str">
            <v>Чернівецького міського</v>
          </cell>
          <cell r="H432" t="str">
            <v>Чернівецька</v>
          </cell>
        </row>
        <row r="433">
          <cell r="G433" t="str">
            <v>Чернівецького районного</v>
          </cell>
          <cell r="H433" t="str">
            <v>Чернівецька</v>
          </cell>
        </row>
        <row r="434">
          <cell r="G434" t="str">
            <v>першого відділу Корюківського районного</v>
          </cell>
          <cell r="H434" t="str">
            <v>Чернігівська</v>
          </cell>
        </row>
        <row r="435">
          <cell r="G435" t="str">
            <v>першого відділу Ніжинського районного</v>
          </cell>
          <cell r="H435" t="str">
            <v>Чернігівська</v>
          </cell>
        </row>
        <row r="436">
          <cell r="G436" t="str">
            <v>першого відділу Чернігівського районного</v>
          </cell>
          <cell r="H436" t="str">
            <v>Чернігівська</v>
          </cell>
        </row>
        <row r="437">
          <cell r="G437" t="str">
            <v>другого відділу Корюківського районного</v>
          </cell>
          <cell r="H437" t="str">
            <v>Чернігівська</v>
          </cell>
        </row>
        <row r="438">
          <cell r="G438" t="str">
            <v>другого відділу Ніжинського районного</v>
          </cell>
          <cell r="H438" t="str">
            <v>Чернігівська</v>
          </cell>
        </row>
        <row r="439">
          <cell r="G439" t="str">
            <v>першого відділу Прилуцького районного</v>
          </cell>
          <cell r="H439" t="str">
            <v>Чернігівська</v>
          </cell>
        </row>
        <row r="440">
          <cell r="G440" t="str">
            <v>третього відділу Прилуцького районного</v>
          </cell>
          <cell r="H440" t="str">
            <v>Чернігівська</v>
          </cell>
        </row>
        <row r="441">
          <cell r="G441" t="str">
            <v>другого відділу Прилуцького районного</v>
          </cell>
          <cell r="H441" t="str">
            <v>Чернігівська</v>
          </cell>
        </row>
        <row r="442">
          <cell r="G442" t="str">
            <v>другого відділу Чернігівського районного</v>
          </cell>
          <cell r="H442" t="str">
            <v>Чернігівська</v>
          </cell>
        </row>
        <row r="443">
          <cell r="G443" t="str">
            <v>другого відділу Новгород-Сіверського районного</v>
          </cell>
          <cell r="H443" t="str">
            <v>Чернігівська</v>
          </cell>
        </row>
        <row r="444">
          <cell r="G444" t="str">
            <v>третього відділу Корюківського районного</v>
          </cell>
          <cell r="H444" t="str">
            <v>Чернігівська</v>
          </cell>
        </row>
        <row r="445">
          <cell r="G445" t="str">
            <v>третього відділу Ніжинського районного</v>
          </cell>
          <cell r="H445" t="str">
            <v>Чернігівська</v>
          </cell>
        </row>
        <row r="446">
          <cell r="G446" t="str">
            <v>третього відділу Чернігівського районного</v>
          </cell>
          <cell r="H446" t="str">
            <v>Чернігівська</v>
          </cell>
        </row>
        <row r="447">
          <cell r="G447" t="str">
            <v>четвертого відділу Ніжинського районного</v>
          </cell>
          <cell r="H447" t="str">
            <v>Чернігівська</v>
          </cell>
        </row>
        <row r="448">
          <cell r="G448" t="str">
            <v>четвертого відділу Чернігівського районного</v>
          </cell>
          <cell r="H448" t="str">
            <v>Чернігівська</v>
          </cell>
        </row>
        <row r="449">
          <cell r="G449" t="str">
            <v>Ніжинського районного</v>
          </cell>
          <cell r="H449" t="str">
            <v>Чернігівська</v>
          </cell>
        </row>
        <row r="450">
          <cell r="G450" t="str">
            <v>першого відділу Новгород-Сіверського районного</v>
          </cell>
          <cell r="H450" t="str">
            <v>Чернігівська</v>
          </cell>
        </row>
        <row r="451">
          <cell r="G451" t="str">
            <v>Новгород-Сіверського районного</v>
          </cell>
          <cell r="H451" t="str">
            <v>Чернігівська</v>
          </cell>
        </row>
        <row r="452">
          <cell r="G452" t="str">
            <v>Прилуцького районного</v>
          </cell>
          <cell r="H452" t="str">
            <v>Чернігівська</v>
          </cell>
        </row>
        <row r="453">
          <cell r="G453" t="str">
            <v>Чернігівського міського</v>
          </cell>
          <cell r="H453" t="str">
            <v>Чернігівська</v>
          </cell>
        </row>
        <row r="454">
          <cell r="G454" t="str">
            <v>Чернігівського об'єднаного міського</v>
          </cell>
          <cell r="H454" t="str">
            <v>Чернігівська</v>
          </cell>
        </row>
        <row r="455">
          <cell r="G455" t="str">
            <v>Чернігівського районного</v>
          </cell>
          <cell r="H455" t="str">
            <v>Чернігівська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новний"/>
      <sheetName val="Settings"/>
      <sheetName val="перевірки"/>
      <sheetName val="Перевірка"/>
      <sheetName val="Аркуш1"/>
      <sheetName val="Алфавітки"/>
    </sheetNames>
    <sheetDataSet>
      <sheetData sheetId="0"/>
      <sheetData sheetId="1">
        <row r="2">
          <cell r="G2" t="str">
            <v>першого відділу Хмільницького районного</v>
          </cell>
          <cell r="H2" t="str">
            <v>Вінницька</v>
          </cell>
        </row>
        <row r="3">
          <cell r="G3" t="str">
            <v>другого відділу Хмільницького районного</v>
          </cell>
          <cell r="H3" t="str">
            <v>Вінницька</v>
          </cell>
        </row>
        <row r="4">
          <cell r="G4" t="str">
            <v>сьомого відділу Вінницького районного</v>
          </cell>
          <cell r="H4" t="str">
            <v>Вінницька</v>
          </cell>
        </row>
        <row r="5">
          <cell r="G5" t="str">
            <v>Вінницького об'єднаного міського</v>
          </cell>
          <cell r="H5" t="str">
            <v>Вінницька</v>
          </cell>
        </row>
        <row r="6">
          <cell r="G6" t="str">
            <v>першого відділу Вінницького районного</v>
          </cell>
          <cell r="H6" t="str">
            <v>Вінницька</v>
          </cell>
        </row>
        <row r="7">
          <cell r="G7" t="str">
            <v>першого відділу Жмеринського районного</v>
          </cell>
          <cell r="H7" t="str">
            <v>Вінницька</v>
          </cell>
        </row>
        <row r="8">
          <cell r="G8" t="str">
            <v>Тульчинського районного</v>
          </cell>
          <cell r="H8" t="str">
            <v>Вінницька</v>
          </cell>
        </row>
        <row r="9">
          <cell r="G9" t="str">
            <v>Хмільницького районного</v>
          </cell>
          <cell r="H9" t="str">
            <v>Вінницька</v>
          </cell>
        </row>
        <row r="10">
          <cell r="G10" t="str">
            <v>першого відділу Могилів-Подільського районного</v>
          </cell>
          <cell r="H10" t="str">
            <v>Вінницька</v>
          </cell>
        </row>
        <row r="11">
          <cell r="G11" t="str">
            <v>першого відділу Тульчинського районного</v>
          </cell>
          <cell r="H11" t="str">
            <v>Вінницька</v>
          </cell>
        </row>
        <row r="12">
          <cell r="G12" t="str">
            <v>другого відділу Вінницького районного</v>
          </cell>
          <cell r="H12" t="str">
            <v>Вінницька</v>
          </cell>
        </row>
        <row r="13">
          <cell r="G13" t="str">
            <v>другого відділу Жмеринського районного</v>
          </cell>
          <cell r="H13" t="str">
            <v>Вінницька</v>
          </cell>
        </row>
        <row r="14">
          <cell r="G14" t="str">
            <v>другого відділу Могилів-Подільського районного</v>
          </cell>
          <cell r="H14" t="str">
            <v>Вінницька</v>
          </cell>
        </row>
        <row r="15">
          <cell r="G15" t="str">
            <v>другого відділу Тульчинського районного</v>
          </cell>
          <cell r="H15" t="str">
            <v>Вінницька</v>
          </cell>
        </row>
        <row r="16">
          <cell r="G16" t="str">
            <v>третього відділу Вінницького районного</v>
          </cell>
          <cell r="H16" t="str">
            <v>Вінницька</v>
          </cell>
        </row>
        <row r="17">
          <cell r="G17" t="str">
            <v>третього відділу Могилів-Подільського районного</v>
          </cell>
          <cell r="H17" t="str">
            <v>Вінницька</v>
          </cell>
        </row>
        <row r="18">
          <cell r="G18" t="str">
            <v>третього відділу Тульчинського районного</v>
          </cell>
          <cell r="H18" t="str">
            <v>Вінницька</v>
          </cell>
        </row>
        <row r="19">
          <cell r="G19" t="str">
            <v>четвертого відділу Вінницького районного</v>
          </cell>
          <cell r="H19" t="str">
            <v>Вінницька</v>
          </cell>
        </row>
        <row r="20">
          <cell r="G20" t="str">
            <v>п'ятого відділу Вінницького районного</v>
          </cell>
          <cell r="H20" t="str">
            <v>Вінницька</v>
          </cell>
        </row>
        <row r="21">
          <cell r="G21" t="str">
            <v>шостого відділу Вінницького районного</v>
          </cell>
          <cell r="H21" t="str">
            <v>Вінницька</v>
          </cell>
        </row>
        <row r="22">
          <cell r="G22" t="str">
            <v>Вінницького районного</v>
          </cell>
          <cell r="H22" t="str">
            <v>Вінницька</v>
          </cell>
        </row>
        <row r="23">
          <cell r="G23" t="str">
            <v>Гайсинського районного</v>
          </cell>
          <cell r="H23" t="str">
            <v>Вінницька</v>
          </cell>
        </row>
        <row r="24">
          <cell r="G24" t="str">
            <v>першого відділу Гайсинського районного</v>
          </cell>
          <cell r="H24" t="str">
            <v>Вінницька</v>
          </cell>
        </row>
        <row r="25">
          <cell r="G25" t="str">
            <v>другого відділу Гайсинського районного</v>
          </cell>
          <cell r="H25" t="str">
            <v>Вінницька</v>
          </cell>
        </row>
        <row r="26">
          <cell r="G26" t="str">
            <v>Жмеринського районного</v>
          </cell>
          <cell r="H26" t="str">
            <v>Вінницька</v>
          </cell>
        </row>
        <row r="27">
          <cell r="G27" t="str">
            <v>Могилів-Подільського районного</v>
          </cell>
          <cell r="H27" t="str">
            <v>Вінницька</v>
          </cell>
        </row>
        <row r="28">
          <cell r="G28" t="str">
            <v>першого відділу Камінь-Каширського районного</v>
          </cell>
          <cell r="H28" t="str">
            <v>Волинська</v>
          </cell>
        </row>
        <row r="29">
          <cell r="G29" t="str">
            <v>першого відділу Ковельського районного</v>
          </cell>
          <cell r="H29" t="str">
            <v>Волинська</v>
          </cell>
        </row>
        <row r="30">
          <cell r="G30" t="str">
            <v>другого відділу Ковельського районного</v>
          </cell>
          <cell r="H30" t="str">
            <v>Волинська</v>
          </cell>
        </row>
        <row r="31">
          <cell r="G31" t="str">
            <v>четвертого відділу Ковельського районного</v>
          </cell>
          <cell r="H31" t="str">
            <v>Волинська</v>
          </cell>
        </row>
        <row r="32">
          <cell r="G32" t="str">
            <v>третього відділу Ковельського районного</v>
          </cell>
          <cell r="H32" t="str">
            <v>Волинська</v>
          </cell>
        </row>
        <row r="33">
          <cell r="G33" t="str">
            <v>п'ятого відділу Ковельського районного</v>
          </cell>
          <cell r="H33" t="str">
            <v>Волинська</v>
          </cell>
        </row>
        <row r="34">
          <cell r="G34" t="str">
            <v>Луцького об'єднаного міського</v>
          </cell>
          <cell r="H34" t="str">
            <v>Волинська</v>
          </cell>
        </row>
        <row r="35">
          <cell r="G35" t="str">
            <v>другого відділу Камінь-Каширського районного</v>
          </cell>
          <cell r="H35" t="str">
            <v>Волинська</v>
          </cell>
        </row>
        <row r="36">
          <cell r="G36" t="str">
            <v>першого відділу Луцького районного</v>
          </cell>
          <cell r="H36" t="str">
            <v>Волинська</v>
          </cell>
        </row>
        <row r="37">
          <cell r="G37" t="str">
            <v>другого відділу Луцького районного</v>
          </cell>
          <cell r="H37" t="str">
            <v>Волинська</v>
          </cell>
        </row>
        <row r="38">
          <cell r="G38" t="str">
            <v>Волинського обласного</v>
          </cell>
          <cell r="H38" t="str">
            <v>Волинська</v>
          </cell>
        </row>
        <row r="39">
          <cell r="G39" t="str">
            <v>другого відділу Володимир-Волинського районного</v>
          </cell>
          <cell r="H39" t="str">
            <v>Волинська</v>
          </cell>
        </row>
        <row r="40">
          <cell r="G40" t="str">
            <v>Володимир-Волинського районного</v>
          </cell>
          <cell r="H40" t="str">
            <v>Волинська</v>
          </cell>
        </row>
        <row r="41">
          <cell r="G41" t="str">
            <v>Камінь-Каширського районного</v>
          </cell>
          <cell r="H41" t="str">
            <v>Волинська</v>
          </cell>
        </row>
        <row r="42">
          <cell r="G42" t="str">
            <v>Ковельського районного</v>
          </cell>
          <cell r="H42" t="str">
            <v>Волинська</v>
          </cell>
        </row>
        <row r="43">
          <cell r="G43" t="str">
            <v>Луцького районного</v>
          </cell>
          <cell r="H43" t="str">
            <v>Волинська</v>
          </cell>
        </row>
        <row r="44">
          <cell r="G44" t="str">
            <v>першого відділу Дніпровського районного</v>
          </cell>
          <cell r="H44" t="str">
            <v>Дніпропетровська</v>
          </cell>
        </row>
        <row r="45">
          <cell r="G45" t="str">
            <v>першого відділу Кам'янського районного</v>
          </cell>
          <cell r="H45" t="str">
            <v>Дніпропетровська</v>
          </cell>
        </row>
        <row r="46">
          <cell r="G46" t="str">
            <v>першого відділу Нікопольського районного</v>
          </cell>
          <cell r="H46" t="str">
            <v>Дніпропетровська</v>
          </cell>
        </row>
        <row r="47">
          <cell r="G47" t="str">
            <v>першого відділу Новомосковського районного</v>
          </cell>
          <cell r="H47" t="str">
            <v>Дніпропетровська</v>
          </cell>
        </row>
        <row r="48">
          <cell r="G48" t="str">
            <v>першого відділу Синельниківського районного</v>
          </cell>
          <cell r="H48" t="str">
            <v>Дніпропетровська</v>
          </cell>
        </row>
        <row r="49">
          <cell r="G49" t="str">
            <v>першого відділу Криворізького районного</v>
          </cell>
          <cell r="H49" t="str">
            <v>Дніпропетровська</v>
          </cell>
        </row>
        <row r="50">
          <cell r="G50" t="str">
            <v>другого відділу Кам'янського районного</v>
          </cell>
          <cell r="H50" t="str">
            <v>Дніпропетровська</v>
          </cell>
        </row>
        <row r="51">
          <cell r="G51" t="str">
            <v>другого відділу Нікопольського районного</v>
          </cell>
          <cell r="H51" t="str">
            <v>Дніпропетровська</v>
          </cell>
        </row>
        <row r="52">
          <cell r="G52" t="str">
            <v>третього відділу Кам'янського районного</v>
          </cell>
          <cell r="H52" t="str">
            <v>Дніпропетровська</v>
          </cell>
        </row>
        <row r="53">
          <cell r="G53" t="str">
            <v>четвертого відділу Кам'янського районного</v>
          </cell>
          <cell r="H53" t="str">
            <v>Дніпропетровська</v>
          </cell>
        </row>
        <row r="54">
          <cell r="G54" t="str">
            <v>Амур-Нижньодніпровського районного</v>
          </cell>
          <cell r="H54" t="str">
            <v>Дніпропетровська</v>
          </cell>
        </row>
        <row r="55">
          <cell r="G55" t="str">
            <v>другого відділу Дніпровського районного</v>
          </cell>
          <cell r="H55" t="str">
            <v>Дніпропетровська</v>
          </cell>
        </row>
        <row r="56">
          <cell r="D56" t="str">
            <v>міста Дніпра</v>
          </cell>
          <cell r="G56" t="str">
            <v>Дніпровського районного</v>
          </cell>
          <cell r="H56" t="str">
            <v>Дніпропетровська</v>
          </cell>
        </row>
        <row r="57">
          <cell r="D57" t="str">
            <v>міста Дніпра</v>
          </cell>
          <cell r="G57" t="str">
            <v>Індустріального районного</v>
          </cell>
          <cell r="H57" t="str">
            <v>Дніпропетровська</v>
          </cell>
        </row>
        <row r="58">
          <cell r="G58" t="str">
            <v>Кам'янського районного</v>
          </cell>
          <cell r="H58" t="str">
            <v>Дніпропетровська</v>
          </cell>
        </row>
        <row r="59">
          <cell r="G59" t="str">
            <v>другого відділу Криворізького районного</v>
          </cell>
          <cell r="H59" t="str">
            <v>Дніпропетровська</v>
          </cell>
        </row>
        <row r="60">
          <cell r="G60" t="str">
            <v>Криворізького районного</v>
          </cell>
          <cell r="H60" t="str">
            <v>Дніпропетровська</v>
          </cell>
        </row>
        <row r="61">
          <cell r="G61" t="str">
            <v>другого відділу Синельниківського районного</v>
          </cell>
          <cell r="H61" t="str">
            <v>Дніпропетровська</v>
          </cell>
        </row>
        <row r="62">
          <cell r="G62" t="str">
            <v>Новокодацького районного</v>
          </cell>
          <cell r="H62" t="str">
            <v>Дніпропетровська</v>
          </cell>
        </row>
        <row r="63">
          <cell r="G63" t="str">
            <v>Покровсько-Тернівського районного</v>
          </cell>
          <cell r="H63" t="str">
            <v>Дніпропетровська</v>
          </cell>
        </row>
        <row r="64">
          <cell r="G64" t="str">
            <v>Самарського районного</v>
          </cell>
          <cell r="H64" t="str">
            <v>Дніпропетровська</v>
          </cell>
        </row>
        <row r="65">
          <cell r="G65" t="str">
            <v>Соборного районного</v>
          </cell>
          <cell r="H65" t="str">
            <v>Дніпропетровська</v>
          </cell>
        </row>
        <row r="66">
          <cell r="G66" t="str">
            <v>третього відділу Дніпровського районного</v>
          </cell>
          <cell r="H66" t="str">
            <v>Дніпропетровська</v>
          </cell>
        </row>
        <row r="67">
          <cell r="D67" t="str">
            <v>міста Дніпра</v>
          </cell>
          <cell r="G67" t="str">
            <v>Шевченківського районного</v>
          </cell>
          <cell r="H67" t="str">
            <v>Дніпропетровська</v>
          </cell>
        </row>
        <row r="68">
          <cell r="G68" t="str">
            <v>третього відділу Криворізького районного</v>
          </cell>
          <cell r="H68" t="str">
            <v>Дніпропетровська</v>
          </cell>
        </row>
        <row r="69">
          <cell r="G69" t="str">
            <v>третього відділу Нікопольського районного</v>
          </cell>
          <cell r="H69" t="str">
            <v>Дніпропетровська</v>
          </cell>
        </row>
        <row r="70">
          <cell r="G70" t="str">
            <v>третього відділу Нікопольського районного</v>
          </cell>
          <cell r="H70" t="str">
            <v>Дніпропетровська</v>
          </cell>
        </row>
        <row r="71">
          <cell r="G71" t="str">
            <v>третього відділу Синельниківського районного</v>
          </cell>
          <cell r="H71" t="str">
            <v>Дніпропетровська</v>
          </cell>
        </row>
        <row r="72">
          <cell r="G72" t="str">
            <v>четвертого відділу Синельниківського районного</v>
          </cell>
          <cell r="H72" t="str">
            <v>Дніпропетровська</v>
          </cell>
        </row>
        <row r="73">
          <cell r="G73" t="str">
            <v>п'ятого відділу Синельниківського районного</v>
          </cell>
          <cell r="H73" t="str">
            <v>Дніпропетровська</v>
          </cell>
        </row>
        <row r="74">
          <cell r="G74" t="str">
            <v>Дніпровського обласного</v>
          </cell>
          <cell r="H74" t="str">
            <v>Дніпропетровська</v>
          </cell>
        </row>
        <row r="75">
          <cell r="G75" t="str">
            <v>Інгулецького районного</v>
          </cell>
          <cell r="H75" t="str">
            <v>Дніпропетровська</v>
          </cell>
        </row>
        <row r="76">
          <cell r="G76" t="str">
            <v>Криворізького районного</v>
          </cell>
          <cell r="H76" t="str">
            <v>Дніпропетровська</v>
          </cell>
        </row>
        <row r="77">
          <cell r="G77" t="str">
            <v>Металургійно-Довгинцівського об'єднаного районного</v>
          </cell>
          <cell r="H77" t="str">
            <v>Дніпропетровська</v>
          </cell>
        </row>
        <row r="78">
          <cell r="G78" t="str">
            <v>Нікопольського районного</v>
          </cell>
          <cell r="H78" t="str">
            <v>Дніпропетровська</v>
          </cell>
        </row>
        <row r="79">
          <cell r="G79" t="str">
            <v>Новомосковського районного</v>
          </cell>
          <cell r="H79" t="str">
            <v>Дніпропетровська</v>
          </cell>
        </row>
        <row r="80">
          <cell r="G80" t="str">
            <v>Павлоградського районного</v>
          </cell>
          <cell r="H80" t="str">
            <v>Дніпропетровська</v>
          </cell>
        </row>
        <row r="81">
          <cell r="G81" t="str">
            <v>Саксаганського районного</v>
          </cell>
          <cell r="H81" t="str">
            <v>Дніпропетровська</v>
          </cell>
        </row>
        <row r="82">
          <cell r="G82" t="str">
            <v>Синельниківського районного</v>
          </cell>
          <cell r="H82" t="str">
            <v>Дніпропетровська</v>
          </cell>
        </row>
        <row r="83">
          <cell r="G83" t="str">
            <v>Центрально-Міського районного</v>
          </cell>
          <cell r="H83" t="str">
            <v>Дніпропетровська</v>
          </cell>
        </row>
        <row r="84">
          <cell r="G84" t="str">
            <v>Центрально-Чечелевського районного</v>
          </cell>
          <cell r="H84" t="str">
            <v>Дніпропетровська</v>
          </cell>
        </row>
        <row r="85">
          <cell r="G85" t="str">
            <v>Центрально-Чечелівського об'єднаного районного</v>
          </cell>
          <cell r="H85" t="str">
            <v>Дніпропетровська</v>
          </cell>
        </row>
        <row r="86">
          <cell r="G86" t="str">
            <v>першого відділу Краматорського районного</v>
          </cell>
          <cell r="H86" t="str">
            <v>Донецька</v>
          </cell>
        </row>
        <row r="87">
          <cell r="G87" t="str">
            <v>першого відділу Покровського районного</v>
          </cell>
          <cell r="H87" t="str">
            <v>Донецька</v>
          </cell>
        </row>
        <row r="88">
          <cell r="G88" t="str">
            <v>другого відділу Краматорського районного</v>
          </cell>
          <cell r="H88" t="str">
            <v>Донецька</v>
          </cell>
        </row>
        <row r="89">
          <cell r="G89" t="str">
            <v>третього відділу Краматорського районного</v>
          </cell>
          <cell r="H89" t="str">
            <v>Донецька</v>
          </cell>
        </row>
        <row r="90">
          <cell r="G90" t="str">
            <v>Бахмутського районного</v>
          </cell>
          <cell r="H90" t="str">
            <v>Донецька</v>
          </cell>
        </row>
        <row r="91">
          <cell r="G91" t="str">
            <v>Волноваського районного</v>
          </cell>
          <cell r="H91" t="str">
            <v>Донецька</v>
          </cell>
        </row>
        <row r="92">
          <cell r="G92" t="str">
            <v>Краматорського районного</v>
          </cell>
          <cell r="H92" t="str">
            <v>Донецька</v>
          </cell>
        </row>
        <row r="93">
          <cell r="G93" t="str">
            <v>Маріупольського районного</v>
          </cell>
          <cell r="H93" t="str">
            <v>Донецька</v>
          </cell>
        </row>
        <row r="94">
          <cell r="G94" t="str">
            <v>Покровського районного</v>
          </cell>
          <cell r="H94" t="str">
            <v>Донецька</v>
          </cell>
        </row>
        <row r="95">
          <cell r="G95" t="str">
            <v>першого відділу Бердичівського районного</v>
          </cell>
          <cell r="H95" t="str">
            <v>Житомирська</v>
          </cell>
        </row>
        <row r="96">
          <cell r="G96" t="str">
            <v>першого відділу Житомирського районного</v>
          </cell>
          <cell r="H96" t="str">
            <v>Житомирська</v>
          </cell>
        </row>
        <row r="97">
          <cell r="G97" t="str">
            <v>першого відділу Звягельського районного</v>
          </cell>
          <cell r="H97" t="str">
            <v>Житомирська</v>
          </cell>
        </row>
        <row r="98">
          <cell r="G98" t="str">
            <v>першого відділу Коростенського районного</v>
          </cell>
          <cell r="H98" t="str">
            <v>Житомирська</v>
          </cell>
        </row>
        <row r="99">
          <cell r="G99" t="str">
            <v>другого відділу Бердичівського районного</v>
          </cell>
          <cell r="H99" t="str">
            <v>Житомирська</v>
          </cell>
        </row>
        <row r="100">
          <cell r="G100" t="str">
            <v>другого відділу Житомирського районного</v>
          </cell>
          <cell r="H100" t="str">
            <v>Житомирська</v>
          </cell>
        </row>
        <row r="101">
          <cell r="G101" t="str">
            <v>другого відділу Звягельського районного</v>
          </cell>
          <cell r="H101" t="str">
            <v>Житомирська</v>
          </cell>
        </row>
        <row r="102">
          <cell r="G102" t="str">
            <v>другого відділу Коростенського районного</v>
          </cell>
          <cell r="H102" t="str">
            <v>Житомирська</v>
          </cell>
        </row>
        <row r="103">
          <cell r="G103" t="str">
            <v>третього відділу Житомирського районного</v>
          </cell>
          <cell r="H103" t="str">
            <v>Житомирська</v>
          </cell>
        </row>
        <row r="104">
          <cell r="G104" t="str">
            <v>третього відділу Коростенського районного</v>
          </cell>
          <cell r="H104" t="str">
            <v>Житомирська</v>
          </cell>
        </row>
        <row r="105">
          <cell r="G105" t="str">
            <v>четвертого відділу Житомирського районного</v>
          </cell>
          <cell r="H105" t="str">
            <v>Житомирська</v>
          </cell>
        </row>
        <row r="106">
          <cell r="G106" t="str">
            <v>Бердичівського районного</v>
          </cell>
          <cell r="H106" t="str">
            <v>Житомирська</v>
          </cell>
        </row>
        <row r="107">
          <cell r="G107" t="str">
            <v>четвертого відділу Коростенського районного</v>
          </cell>
          <cell r="H107" t="str">
            <v>Житомирська</v>
          </cell>
        </row>
        <row r="108">
          <cell r="G108" t="str">
            <v>Житомирського об'єднаного міського</v>
          </cell>
          <cell r="H108" t="str">
            <v>Житомирська</v>
          </cell>
        </row>
        <row r="109">
          <cell r="G109" t="str">
            <v>п'ятого відділу Житомирського районного</v>
          </cell>
          <cell r="H109" t="str">
            <v>Житомирська</v>
          </cell>
        </row>
        <row r="110">
          <cell r="G110" t="str">
            <v>шостого відділу Житомирського районного</v>
          </cell>
          <cell r="H110" t="str">
            <v>Житомирська</v>
          </cell>
        </row>
        <row r="111">
          <cell r="G111" t="str">
            <v>сьомого відділу Житомирського районного</v>
          </cell>
          <cell r="H111" t="str">
            <v>Житомирська</v>
          </cell>
        </row>
        <row r="112">
          <cell r="G112" t="str">
            <v>восьмого відділу Житомирського районного</v>
          </cell>
          <cell r="H112" t="str">
            <v>Житомирська</v>
          </cell>
        </row>
        <row r="113">
          <cell r="G113" t="str">
            <v>дев'ятого відділу Житомирського районного</v>
          </cell>
          <cell r="H113" t="str">
            <v>Житомирська</v>
          </cell>
        </row>
        <row r="114">
          <cell r="G114" t="str">
            <v>Житомирського обласного об'єднаного міського</v>
          </cell>
          <cell r="H114" t="str">
            <v>Житомирська</v>
          </cell>
        </row>
        <row r="115">
          <cell r="G115" t="str">
            <v>Житомирського районного</v>
          </cell>
          <cell r="H115" t="str">
            <v>Житомирська</v>
          </cell>
        </row>
        <row r="116">
          <cell r="G116" t="str">
            <v>Звягельського районного</v>
          </cell>
          <cell r="H116" t="str">
            <v>Житомирська</v>
          </cell>
        </row>
        <row r="117">
          <cell r="G117" t="str">
            <v>Коростенського районного</v>
          </cell>
          <cell r="H117" t="str">
            <v>Житомирська</v>
          </cell>
        </row>
        <row r="118">
          <cell r="G118" t="str">
            <v>першого відділу Берегівського районного</v>
          </cell>
          <cell r="H118" t="str">
            <v>Закарпатська</v>
          </cell>
        </row>
        <row r="119">
          <cell r="G119" t="str">
            <v>першого відділу Мукачівського районного</v>
          </cell>
          <cell r="H119" t="str">
            <v>Закарпатська</v>
          </cell>
        </row>
        <row r="120">
          <cell r="G120" t="str">
            <v>першого відділу Хустського районного</v>
          </cell>
          <cell r="H120" t="str">
            <v>Закарпатська</v>
          </cell>
        </row>
        <row r="121">
          <cell r="G121" t="str">
            <v>другого відділу Мукачівського районного</v>
          </cell>
          <cell r="H121" t="str">
            <v>Закарпатська</v>
          </cell>
        </row>
        <row r="122">
          <cell r="G122" t="str">
            <v>другого відділу Хустського районного</v>
          </cell>
          <cell r="H122" t="str">
            <v>Закарпатська</v>
          </cell>
        </row>
        <row r="123">
          <cell r="G123" t="str">
            <v>Берегівського районного</v>
          </cell>
          <cell r="H123" t="str">
            <v>Закарпатська</v>
          </cell>
        </row>
        <row r="124">
          <cell r="G124" t="str">
            <v>Мукачівського районного</v>
          </cell>
          <cell r="H124" t="str">
            <v>Закарпатська</v>
          </cell>
        </row>
        <row r="125">
          <cell r="G125" t="str">
            <v>Рахівського районного</v>
          </cell>
          <cell r="H125" t="str">
            <v>Закарпатська</v>
          </cell>
        </row>
        <row r="126">
          <cell r="G126" t="str">
            <v>Тячівського районного</v>
          </cell>
          <cell r="H126" t="str">
            <v>Закарпатська</v>
          </cell>
        </row>
        <row r="127">
          <cell r="G127" t="str">
            <v>Ужгородського районного</v>
          </cell>
          <cell r="H127" t="str">
            <v>Закарпатська</v>
          </cell>
        </row>
        <row r="128">
          <cell r="G128" t="str">
            <v>Хустського районного</v>
          </cell>
          <cell r="H128" t="str">
            <v>Закарпатська</v>
          </cell>
        </row>
        <row r="129">
          <cell r="G129" t="str">
            <v>першого відділу Запорізького районного</v>
          </cell>
          <cell r="H129" t="str">
            <v>Запорізька</v>
          </cell>
        </row>
        <row r="130">
          <cell r="G130" t="str">
            <v>другого відділу Запорізького районного</v>
          </cell>
          <cell r="H130" t="str">
            <v>Запорізька</v>
          </cell>
        </row>
        <row r="131">
          <cell r="G131" t="str">
            <v>Бердянського районного</v>
          </cell>
          <cell r="H131" t="str">
            <v>Запорізька</v>
          </cell>
        </row>
        <row r="132">
          <cell r="G132" t="str">
            <v>Василівського районного</v>
          </cell>
          <cell r="H132" t="str">
            <v>Запорізька</v>
          </cell>
        </row>
        <row r="133">
          <cell r="D133" t="str">
            <v>міста Запоріжжя</v>
          </cell>
          <cell r="G133" t="str">
            <v>Заводського районного</v>
          </cell>
          <cell r="H133" t="str">
            <v>Запорізька</v>
          </cell>
        </row>
        <row r="134">
          <cell r="G134" t="str">
            <v>Запорізького районного</v>
          </cell>
          <cell r="H134" t="str">
            <v>Запорізька</v>
          </cell>
        </row>
        <row r="135">
          <cell r="G135" t="str">
            <v>Комунарського районного</v>
          </cell>
          <cell r="H135" t="str">
            <v>Запорізька</v>
          </cell>
        </row>
        <row r="136">
          <cell r="G136" t="str">
            <v>першого відділу Мелітопольського районного</v>
          </cell>
          <cell r="H136" t="str">
            <v>Запорізька</v>
          </cell>
        </row>
        <row r="137">
          <cell r="G137" t="str">
            <v>Мелітопольського районного</v>
          </cell>
          <cell r="H137" t="str">
            <v>Запорізька</v>
          </cell>
        </row>
        <row r="138">
          <cell r="G138" t="str">
            <v>Пологівського районного</v>
          </cell>
          <cell r="H138" t="str">
            <v>Запорізька</v>
          </cell>
        </row>
        <row r="139">
          <cell r="G139" t="str">
            <v>третього відділу Пологівського районного</v>
          </cell>
          <cell r="H139" t="str">
            <v>Запорізька</v>
          </cell>
        </row>
        <row r="140">
          <cell r="G140" t="str">
            <v>Хортицького районного</v>
          </cell>
          <cell r="H140" t="str">
            <v>Запорізька</v>
          </cell>
        </row>
        <row r="141">
          <cell r="G141" t="str">
            <v>Центрального об'єднаного районного</v>
          </cell>
          <cell r="H141" t="str">
            <v>Запорізька</v>
          </cell>
        </row>
        <row r="142">
          <cell r="D142" t="str">
            <v>міста Запоріжжя</v>
          </cell>
          <cell r="G142" t="str">
            <v>Шевченківського районного</v>
          </cell>
          <cell r="H142" t="str">
            <v>Запорізька</v>
          </cell>
        </row>
        <row r="143">
          <cell r="G143" t="str">
            <v>першого відділу Івано-Франківського районного</v>
          </cell>
          <cell r="H143" t="str">
            <v>Івано-Франківська</v>
          </cell>
        </row>
        <row r="144">
          <cell r="G144" t="str">
            <v>першого відділу Калуського районного</v>
          </cell>
          <cell r="H144" t="str">
            <v>Івано-Франківська</v>
          </cell>
        </row>
        <row r="145">
          <cell r="G145" t="str">
            <v>першого відділу Коломийського районного</v>
          </cell>
          <cell r="H145" t="str">
            <v>Івано-Франківська</v>
          </cell>
        </row>
        <row r="146">
          <cell r="G146" t="str">
            <v>другого відділу Івано-Франківського районного</v>
          </cell>
          <cell r="H146" t="str">
            <v>Івано-Франківська</v>
          </cell>
        </row>
        <row r="147">
          <cell r="G147" t="str">
            <v>другого відділу Калуського районного</v>
          </cell>
          <cell r="H147" t="str">
            <v>Івано-Франківська</v>
          </cell>
        </row>
        <row r="148">
          <cell r="G148" t="str">
            <v>другого відділу Коломийського районного</v>
          </cell>
          <cell r="H148" t="str">
            <v>Івано-Франківська</v>
          </cell>
        </row>
        <row r="149">
          <cell r="G149" t="str">
            <v>третього відділу Івано-Франківського районного</v>
          </cell>
          <cell r="H149" t="str">
            <v>Івано-Франківська</v>
          </cell>
        </row>
        <row r="150">
          <cell r="G150" t="str">
            <v>четвертого відділу Івано-Франківського районного</v>
          </cell>
          <cell r="H150" t="str">
            <v>Івано-Франківська</v>
          </cell>
        </row>
        <row r="151">
          <cell r="G151" t="str">
            <v>Верховинського районного</v>
          </cell>
          <cell r="H151" t="str">
            <v>Івано-Франківська</v>
          </cell>
        </row>
        <row r="152">
          <cell r="G152" t="str">
            <v>Івано-Франківського міського</v>
          </cell>
          <cell r="H152" t="str">
            <v>Івано-Франківська</v>
          </cell>
        </row>
        <row r="153">
          <cell r="G153" t="str">
            <v>Івано-Франківського обласного</v>
          </cell>
          <cell r="H153" t="str">
            <v>Івано-Франківська</v>
          </cell>
        </row>
        <row r="154">
          <cell r="G154" t="str">
            <v>Івано-Франківського районного</v>
          </cell>
          <cell r="H154" t="str">
            <v>Івано-Франківська</v>
          </cell>
        </row>
        <row r="155">
          <cell r="G155" t="str">
            <v>Калуського районного</v>
          </cell>
          <cell r="H155" t="str">
            <v>Івано-Франківська</v>
          </cell>
        </row>
        <row r="156">
          <cell r="G156" t="str">
            <v>Коломийського районного</v>
          </cell>
          <cell r="H156" t="str">
            <v>Івано-Франківська</v>
          </cell>
        </row>
        <row r="157">
          <cell r="G157" t="str">
            <v>Косівського районного</v>
          </cell>
          <cell r="H157" t="str">
            <v>Івано-Франківська</v>
          </cell>
        </row>
        <row r="158">
          <cell r="G158" t="str">
            <v>Надвірнянського районного</v>
          </cell>
          <cell r="H158" t="str">
            <v>Івано-Франківська</v>
          </cell>
        </row>
        <row r="159">
          <cell r="G159" t="str">
            <v>Голосіївського районного</v>
          </cell>
          <cell r="H159" t="str">
            <v>Київ місто</v>
          </cell>
        </row>
        <row r="160">
          <cell r="G160" t="str">
            <v>Дарницького районного</v>
          </cell>
          <cell r="H160" t="str">
            <v>Київ місто</v>
          </cell>
        </row>
        <row r="161">
          <cell r="G161" t="str">
            <v>Деснянського районного</v>
          </cell>
          <cell r="H161" t="str">
            <v>Київ місто</v>
          </cell>
        </row>
        <row r="162">
          <cell r="D162" t="str">
            <v>міста Києва</v>
          </cell>
          <cell r="G162" t="str">
            <v>Дніпровського районного</v>
          </cell>
          <cell r="H162" t="str">
            <v>Київ місто</v>
          </cell>
        </row>
        <row r="163">
          <cell r="G163" t="str">
            <v>Оболонського районного</v>
          </cell>
          <cell r="H163" t="str">
            <v>Київ місто</v>
          </cell>
        </row>
        <row r="164">
          <cell r="G164" t="str">
            <v>Печерського районного</v>
          </cell>
          <cell r="H164" t="str">
            <v>Київ місто</v>
          </cell>
        </row>
        <row r="165">
          <cell r="D165" t="str">
            <v>міста Києва</v>
          </cell>
          <cell r="G165" t="str">
            <v>Подільського районного</v>
          </cell>
          <cell r="H165" t="str">
            <v>Київ місто</v>
          </cell>
        </row>
        <row r="166">
          <cell r="G166" t="str">
            <v>Святошинського районного</v>
          </cell>
          <cell r="H166" t="str">
            <v>Київ місто</v>
          </cell>
        </row>
        <row r="167">
          <cell r="G167" t="str">
            <v>Солом'янського районного</v>
          </cell>
          <cell r="H167" t="str">
            <v>Київ місто</v>
          </cell>
        </row>
        <row r="168">
          <cell r="D168" t="str">
            <v>міста Києва</v>
          </cell>
          <cell r="G168" t="str">
            <v>Шевченківського районного</v>
          </cell>
          <cell r="H168" t="str">
            <v>Київ місто</v>
          </cell>
        </row>
        <row r="169">
          <cell r="G169" t="str">
            <v>першого відділу Бориспільського районного</v>
          </cell>
          <cell r="H169" t="str">
            <v>Київ обл</v>
          </cell>
        </row>
        <row r="170">
          <cell r="G170" t="str">
            <v>першого відділу Бучанського районного</v>
          </cell>
          <cell r="H170" t="str">
            <v>Київ обл</v>
          </cell>
        </row>
        <row r="171">
          <cell r="G171" t="str">
            <v>першого відділу Вишгородського районного</v>
          </cell>
          <cell r="H171" t="str">
            <v>Київ обл</v>
          </cell>
        </row>
        <row r="172">
          <cell r="G172" t="str">
            <v>першого відділу Обухівського районного</v>
          </cell>
          <cell r="H172" t="str">
            <v>Київ обл</v>
          </cell>
        </row>
        <row r="173">
          <cell r="G173" t="str">
            <v>першого відділу Білоцерківського районного</v>
          </cell>
          <cell r="H173" t="str">
            <v>Київ обл</v>
          </cell>
        </row>
        <row r="174">
          <cell r="G174" t="str">
            <v>другого відділу Білоцерківського районного</v>
          </cell>
          <cell r="H174" t="str">
            <v>Київ обл</v>
          </cell>
        </row>
        <row r="175">
          <cell r="G175" t="str">
            <v>другого відділу Бориспільського районного</v>
          </cell>
          <cell r="H175" t="str">
            <v>Київ обл</v>
          </cell>
        </row>
        <row r="176">
          <cell r="G176" t="str">
            <v>другого відділу Броварського районного</v>
          </cell>
          <cell r="H176" t="str">
            <v>Київ обл</v>
          </cell>
        </row>
        <row r="177">
          <cell r="G177" t="str">
            <v>другого відділу Бучанського районного</v>
          </cell>
          <cell r="H177" t="str">
            <v>Київ обл</v>
          </cell>
        </row>
        <row r="178">
          <cell r="G178" t="str">
            <v>другого відділу Вишгородського районного</v>
          </cell>
          <cell r="H178" t="str">
            <v>Київ обл</v>
          </cell>
        </row>
        <row r="179">
          <cell r="G179" t="str">
            <v>другого відділу Обухівського районного</v>
          </cell>
          <cell r="H179" t="str">
            <v>Київ обл</v>
          </cell>
        </row>
        <row r="180">
          <cell r="G180" t="str">
            <v>третього відділу Білоцерківського районного</v>
          </cell>
          <cell r="H180" t="str">
            <v>Київ обл</v>
          </cell>
        </row>
        <row r="181">
          <cell r="G181" t="str">
            <v>третього відділу Броварського районного</v>
          </cell>
          <cell r="H181" t="str">
            <v>Київ обл</v>
          </cell>
        </row>
        <row r="182">
          <cell r="G182" t="str">
            <v>третього відділу Бучанського районного</v>
          </cell>
          <cell r="H182" t="str">
            <v>Київ обл</v>
          </cell>
        </row>
        <row r="183">
          <cell r="G183" t="str">
            <v>третього відділу Обухівського районного</v>
          </cell>
          <cell r="H183" t="str">
            <v>Київ обл</v>
          </cell>
        </row>
        <row r="184">
          <cell r="G184" t="str">
            <v>четвертого відділу Обухівського районного</v>
          </cell>
          <cell r="H184" t="str">
            <v>Київ обл</v>
          </cell>
        </row>
        <row r="185">
          <cell r="G185" t="str">
            <v>шостого відділу Білоцерківського районного</v>
          </cell>
          <cell r="H185" t="str">
            <v>Київ обл</v>
          </cell>
        </row>
        <row r="186">
          <cell r="G186" t="str">
            <v>першого відділу Броварського районного</v>
          </cell>
          <cell r="H186" t="str">
            <v>Київ обл</v>
          </cell>
        </row>
        <row r="187">
          <cell r="G187" t="str">
            <v>першого відділу Фастівського районного</v>
          </cell>
          <cell r="H187" t="str">
            <v>Київ обл</v>
          </cell>
        </row>
        <row r="188">
          <cell r="G188" t="str">
            <v>Білоцерківського районного</v>
          </cell>
          <cell r="H188" t="str">
            <v>Київ обл</v>
          </cell>
        </row>
        <row r="189">
          <cell r="G189" t="str">
            <v>четвертого відділу Білоцерківського районного</v>
          </cell>
          <cell r="H189" t="str">
            <v>Київ обл</v>
          </cell>
        </row>
        <row r="190">
          <cell r="G190" t="str">
            <v>Броварського районного</v>
          </cell>
          <cell r="H190" t="str">
            <v>Київ обл</v>
          </cell>
        </row>
        <row r="191">
          <cell r="G191" t="str">
            <v>п'ятого відділу Білоцерківського районного</v>
          </cell>
          <cell r="H191" t="str">
            <v>Київ обл</v>
          </cell>
        </row>
        <row r="192">
          <cell r="G192" t="str">
            <v>Бучанського районного</v>
          </cell>
          <cell r="H192" t="str">
            <v>Київ обл</v>
          </cell>
        </row>
        <row r="193">
          <cell r="G193" t="str">
            <v>Вишгородського районного</v>
          </cell>
          <cell r="H193" t="str">
            <v>Київ обл</v>
          </cell>
        </row>
        <row r="194">
          <cell r="G194" t="str">
            <v>Бориспільського районного</v>
          </cell>
          <cell r="H194" t="str">
            <v>Київ обл</v>
          </cell>
        </row>
        <row r="195">
          <cell r="G195" t="str">
            <v>Обухівського районного</v>
          </cell>
          <cell r="H195" t="str">
            <v>Київ обл</v>
          </cell>
        </row>
        <row r="196">
          <cell r="G196" t="str">
            <v>Фастівського районного</v>
          </cell>
          <cell r="H196" t="str">
            <v>Київ обл</v>
          </cell>
        </row>
        <row r="197">
          <cell r="G197" t="str">
            <v>першого відділу Кропивницького районного</v>
          </cell>
          <cell r="H197" t="str">
            <v>Кіровоградська</v>
          </cell>
        </row>
        <row r="198">
          <cell r="G198" t="str">
            <v>першого відділу Новоукраїнського районного</v>
          </cell>
          <cell r="H198" t="str">
            <v>Кіровоградська</v>
          </cell>
        </row>
        <row r="199">
          <cell r="G199" t="str">
            <v>першого відділу Олександрійського районного</v>
          </cell>
          <cell r="H199" t="str">
            <v>Кіровоградська</v>
          </cell>
        </row>
        <row r="200">
          <cell r="G200" t="str">
            <v>другого відділу Кропивницького районного</v>
          </cell>
          <cell r="H200" t="str">
            <v>Кіровоградська</v>
          </cell>
        </row>
        <row r="201">
          <cell r="G201" t="str">
            <v>другого відділу Новоукраїнського районного</v>
          </cell>
          <cell r="H201" t="str">
            <v>Кіровоградська</v>
          </cell>
        </row>
        <row r="202">
          <cell r="G202" t="str">
            <v>другого відділу Олександрійського районного</v>
          </cell>
          <cell r="H202" t="str">
            <v>Кіровоградська</v>
          </cell>
        </row>
        <row r="203">
          <cell r="G203" t="str">
            <v>третього відділу Кропивницького районного</v>
          </cell>
          <cell r="H203" t="str">
            <v>Кіровоградська</v>
          </cell>
        </row>
        <row r="204">
          <cell r="G204" t="str">
            <v>третього відділу Новоукраїнського районного</v>
          </cell>
          <cell r="H204" t="str">
            <v>Кіровоградська</v>
          </cell>
        </row>
        <row r="205">
          <cell r="G205" t="str">
            <v>третього відділу Олександрійського районного</v>
          </cell>
          <cell r="H205" t="str">
            <v>Кіровоградська</v>
          </cell>
        </row>
        <row r="206">
          <cell r="G206" t="str">
            <v>четвертого відділу Кропивницького районного</v>
          </cell>
          <cell r="H206" t="str">
            <v>Кіровоградська</v>
          </cell>
        </row>
        <row r="207">
          <cell r="G207" t="str">
            <v>п'ятого відділу Кропивницького районного</v>
          </cell>
          <cell r="H207" t="str">
            <v>Кіровоградська</v>
          </cell>
        </row>
        <row r="208">
          <cell r="G208" t="str">
            <v>шостого відділу Кропивницького районного</v>
          </cell>
          <cell r="H208" t="str">
            <v>Кіровоградська</v>
          </cell>
        </row>
        <row r="209">
          <cell r="G209" t="str">
            <v>сьомого відділу Кропивницького районного</v>
          </cell>
          <cell r="H209" t="str">
            <v>Кіровоградська</v>
          </cell>
        </row>
        <row r="210">
          <cell r="G210" t="str">
            <v>Голованівського районного</v>
          </cell>
          <cell r="H210" t="str">
            <v>Кіровоградська</v>
          </cell>
        </row>
        <row r="211">
          <cell r="G211" t="str">
            <v>третього відділу Голованівського районного</v>
          </cell>
          <cell r="H211" t="str">
            <v>Кіровоградська</v>
          </cell>
        </row>
        <row r="212">
          <cell r="G212" t="str">
            <v>Знам'янського районного</v>
          </cell>
          <cell r="H212" t="str">
            <v>Кіровоградська</v>
          </cell>
        </row>
        <row r="213">
          <cell r="G213" t="str">
            <v>Кропивницького міського</v>
          </cell>
          <cell r="H213" t="str">
            <v>Кіровоградська</v>
          </cell>
        </row>
        <row r="214">
          <cell r="G214" t="str">
            <v>Кропивницького обласного</v>
          </cell>
          <cell r="H214" t="str">
            <v>Кіровоградська</v>
          </cell>
        </row>
        <row r="215">
          <cell r="G215" t="str">
            <v>Кропивницького районного</v>
          </cell>
          <cell r="H215" t="str">
            <v>Кіровоградська</v>
          </cell>
        </row>
        <row r="216">
          <cell r="G216" t="str">
            <v>Новоукраїнського районного</v>
          </cell>
          <cell r="H216" t="str">
            <v>Кіровоградська</v>
          </cell>
        </row>
        <row r="217">
          <cell r="G217" t="str">
            <v>Олександрійського районного</v>
          </cell>
          <cell r="H217" t="str">
            <v>Кіровоградська</v>
          </cell>
        </row>
        <row r="218">
          <cell r="G218" t="str">
            <v>Луганського обласного</v>
          </cell>
          <cell r="H218" t="str">
            <v>Луганська</v>
          </cell>
        </row>
        <row r="219">
          <cell r="G219" t="str">
            <v>Львівського районного</v>
          </cell>
          <cell r="H219" t="str">
            <v>Львівська</v>
          </cell>
        </row>
        <row r="220">
          <cell r="G220" t="str">
            <v>першого відділу Золочівського районного</v>
          </cell>
          <cell r="H220" t="str">
            <v>Львівська</v>
          </cell>
        </row>
        <row r="221">
          <cell r="G221" t="str">
            <v>першого відділу Стрийського районного</v>
          </cell>
          <cell r="H221" t="str">
            <v>Львівська</v>
          </cell>
        </row>
        <row r="222">
          <cell r="G222" t="str">
            <v>першого відділу Червоноградського районного</v>
          </cell>
          <cell r="H222" t="str">
            <v>Львівська</v>
          </cell>
        </row>
        <row r="223">
          <cell r="G223" t="str">
            <v>першого відділу Яворівського районного</v>
          </cell>
          <cell r="H223" t="str">
            <v>Львівська</v>
          </cell>
        </row>
        <row r="224">
          <cell r="G224" t="str">
            <v>другого відділу Золочівського районного</v>
          </cell>
          <cell r="H224" t="str">
            <v>Львівська</v>
          </cell>
        </row>
        <row r="225">
          <cell r="G225" t="str">
            <v>першого відділу Львівського районного</v>
          </cell>
          <cell r="H225" t="str">
            <v>Львівська</v>
          </cell>
        </row>
        <row r="226">
          <cell r="G226" t="str">
            <v>другого відділу Львівського районного</v>
          </cell>
          <cell r="H226" t="str">
            <v>Львівська</v>
          </cell>
        </row>
        <row r="227">
          <cell r="G227" t="str">
            <v>другого відділу Стрийського районного</v>
          </cell>
          <cell r="H227" t="str">
            <v>Львівська</v>
          </cell>
        </row>
        <row r="228">
          <cell r="G228" t="str">
            <v>другого відділу Червоноградського районного</v>
          </cell>
          <cell r="H228" t="str">
            <v>Львівська</v>
          </cell>
        </row>
        <row r="229">
          <cell r="G229" t="str">
            <v>третього відділу Золочівського районного</v>
          </cell>
          <cell r="H229" t="str">
            <v>Львівська</v>
          </cell>
        </row>
        <row r="230">
          <cell r="G230" t="str">
            <v>третього відділу Львівського районного</v>
          </cell>
          <cell r="H230" t="str">
            <v>Львівська</v>
          </cell>
        </row>
        <row r="231">
          <cell r="G231" t="str">
            <v>третього відділу Стрийського районного</v>
          </cell>
          <cell r="H231" t="str">
            <v>Львівська</v>
          </cell>
        </row>
        <row r="232">
          <cell r="G232" t="str">
            <v>четвертого відділу Львівського районного</v>
          </cell>
          <cell r="H232" t="str">
            <v>Львівська</v>
          </cell>
        </row>
        <row r="233">
          <cell r="G233" t="str">
            <v>Галицько-Франківського об'єднаного районного</v>
          </cell>
          <cell r="H233" t="str">
            <v>Львівська</v>
          </cell>
        </row>
        <row r="234">
          <cell r="G234" t="str">
            <v>Дрогобицького районного</v>
          </cell>
          <cell r="H234" t="str">
            <v>Львівська</v>
          </cell>
        </row>
        <row r="235">
          <cell r="G235" t="str">
            <v>Золочівського районного</v>
          </cell>
          <cell r="H235" t="str">
            <v>Львівська</v>
          </cell>
        </row>
        <row r="236">
          <cell r="G236" t="str">
            <v>Личаківсько-Залізничного об'єднаного районного</v>
          </cell>
          <cell r="H236" t="str">
            <v>Львівська</v>
          </cell>
        </row>
        <row r="237">
          <cell r="G237" t="str">
            <v>Львівського обласного</v>
          </cell>
          <cell r="H237" t="str">
            <v>Львівська</v>
          </cell>
        </row>
        <row r="238">
          <cell r="G238" t="str">
            <v>Сихівського районного</v>
          </cell>
          <cell r="H238" t="str">
            <v>Львівська</v>
          </cell>
        </row>
        <row r="239">
          <cell r="G239" t="str">
            <v>Стрийського районного</v>
          </cell>
          <cell r="H239" t="str">
            <v>Львівська</v>
          </cell>
        </row>
        <row r="240">
          <cell r="G240" t="str">
            <v>Самбірського районного</v>
          </cell>
          <cell r="H240" t="str">
            <v>Львівська</v>
          </cell>
        </row>
        <row r="241">
          <cell r="G241" t="str">
            <v>Червоноградського районного</v>
          </cell>
          <cell r="H241" t="str">
            <v>Львівська</v>
          </cell>
        </row>
        <row r="242">
          <cell r="D242" t="str">
            <v>міста Львова</v>
          </cell>
          <cell r="G242" t="str">
            <v>Шевченківського районного</v>
          </cell>
          <cell r="H242" t="str">
            <v>Львівська</v>
          </cell>
        </row>
        <row r="243">
          <cell r="G243" t="str">
            <v>Яворівського районного</v>
          </cell>
          <cell r="H243" t="str">
            <v>Львівська</v>
          </cell>
        </row>
        <row r="244">
          <cell r="G244" t="str">
            <v>Миколаївського районного</v>
          </cell>
          <cell r="H244" t="str">
            <v>Миколаївська</v>
          </cell>
        </row>
        <row r="245">
          <cell r="G245" t="str">
            <v>другого відділу Миколаївського районного</v>
          </cell>
          <cell r="H245" t="str">
            <v>Миколаївська</v>
          </cell>
        </row>
        <row r="246">
          <cell r="G246" t="str">
            <v>четвертого відділу Миколаївського районного</v>
          </cell>
          <cell r="H246" t="str">
            <v>Миколаївська</v>
          </cell>
        </row>
        <row r="247">
          <cell r="G247" t="str">
            <v>другого відділу Баштанського районного</v>
          </cell>
          <cell r="H247" t="str">
            <v>Миколаївська</v>
          </cell>
        </row>
        <row r="248">
          <cell r="G248" t="str">
            <v>першого відділу Баштанського районного</v>
          </cell>
          <cell r="H248" t="str">
            <v>Миколаївська</v>
          </cell>
        </row>
        <row r="249">
          <cell r="G249" t="str">
            <v>Баштанського районного</v>
          </cell>
          <cell r="H249" t="str">
            <v>Миколаївська</v>
          </cell>
        </row>
        <row r="250">
          <cell r="G250" t="str">
            <v>Вознесенського районного</v>
          </cell>
          <cell r="H250" t="str">
            <v>Миколаївська</v>
          </cell>
        </row>
        <row r="251">
          <cell r="G251" t="str">
            <v>першого відділу Вознесенського районного</v>
          </cell>
          <cell r="H251" t="str">
            <v>Миколаївська</v>
          </cell>
        </row>
        <row r="252">
          <cell r="G252" t="str">
            <v>четвертого відділу Вознесенського районного</v>
          </cell>
          <cell r="H252" t="str">
            <v>Миколаївська</v>
          </cell>
        </row>
        <row r="253">
          <cell r="D253" t="str">
            <v>міста Миколаєва</v>
          </cell>
          <cell r="G253" t="str">
            <v>Заводського районного</v>
          </cell>
          <cell r="H253" t="str">
            <v>Миколаївська</v>
          </cell>
        </row>
        <row r="254">
          <cell r="G254" t="str">
            <v>Інгульського районного</v>
          </cell>
          <cell r="H254" t="str">
            <v>Миколаївська</v>
          </cell>
        </row>
        <row r="255">
          <cell r="G255" t="str">
            <v>Корабельного районного</v>
          </cell>
          <cell r="H255" t="str">
            <v>Миколаївська</v>
          </cell>
        </row>
        <row r="256">
          <cell r="G256" t="str">
            <v>Миколаївського обласного</v>
          </cell>
          <cell r="H256" t="str">
            <v>Миколаївська</v>
          </cell>
        </row>
        <row r="257">
          <cell r="G257" t="str">
            <v>Первомайського районного</v>
          </cell>
          <cell r="H257" t="str">
            <v>Миколаївська</v>
          </cell>
        </row>
        <row r="258">
          <cell r="G258" t="str">
            <v>першого відділу Первомайського районного</v>
          </cell>
          <cell r="H258" t="str">
            <v>Миколаївська</v>
          </cell>
        </row>
        <row r="259">
          <cell r="G259" t="str">
            <v>другого відділу Первомайського районного</v>
          </cell>
          <cell r="H259" t="str">
            <v>Миколаївська</v>
          </cell>
        </row>
        <row r="260">
          <cell r="G260" t="str">
            <v>Центрального районного</v>
          </cell>
          <cell r="H260" t="str">
            <v>Миколаївська</v>
          </cell>
        </row>
        <row r="261">
          <cell r="G261" t="str">
            <v>першого відділу Одеського районного</v>
          </cell>
          <cell r="H261" t="str">
            <v>Одеська</v>
          </cell>
        </row>
        <row r="262">
          <cell r="G262" t="str">
            <v>другого відділу Одеського районного</v>
          </cell>
          <cell r="H262" t="str">
            <v>Одеська</v>
          </cell>
        </row>
        <row r="263">
          <cell r="G263" t="str">
            <v>першого відділу Березівського районного</v>
          </cell>
          <cell r="H263" t="str">
            <v>Одеська</v>
          </cell>
        </row>
        <row r="264">
          <cell r="G264" t="str">
            <v>другого відділу Березівського районного</v>
          </cell>
          <cell r="H264" t="str">
            <v>Одеська</v>
          </cell>
        </row>
        <row r="265">
          <cell r="G265" t="str">
            <v>третього відділу Березівського районного</v>
          </cell>
          <cell r="H265" t="str">
            <v>Одеська</v>
          </cell>
        </row>
        <row r="266">
          <cell r="G266" t="str">
            <v>третього відділу Одеського районного</v>
          </cell>
          <cell r="H266" t="str">
            <v>Одеська</v>
          </cell>
        </row>
        <row r="267">
          <cell r="G267" t="str">
            <v>четвертого відділу Одеського районного</v>
          </cell>
          <cell r="H267" t="str">
            <v>Одеська</v>
          </cell>
        </row>
        <row r="268">
          <cell r="G268" t="str">
            <v>четвертого відділу Подільського районного</v>
          </cell>
          <cell r="H268" t="str">
            <v>Одеська</v>
          </cell>
        </row>
        <row r="269">
          <cell r="G269" t="str">
            <v>Березівського районного</v>
          </cell>
          <cell r="H269" t="str">
            <v>Одеська</v>
          </cell>
        </row>
        <row r="270">
          <cell r="G270" t="str">
            <v>Білгород-Дністровського районного</v>
          </cell>
          <cell r="H270" t="str">
            <v>Одеська</v>
          </cell>
        </row>
        <row r="271">
          <cell r="G271" t="str">
            <v>першого відділу Білгород-Дністровського районного</v>
          </cell>
          <cell r="H271" t="str">
            <v>Одеська</v>
          </cell>
        </row>
        <row r="272">
          <cell r="G272" t="str">
            <v>першого відділу Болградського районного</v>
          </cell>
          <cell r="H272" t="str">
            <v>Одеська</v>
          </cell>
        </row>
        <row r="273">
          <cell r="G273" t="str">
            <v>другого відділу Болградського районного</v>
          </cell>
          <cell r="H273" t="str">
            <v>Одеська</v>
          </cell>
        </row>
        <row r="274">
          <cell r="G274" t="str">
            <v>Болградського районного</v>
          </cell>
          <cell r="H274" t="str">
            <v>Одеська</v>
          </cell>
        </row>
        <row r="275">
          <cell r="G275" t="str">
            <v>Ізмаїльського районного</v>
          </cell>
          <cell r="H275" t="str">
            <v>Одеська</v>
          </cell>
        </row>
        <row r="276">
          <cell r="D276" t="str">
            <v>міста Одеси</v>
          </cell>
          <cell r="G276" t="str">
            <v>Київського районного</v>
          </cell>
          <cell r="H276" t="str">
            <v>Одеська</v>
          </cell>
        </row>
        <row r="277">
          <cell r="G277" t="str">
            <v>Малиновського районного</v>
          </cell>
          <cell r="H277" t="str">
            <v>Одеська</v>
          </cell>
        </row>
        <row r="278">
          <cell r="G278" t="str">
            <v>Одеського районного</v>
          </cell>
          <cell r="H278" t="str">
            <v>Одеська</v>
          </cell>
        </row>
        <row r="279">
          <cell r="G279" t="str">
            <v>Пересипського районного</v>
          </cell>
          <cell r="H279" t="str">
            <v>Одеська</v>
          </cell>
        </row>
        <row r="280">
          <cell r="D280" t="str">
            <v>міста Одеси</v>
          </cell>
          <cell r="G280" t="str">
            <v>Подільського районного</v>
          </cell>
          <cell r="H280" t="str">
            <v>Одеська</v>
          </cell>
        </row>
        <row r="281">
          <cell r="G281" t="str">
            <v>Приморського районного</v>
          </cell>
          <cell r="H281" t="str">
            <v>Одеська</v>
          </cell>
        </row>
        <row r="282">
          <cell r="G282" t="str">
            <v>Роздільнянського районного</v>
          </cell>
          <cell r="H282" t="str">
            <v>Одеська</v>
          </cell>
        </row>
        <row r="283">
          <cell r="G283" t="str">
            <v>другого відділу Роздільнянського районного</v>
          </cell>
          <cell r="H283" t="str">
            <v>Одеська</v>
          </cell>
        </row>
        <row r="284">
          <cell r="G284" t="str">
            <v>Суворовського районного</v>
          </cell>
          <cell r="H284" t="str">
            <v>Одеська</v>
          </cell>
        </row>
        <row r="285">
          <cell r="G285" t="str">
            <v>Хаджибейського районного</v>
          </cell>
          <cell r="H285" t="str">
            <v>Одеська</v>
          </cell>
        </row>
        <row r="286">
          <cell r="G286" t="str">
            <v>першого відділу Лубенського районного</v>
          </cell>
          <cell r="H286" t="str">
            <v>Полтавська</v>
          </cell>
        </row>
        <row r="287">
          <cell r="G287" t="str">
            <v>першого відділу Миргородського районного</v>
          </cell>
          <cell r="H287" t="str">
            <v>Полтавська</v>
          </cell>
        </row>
        <row r="288">
          <cell r="G288" t="str">
            <v>другого відділу Кременчуцького районного</v>
          </cell>
          <cell r="H288" t="str">
            <v>Полтавська</v>
          </cell>
        </row>
        <row r="289">
          <cell r="G289" t="str">
            <v>другого відділу Лубенського районного</v>
          </cell>
          <cell r="H289" t="str">
            <v>Полтавська</v>
          </cell>
        </row>
        <row r="290">
          <cell r="G290" t="str">
            <v>другого відділу Миргородського районного</v>
          </cell>
          <cell r="H290" t="str">
            <v>Полтавська</v>
          </cell>
        </row>
        <row r="291">
          <cell r="G291" t="str">
            <v>третього відділу Кременчуцького районного</v>
          </cell>
          <cell r="H291" t="str">
            <v>Полтавська</v>
          </cell>
        </row>
        <row r="292">
          <cell r="G292" t="str">
            <v>третього відділу Лубенського районного</v>
          </cell>
          <cell r="H292" t="str">
            <v>Полтавська</v>
          </cell>
        </row>
        <row r="293">
          <cell r="G293" t="str">
            <v>третього відділу Миргородського районного</v>
          </cell>
          <cell r="H293" t="str">
            <v>Полтавська</v>
          </cell>
        </row>
        <row r="294">
          <cell r="G294" t="str">
            <v>четвертого відділу Кременчуцького районного</v>
          </cell>
          <cell r="H294" t="str">
            <v>Полтавська</v>
          </cell>
        </row>
        <row r="295">
          <cell r="G295" t="str">
            <v>четвертого відділу Лубенського районного</v>
          </cell>
          <cell r="H295" t="str">
            <v>Полтавська</v>
          </cell>
        </row>
        <row r="296">
          <cell r="G296" t="str">
            <v>четвертого відділу Миргородського районного</v>
          </cell>
          <cell r="H296" t="str">
            <v>Полтавська</v>
          </cell>
        </row>
        <row r="297">
          <cell r="G297" t="str">
            <v>п'ятого відділу Лубенського районного</v>
          </cell>
          <cell r="H297" t="str">
            <v>Полтавська</v>
          </cell>
        </row>
        <row r="298">
          <cell r="G298" t="str">
            <v>Кременчуцького районного</v>
          </cell>
          <cell r="H298" t="str">
            <v>Полтавська</v>
          </cell>
        </row>
        <row r="299">
          <cell r="G299" t="str">
            <v>Лубенського районного</v>
          </cell>
          <cell r="H299" t="str">
            <v>Полтавська</v>
          </cell>
        </row>
        <row r="300">
          <cell r="G300" t="str">
            <v>Миргородського районного</v>
          </cell>
          <cell r="H300" t="str">
            <v>Полтавська</v>
          </cell>
        </row>
        <row r="301">
          <cell r="G301" t="str">
            <v>Полтавського об'єднаного міського</v>
          </cell>
          <cell r="H301" t="str">
            <v>Полтавська</v>
          </cell>
        </row>
        <row r="302">
          <cell r="G302" t="str">
            <v>дев'ятого відділу Полтавського районного</v>
          </cell>
          <cell r="H302" t="str">
            <v>Полтавська</v>
          </cell>
        </row>
        <row r="303">
          <cell r="G303" t="str">
            <v>Полтавського районного</v>
          </cell>
          <cell r="H303" t="str">
            <v>Полтавська</v>
          </cell>
        </row>
        <row r="304">
          <cell r="G304" t="str">
            <v>першого відділу Кременчуцького районного</v>
          </cell>
          <cell r="H304" t="str">
            <v>Полтавська</v>
          </cell>
        </row>
        <row r="305">
          <cell r="G305" t="str">
            <v>першого відділу Вараського районного</v>
          </cell>
          <cell r="H305" t="str">
            <v>Рівненська</v>
          </cell>
        </row>
        <row r="306">
          <cell r="G306" t="str">
            <v>першого відділу Дубенського районного</v>
          </cell>
          <cell r="H306" t="str">
            <v>Рівненська</v>
          </cell>
        </row>
        <row r="307">
          <cell r="G307" t="str">
            <v>першого відділу Рівненського районного</v>
          </cell>
          <cell r="H307" t="str">
            <v>Рівненська</v>
          </cell>
        </row>
        <row r="308">
          <cell r="G308" t="str">
            <v>першого відділу Сарненського районного</v>
          </cell>
          <cell r="H308" t="str">
            <v>Рівненська</v>
          </cell>
        </row>
        <row r="309">
          <cell r="G309" t="str">
            <v>другого відділу Вараського районного</v>
          </cell>
          <cell r="H309" t="str">
            <v>Рівненська</v>
          </cell>
        </row>
        <row r="310">
          <cell r="G310" t="str">
            <v>другого відділу Дубенського районного</v>
          </cell>
          <cell r="H310" t="str">
            <v>Рівненська</v>
          </cell>
        </row>
        <row r="311">
          <cell r="G311" t="str">
            <v>другого відділу Рівненського районного</v>
          </cell>
          <cell r="H311" t="str">
            <v>Рівненська</v>
          </cell>
        </row>
        <row r="312">
          <cell r="G312" t="str">
            <v>другого відділу Сарненського районного</v>
          </cell>
          <cell r="H312" t="str">
            <v>Рівненська</v>
          </cell>
        </row>
        <row r="313">
          <cell r="G313" t="str">
            <v>третього відділу Рівненського районного</v>
          </cell>
          <cell r="H313" t="str">
            <v>Рівненська</v>
          </cell>
        </row>
        <row r="314">
          <cell r="G314" t="str">
            <v>четвертого відділу Рівненського районного</v>
          </cell>
          <cell r="H314" t="str">
            <v>Рівненська</v>
          </cell>
        </row>
        <row r="315">
          <cell r="G315" t="str">
            <v>п'ятого відділу Рівненського районного</v>
          </cell>
          <cell r="H315" t="str">
            <v>Рівненська</v>
          </cell>
        </row>
        <row r="316">
          <cell r="G316" t="str">
            <v>шостого відділу Рівненського районного</v>
          </cell>
          <cell r="H316" t="str">
            <v>Рівненська</v>
          </cell>
        </row>
        <row r="317">
          <cell r="G317" t="str">
            <v>Вараського районного</v>
          </cell>
          <cell r="H317" t="str">
            <v>Рівненська</v>
          </cell>
        </row>
        <row r="318">
          <cell r="G318" t="str">
            <v>Дубенського районного</v>
          </cell>
          <cell r="H318" t="str">
            <v>Рівненська</v>
          </cell>
        </row>
        <row r="319">
          <cell r="G319" t="str">
            <v>Рівненського об'єднаного міського</v>
          </cell>
          <cell r="H319" t="str">
            <v>Рівненська</v>
          </cell>
        </row>
        <row r="320">
          <cell r="G320" t="str">
            <v>Рівненського районного</v>
          </cell>
          <cell r="H320" t="str">
            <v>Рівненська</v>
          </cell>
        </row>
        <row r="321">
          <cell r="G321" t="str">
            <v>Сарненського районного</v>
          </cell>
          <cell r="H321" t="str">
            <v>Рівненська</v>
          </cell>
        </row>
        <row r="322">
          <cell r="G322" t="str">
            <v>першого відділу Шосткинського районного</v>
          </cell>
          <cell r="H322" t="str">
            <v>Сумська</v>
          </cell>
        </row>
        <row r="323">
          <cell r="G323" t="str">
            <v>третього відділу Конотопського районного</v>
          </cell>
          <cell r="H323" t="str">
            <v>Сумська</v>
          </cell>
        </row>
        <row r="324">
          <cell r="G324" t="str">
            <v>Конотопського районного</v>
          </cell>
          <cell r="H324" t="str">
            <v>Сумська</v>
          </cell>
        </row>
        <row r="325">
          <cell r="G325" t="str">
            <v>першого відділу Конотопського районного</v>
          </cell>
          <cell r="H325" t="str">
            <v>Сумська</v>
          </cell>
        </row>
        <row r="326">
          <cell r="G326" t="str">
            <v>Охтирського районного</v>
          </cell>
          <cell r="H326" t="str">
            <v>Сумська</v>
          </cell>
        </row>
        <row r="327">
          <cell r="G327" t="str">
            <v>Роменського районного</v>
          </cell>
          <cell r="H327" t="str">
            <v>Сумська</v>
          </cell>
        </row>
        <row r="328">
          <cell r="G328" t="str">
            <v>другого відділу Роменського районного</v>
          </cell>
          <cell r="H328" t="str">
            <v>Сумська</v>
          </cell>
        </row>
        <row r="329">
          <cell r="G329" t="str">
            <v>Сумського міського</v>
          </cell>
          <cell r="H329" t="str">
            <v>Сумська</v>
          </cell>
        </row>
        <row r="330">
          <cell r="G330" t="str">
            <v>третього відділу Сумського районного</v>
          </cell>
          <cell r="H330" t="str">
            <v>Сумська</v>
          </cell>
        </row>
        <row r="331">
          <cell r="G331" t="str">
            <v>другого відділу Сумського районного</v>
          </cell>
          <cell r="H331" t="str">
            <v>Сумська</v>
          </cell>
        </row>
        <row r="332">
          <cell r="G332" t="str">
            <v>першого відділу Сумського районного</v>
          </cell>
          <cell r="H332" t="str">
            <v>Сумська</v>
          </cell>
        </row>
        <row r="333">
          <cell r="G333" t="str">
            <v>Сумського районного</v>
          </cell>
          <cell r="H333" t="str">
            <v>Сумська</v>
          </cell>
        </row>
        <row r="334">
          <cell r="G334" t="str">
            <v>другого відділу Шосткинського районного</v>
          </cell>
          <cell r="H334" t="str">
            <v>Сумська</v>
          </cell>
        </row>
        <row r="335">
          <cell r="G335" t="str">
            <v>Шосткинського районного</v>
          </cell>
          <cell r="H335" t="str">
            <v>Сумська</v>
          </cell>
        </row>
        <row r="336">
          <cell r="G336" t="str">
            <v>першого відділу Чортківського районного</v>
          </cell>
          <cell r="H336" t="str">
            <v>Тернопільська</v>
          </cell>
        </row>
        <row r="337">
          <cell r="G337" t="str">
            <v>першого відділу Кременецького районного</v>
          </cell>
          <cell r="H337" t="str">
            <v>Тернопільська</v>
          </cell>
        </row>
        <row r="338">
          <cell r="G338" t="str">
            <v>другого відділу Кременецького районного</v>
          </cell>
          <cell r="H338" t="str">
            <v>Тернопільська</v>
          </cell>
        </row>
        <row r="339">
          <cell r="G339" t="str">
            <v>другого відділу Чортківського районного</v>
          </cell>
          <cell r="H339" t="str">
            <v>Тернопільська</v>
          </cell>
        </row>
        <row r="340">
          <cell r="G340" t="str">
            <v>третього відділу Тернопільського районного</v>
          </cell>
          <cell r="H340" t="str">
            <v>Тернопільська</v>
          </cell>
        </row>
        <row r="341">
          <cell r="G341" t="str">
            <v>третього відділу Чортківського районного</v>
          </cell>
          <cell r="H341" t="str">
            <v>Тернопільська</v>
          </cell>
        </row>
        <row r="342">
          <cell r="G342" t="str">
            <v>четвертого відділу Чортківського районного</v>
          </cell>
          <cell r="H342" t="str">
            <v>Тернопільська</v>
          </cell>
        </row>
        <row r="343">
          <cell r="G343" t="str">
            <v>п'ятого відділу Тернопільського районного</v>
          </cell>
          <cell r="H343" t="str">
            <v>Тернопільська</v>
          </cell>
        </row>
        <row r="344">
          <cell r="G344" t="str">
            <v>шостого відділу Тернопільського районного</v>
          </cell>
          <cell r="H344" t="str">
            <v>Тернопільська</v>
          </cell>
        </row>
        <row r="345">
          <cell r="G345" t="str">
            <v>Кременецького районного</v>
          </cell>
          <cell r="H345" t="str">
            <v>Тернопільська</v>
          </cell>
        </row>
        <row r="346">
          <cell r="G346" t="str">
            <v>Тернопільського об'єднаного міського</v>
          </cell>
          <cell r="H346" t="str">
            <v>Тернопільська</v>
          </cell>
        </row>
        <row r="347">
          <cell r="G347" t="str">
            <v>Тернопільського районного</v>
          </cell>
          <cell r="H347" t="str">
            <v>Тернопільська</v>
          </cell>
        </row>
        <row r="348">
          <cell r="G348" t="str">
            <v>другого відділу Тернопільського районного</v>
          </cell>
          <cell r="H348" t="str">
            <v>Тернопільська</v>
          </cell>
        </row>
        <row r="349">
          <cell r="G349" t="str">
            <v>четвертого відділу Тернопільського районного</v>
          </cell>
          <cell r="H349" t="str">
            <v>Тернопільська</v>
          </cell>
        </row>
        <row r="350">
          <cell r="G350" t="str">
            <v>Чортківського районного</v>
          </cell>
          <cell r="H350" t="str">
            <v>Тернопільська</v>
          </cell>
        </row>
        <row r="351">
          <cell r="G351" t="str">
            <v>третього відділу Богодухівського районного</v>
          </cell>
          <cell r="H351" t="str">
            <v>Харківська</v>
          </cell>
        </row>
        <row r="352">
          <cell r="G352" t="str">
            <v>першого відділу Богодухівського районного</v>
          </cell>
          <cell r="H352" t="str">
            <v>Харківська</v>
          </cell>
        </row>
        <row r="353">
          <cell r="G353" t="str">
            <v>першого відділу Куп'янського районного</v>
          </cell>
          <cell r="H353" t="str">
            <v>Харківська</v>
          </cell>
        </row>
        <row r="354">
          <cell r="G354" t="str">
            <v>першого відділу Лозівського районного</v>
          </cell>
          <cell r="H354" t="str">
            <v>Харківська</v>
          </cell>
        </row>
        <row r="355">
          <cell r="G355" t="str">
            <v>першого відділу Харківського районного</v>
          </cell>
          <cell r="H355" t="str">
            <v>Харківська</v>
          </cell>
        </row>
        <row r="356">
          <cell r="G356" t="str">
            <v>першого відділу Чугуївського районного</v>
          </cell>
          <cell r="H356" t="str">
            <v>Харківська</v>
          </cell>
        </row>
        <row r="357">
          <cell r="G357" t="str">
            <v>першого відділу Ізюмського районного</v>
          </cell>
          <cell r="H357" t="str">
            <v>Харківська</v>
          </cell>
        </row>
        <row r="358">
          <cell r="G358" t="str">
            <v>другого відділу Богодухівського районного</v>
          </cell>
          <cell r="H358" t="str">
            <v>Харківська</v>
          </cell>
        </row>
        <row r="359">
          <cell r="G359" t="str">
            <v>другого відділу Харківського районного</v>
          </cell>
          <cell r="H359" t="str">
            <v>Харківська</v>
          </cell>
        </row>
        <row r="360">
          <cell r="G360" t="str">
            <v>другого відділу Чугуївського районного</v>
          </cell>
          <cell r="H360" t="str">
            <v>Харківська</v>
          </cell>
        </row>
        <row r="361">
          <cell r="G361" t="str">
            <v>другого відділу Ізюмського районного</v>
          </cell>
          <cell r="H361" t="str">
            <v>Харківська</v>
          </cell>
        </row>
        <row r="362">
          <cell r="G362" t="str">
            <v>третього відділу Куп'янського районного</v>
          </cell>
          <cell r="H362" t="str">
            <v>Харківська</v>
          </cell>
        </row>
        <row r="363">
          <cell r="G363" t="str">
            <v>третього відділу Чугуївського районного</v>
          </cell>
          <cell r="H363" t="str">
            <v>Харківська</v>
          </cell>
        </row>
        <row r="364">
          <cell r="G364" t="str">
            <v>третього відділу Ізюмського районного</v>
          </cell>
          <cell r="H364" t="str">
            <v>Харківська</v>
          </cell>
        </row>
        <row r="365">
          <cell r="G365" t="str">
            <v>четвертого відділу Богодухівського районного</v>
          </cell>
          <cell r="H365" t="str">
            <v>Харківська</v>
          </cell>
        </row>
        <row r="366">
          <cell r="G366" t="str">
            <v>Богодухівського районного</v>
          </cell>
          <cell r="H366" t="str">
            <v>Харківська</v>
          </cell>
        </row>
        <row r="367">
          <cell r="G367" t="str">
            <v>Ізюмського районного</v>
          </cell>
          <cell r="H367" t="str">
            <v>Харківська</v>
          </cell>
        </row>
        <row r="368">
          <cell r="D368" t="str">
            <v>міста Харкова</v>
          </cell>
          <cell r="G368" t="str">
            <v>Індустріального районного</v>
          </cell>
          <cell r="H368" t="str">
            <v>Харківська</v>
          </cell>
        </row>
        <row r="369">
          <cell r="D369" t="str">
            <v>міста Харкова</v>
          </cell>
          <cell r="G369" t="str">
            <v>Київського районного</v>
          </cell>
          <cell r="H369" t="str">
            <v>Харківська</v>
          </cell>
        </row>
        <row r="370">
          <cell r="G370" t="str">
            <v>Красноградського районного</v>
          </cell>
          <cell r="H370" t="str">
            <v>Харківська</v>
          </cell>
        </row>
        <row r="371">
          <cell r="G371" t="str">
            <v>Куп'янського районного</v>
          </cell>
          <cell r="H371" t="str">
            <v>Харківська</v>
          </cell>
        </row>
        <row r="372">
          <cell r="G372" t="str">
            <v>Лозівського районного</v>
          </cell>
          <cell r="H372" t="str">
            <v>Харківська</v>
          </cell>
        </row>
        <row r="373">
          <cell r="G373" t="str">
            <v>Немишлянського районного</v>
          </cell>
          <cell r="H373" t="str">
            <v>Харківська</v>
          </cell>
        </row>
        <row r="374">
          <cell r="G374" t="str">
            <v>Новобаварського обласного</v>
          </cell>
          <cell r="H374" t="str">
            <v>Харківська</v>
          </cell>
        </row>
        <row r="375">
          <cell r="G375" t="str">
            <v>Салтівського районного</v>
          </cell>
          <cell r="H375" t="str">
            <v>Харківська</v>
          </cell>
        </row>
        <row r="376">
          <cell r="G376" t="str">
            <v>Слобідського об'єднаного районного</v>
          </cell>
          <cell r="H376" t="str">
            <v>Харківська</v>
          </cell>
        </row>
        <row r="377">
          <cell r="G377" t="str">
            <v>Харківського районного</v>
          </cell>
          <cell r="H377" t="str">
            <v>Харківська</v>
          </cell>
        </row>
        <row r="378">
          <cell r="G378" t="str">
            <v>Чугуївського районного</v>
          </cell>
          <cell r="H378" t="str">
            <v>Харківська</v>
          </cell>
        </row>
        <row r="379">
          <cell r="D379" t="str">
            <v>міста Харкова</v>
          </cell>
          <cell r="G379" t="str">
            <v>Шевченківського районного</v>
          </cell>
          <cell r="H379" t="str">
            <v>Харківська</v>
          </cell>
        </row>
        <row r="380">
          <cell r="G380" t="str">
            <v>Херсонського обласного</v>
          </cell>
          <cell r="H380" t="str">
            <v>Херсонська</v>
          </cell>
        </row>
        <row r="381">
          <cell r="G381" t="str">
            <v>першого відділу Кам'янець-Подільського районного</v>
          </cell>
          <cell r="H381" t="str">
            <v>Хмельницька</v>
          </cell>
        </row>
        <row r="382">
          <cell r="G382" t="str">
            <v>першого відділу Хмельницького районного</v>
          </cell>
          <cell r="H382" t="str">
            <v>Хмельницька</v>
          </cell>
        </row>
        <row r="383">
          <cell r="G383" t="str">
            <v>першого відділу Шепетівського районного</v>
          </cell>
          <cell r="H383" t="str">
            <v>Хмельницька</v>
          </cell>
        </row>
        <row r="384">
          <cell r="G384" t="str">
            <v>1 вілліл Кам'янець-Подільського районного</v>
          </cell>
          <cell r="H384" t="str">
            <v>Хмельницька</v>
          </cell>
        </row>
        <row r="385">
          <cell r="G385" t="str">
            <v>десятого відділу Хмельницького районного</v>
          </cell>
          <cell r="H385" t="str">
            <v>Хмельницька</v>
          </cell>
        </row>
        <row r="386">
          <cell r="G386" t="str">
            <v>другого відділу Кам'янець-Подільського районного</v>
          </cell>
          <cell r="H386" t="str">
            <v>Хмельницька</v>
          </cell>
        </row>
        <row r="387">
          <cell r="G387" t="str">
            <v>другого відділу Хмельницького районного</v>
          </cell>
          <cell r="H387" t="str">
            <v>Хмельницька</v>
          </cell>
        </row>
        <row r="388">
          <cell r="G388" t="str">
            <v>другого відділу Шепетівського районного</v>
          </cell>
          <cell r="H388" t="str">
            <v>Хмельницька</v>
          </cell>
        </row>
        <row r="389">
          <cell r="G389" t="str">
            <v>третього відділу Кам'янець-Подільського районного</v>
          </cell>
          <cell r="H389" t="str">
            <v>Хмельницька</v>
          </cell>
        </row>
        <row r="390">
          <cell r="G390" t="str">
            <v>третього відділу Хмельницького районного</v>
          </cell>
          <cell r="H390" t="str">
            <v>Хмельницька</v>
          </cell>
        </row>
        <row r="391">
          <cell r="G391" t="str">
            <v>третього відділу Шепетівського районного</v>
          </cell>
          <cell r="H391" t="str">
            <v>Хмельницька</v>
          </cell>
        </row>
        <row r="392">
          <cell r="G392" t="str">
            <v>четвертого відділу Хмельницького районного</v>
          </cell>
          <cell r="H392" t="str">
            <v>Хмельницька</v>
          </cell>
        </row>
        <row r="393">
          <cell r="G393" t="str">
            <v>четвертого відділу Шепетівського районного</v>
          </cell>
          <cell r="H393" t="str">
            <v>Хмельницька</v>
          </cell>
        </row>
        <row r="394">
          <cell r="G394" t="str">
            <v>п'ятого відділу Хмельницького районного</v>
          </cell>
          <cell r="H394" t="str">
            <v>Хмельницька</v>
          </cell>
        </row>
        <row r="395">
          <cell r="G395" t="str">
            <v>шостого відділу Хмельницького районного</v>
          </cell>
          <cell r="H395" t="str">
            <v>Хмельницька</v>
          </cell>
        </row>
        <row r="396">
          <cell r="G396" t="str">
            <v>сьомого відділу Хмельницького районного</v>
          </cell>
          <cell r="H396" t="str">
            <v>Хмельницька</v>
          </cell>
        </row>
        <row r="397">
          <cell r="G397" t="str">
            <v>восьмого відділу Хмельницького районного</v>
          </cell>
          <cell r="H397" t="str">
            <v>Хмельницька</v>
          </cell>
        </row>
        <row r="398">
          <cell r="G398" t="str">
            <v>дев'ятого відділу Хмельницького районного</v>
          </cell>
          <cell r="H398" t="str">
            <v>Хмельницька</v>
          </cell>
        </row>
        <row r="399">
          <cell r="G399" t="str">
            <v>Кам'янець-Подільського районного</v>
          </cell>
          <cell r="H399" t="str">
            <v>Хмельницька</v>
          </cell>
        </row>
        <row r="400">
          <cell r="G400" t="str">
            <v>Хмельницького об'єднаного міського</v>
          </cell>
          <cell r="H400" t="str">
            <v>Хмельницька</v>
          </cell>
        </row>
        <row r="401">
          <cell r="G401" t="str">
            <v>Хмельницького районного</v>
          </cell>
          <cell r="H401" t="str">
            <v>Хмельницька</v>
          </cell>
        </row>
        <row r="402">
          <cell r="G402" t="str">
            <v>Шепетівського районного</v>
          </cell>
          <cell r="H402" t="str">
            <v>Хмельницька</v>
          </cell>
        </row>
        <row r="403">
          <cell r="G403" t="str">
            <v>першого відділу Звенигородського районного</v>
          </cell>
          <cell r="H403" t="str">
            <v>Черкаська</v>
          </cell>
        </row>
        <row r="404">
          <cell r="G404" t="str">
            <v>третього відділу Уманського районного</v>
          </cell>
          <cell r="H404" t="str">
            <v>Черкаська</v>
          </cell>
        </row>
        <row r="405">
          <cell r="G405" t="str">
            <v>першого відділу Уманського районного</v>
          </cell>
          <cell r="H405" t="str">
            <v>Черкаська</v>
          </cell>
        </row>
        <row r="406">
          <cell r="G406" t="str">
            <v>першого відділу Черкаського районного</v>
          </cell>
          <cell r="H406" t="str">
            <v>Черкаська</v>
          </cell>
        </row>
        <row r="407">
          <cell r="G407" t="str">
            <v>1 відділу Золотоніського районного</v>
          </cell>
          <cell r="H407" t="str">
            <v>Черкаська</v>
          </cell>
        </row>
        <row r="408">
          <cell r="G408" t="str">
            <v>другого відділу Звенигородського районного</v>
          </cell>
          <cell r="H408" t="str">
            <v>Черкаська</v>
          </cell>
        </row>
        <row r="409">
          <cell r="G409" t="str">
            <v>другого відділу Уманського районного</v>
          </cell>
          <cell r="H409" t="str">
            <v>Черкаська</v>
          </cell>
        </row>
        <row r="410">
          <cell r="G410" t="str">
            <v>другого відділу Черкаського районного</v>
          </cell>
          <cell r="H410" t="str">
            <v>Черкаська</v>
          </cell>
        </row>
        <row r="411">
          <cell r="G411" t="str">
            <v>2 відділу Золотоніського районного</v>
          </cell>
          <cell r="H411" t="str">
            <v>Черкаська</v>
          </cell>
        </row>
        <row r="412">
          <cell r="G412" t="str">
            <v>третього відділу Звенигородського районного</v>
          </cell>
          <cell r="H412" t="str">
            <v>Черкаська</v>
          </cell>
        </row>
        <row r="413">
          <cell r="G413" t="str">
            <v>третього відділу Черкаського районного</v>
          </cell>
          <cell r="H413" t="str">
            <v>Черкаська</v>
          </cell>
        </row>
        <row r="414">
          <cell r="G414" t="str">
            <v>четвертого відділу Звенигородського районного</v>
          </cell>
          <cell r="H414" t="str">
            <v>Черкаська</v>
          </cell>
        </row>
        <row r="415">
          <cell r="G415" t="str">
            <v>четвертого відділу Уманського районного</v>
          </cell>
          <cell r="H415" t="str">
            <v>Черкаська</v>
          </cell>
        </row>
        <row r="416">
          <cell r="G416" t="str">
            <v>четвертого відділу Черкаського районного</v>
          </cell>
          <cell r="H416" t="str">
            <v>Черкаська</v>
          </cell>
        </row>
        <row r="417">
          <cell r="G417" t="str">
            <v>п'ятого відділу Черкаського районного</v>
          </cell>
          <cell r="H417" t="str">
            <v>Черкаська</v>
          </cell>
        </row>
        <row r="418">
          <cell r="G418" t="str">
            <v>Звенигородського районного</v>
          </cell>
          <cell r="H418" t="str">
            <v>Черкаська</v>
          </cell>
        </row>
        <row r="419">
          <cell r="G419" t="str">
            <v>Золотоніського районного</v>
          </cell>
          <cell r="H419" t="str">
            <v>Черкаська</v>
          </cell>
        </row>
        <row r="420">
          <cell r="G420" t="str">
            <v>Уманського районного</v>
          </cell>
          <cell r="H420" t="str">
            <v>Черкаська</v>
          </cell>
        </row>
        <row r="421">
          <cell r="G421" t="str">
            <v>Черкаського об'єднаного міського</v>
          </cell>
          <cell r="H421" t="str">
            <v>Черкаська</v>
          </cell>
        </row>
        <row r="422">
          <cell r="G422" t="str">
            <v>Черкаського районного</v>
          </cell>
          <cell r="H422" t="str">
            <v>Черкаська</v>
          </cell>
        </row>
        <row r="423">
          <cell r="G423" t="str">
            <v>першого відділу Вижницького районного</v>
          </cell>
          <cell r="H423" t="str">
            <v>Чернівецька</v>
          </cell>
        </row>
        <row r="424">
          <cell r="G424" t="str">
            <v>першого відділу Дністровського районного</v>
          </cell>
          <cell r="H424" t="str">
            <v>Чернівецька</v>
          </cell>
        </row>
        <row r="425">
          <cell r="G425" t="str">
            <v>другого відділу Дністровського районного</v>
          </cell>
          <cell r="H425" t="str">
            <v>Чернівецька</v>
          </cell>
        </row>
        <row r="426">
          <cell r="G426" t="str">
            <v>шостого відділу Чернівецького районного</v>
          </cell>
          <cell r="H426" t="str">
            <v>Чернівецька</v>
          </cell>
        </row>
        <row r="427">
          <cell r="G427" t="str">
            <v>третього відділу Чернівецького районного</v>
          </cell>
          <cell r="H427" t="str">
            <v>Чернівецька</v>
          </cell>
        </row>
        <row r="428">
          <cell r="G428" t="str">
            <v>четвертого відділу Чернівецького районного</v>
          </cell>
          <cell r="H428" t="str">
            <v>Чернівецька</v>
          </cell>
        </row>
        <row r="429">
          <cell r="G429" t="str">
            <v>Вижницького районного</v>
          </cell>
          <cell r="H429" t="str">
            <v>Чернівецька</v>
          </cell>
        </row>
        <row r="430">
          <cell r="G430" t="str">
            <v>Дністровського районного</v>
          </cell>
          <cell r="H430" t="str">
            <v>Чернівецька</v>
          </cell>
        </row>
        <row r="431">
          <cell r="G431" t="str">
            <v>Чернівецького об'єднаного міського</v>
          </cell>
          <cell r="H431" t="str">
            <v>Чернівецька</v>
          </cell>
        </row>
        <row r="432">
          <cell r="G432" t="str">
            <v>Чернівецького міського</v>
          </cell>
          <cell r="H432" t="str">
            <v>Чернівецька</v>
          </cell>
        </row>
        <row r="433">
          <cell r="G433" t="str">
            <v>Чернівецького районного</v>
          </cell>
          <cell r="H433" t="str">
            <v>Чернівецька</v>
          </cell>
        </row>
        <row r="434">
          <cell r="G434" t="str">
            <v>першого відділу Корюківського районного</v>
          </cell>
          <cell r="H434" t="str">
            <v>Чернігівська</v>
          </cell>
        </row>
        <row r="435">
          <cell r="G435" t="str">
            <v>першого відділу Ніжинського районного</v>
          </cell>
          <cell r="H435" t="str">
            <v>Чернігівська</v>
          </cell>
        </row>
        <row r="436">
          <cell r="G436" t="str">
            <v>першого відділу Чернігівського районного</v>
          </cell>
          <cell r="H436" t="str">
            <v>Чернігівська</v>
          </cell>
        </row>
        <row r="437">
          <cell r="G437" t="str">
            <v>другого відділу Корюківського районного</v>
          </cell>
          <cell r="H437" t="str">
            <v>Чернігівська</v>
          </cell>
        </row>
        <row r="438">
          <cell r="G438" t="str">
            <v>другого відділу Ніжинського районного</v>
          </cell>
          <cell r="H438" t="str">
            <v>Чернігівська</v>
          </cell>
        </row>
        <row r="439">
          <cell r="G439" t="str">
            <v>першого відділу Прилуцького районного</v>
          </cell>
          <cell r="H439" t="str">
            <v>Чернігівська</v>
          </cell>
        </row>
        <row r="440">
          <cell r="G440" t="str">
            <v>третього відділу Прилуцького районного</v>
          </cell>
          <cell r="H440" t="str">
            <v>Чернігівська</v>
          </cell>
        </row>
        <row r="441">
          <cell r="G441" t="str">
            <v>другого відділу Прилуцького районного</v>
          </cell>
          <cell r="H441" t="str">
            <v>Чернігівська</v>
          </cell>
        </row>
        <row r="442">
          <cell r="G442" t="str">
            <v>другого відділу Чернігівського районного</v>
          </cell>
          <cell r="H442" t="str">
            <v>Чернігівська</v>
          </cell>
        </row>
        <row r="443">
          <cell r="G443" t="str">
            <v>другого відділу Новгород-Сіверського районного</v>
          </cell>
          <cell r="H443" t="str">
            <v>Чернігівська</v>
          </cell>
        </row>
        <row r="444">
          <cell r="G444" t="str">
            <v>третього відділу Корюківського районного</v>
          </cell>
          <cell r="H444" t="str">
            <v>Чернігівська</v>
          </cell>
        </row>
        <row r="445">
          <cell r="G445" t="str">
            <v>третього відділу Ніжинського районного</v>
          </cell>
          <cell r="H445" t="str">
            <v>Чернігівська</v>
          </cell>
        </row>
        <row r="446">
          <cell r="G446" t="str">
            <v>третього відділу Чернігівського районного</v>
          </cell>
          <cell r="H446" t="str">
            <v>Чернігівська</v>
          </cell>
        </row>
        <row r="447">
          <cell r="G447" t="str">
            <v>четвертого відділу Ніжинського районного</v>
          </cell>
          <cell r="H447" t="str">
            <v>Чернігівська</v>
          </cell>
        </row>
        <row r="448">
          <cell r="G448" t="str">
            <v>четвертого відділу Чернігівського районного</v>
          </cell>
          <cell r="H448" t="str">
            <v>Чернігівська</v>
          </cell>
        </row>
        <row r="449">
          <cell r="G449" t="str">
            <v>Ніжинського районного</v>
          </cell>
          <cell r="H449" t="str">
            <v>Чернігівська</v>
          </cell>
        </row>
        <row r="450">
          <cell r="G450" t="str">
            <v>першого відділу Новгород-Сіверського районного</v>
          </cell>
          <cell r="H450" t="str">
            <v>Чернігівська</v>
          </cell>
        </row>
        <row r="451">
          <cell r="G451" t="str">
            <v>Новгород-Сіверського районного</v>
          </cell>
          <cell r="H451" t="str">
            <v>Чернігівська</v>
          </cell>
        </row>
        <row r="452">
          <cell r="G452" t="str">
            <v>Прилуцького районного</v>
          </cell>
          <cell r="H452" t="str">
            <v>Чернігівська</v>
          </cell>
        </row>
        <row r="453">
          <cell r="G453" t="str">
            <v>Чернігівського міського</v>
          </cell>
          <cell r="H453" t="str">
            <v>Чернігівська</v>
          </cell>
        </row>
        <row r="454">
          <cell r="G454" t="str">
            <v>Чернігівського об'єднаного міського</v>
          </cell>
          <cell r="H454" t="str">
            <v>Чернігівська</v>
          </cell>
        </row>
        <row r="455">
          <cell r="G455" t="str">
            <v>Чернігівського районного</v>
          </cell>
          <cell r="H455" t="str">
            <v>Чернігівська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AH501"/>
  <sheetViews>
    <sheetView tabSelected="1" zoomScale="70" zoomScaleNormal="70" workbookViewId="0">
      <pane ySplit="11" topLeftCell="A12" activePane="bottomLeft" state="frozen"/>
      <selection pane="bottomLeft" activeCell="E204" sqref="E204"/>
    </sheetView>
  </sheetViews>
  <sheetFormatPr defaultColWidth="9.140625" defaultRowHeight="15.75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37" customWidth="1"/>
    <col min="8" max="8" width="29.5703125" style="37" customWidth="1"/>
    <col min="9" max="9" width="18.42578125" style="38" customWidth="1"/>
    <col min="10" max="10" width="22.28515625" style="35" customWidth="1"/>
    <col min="11" max="11" width="16.42578125" style="36" customWidth="1"/>
    <col min="12" max="12" width="21.85546875" style="39" bestFit="1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9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8" width="22" style="36" customWidth="1"/>
    <col min="29" max="29" width="29.140625" style="39" customWidth="1"/>
    <col min="30" max="32" width="13.28515625" style="35" customWidth="1"/>
    <col min="33" max="33" width="12.28515625" style="37" customWidth="1"/>
    <col min="34" max="34" width="29.140625" style="37" bestFit="1" customWidth="1"/>
    <col min="35" max="16384" width="9.140625" style="36"/>
  </cols>
  <sheetData>
    <row r="1" spans="1:34" hidden="1" x14ac:dyDescent="0.25">
      <c r="K1" s="39"/>
      <c r="M1" s="39"/>
      <c r="N1" s="39"/>
      <c r="O1" s="39"/>
      <c r="P1" s="39"/>
      <c r="Q1" s="39"/>
      <c r="R1" s="39"/>
      <c r="Y1" s="135"/>
      <c r="Z1" s="135"/>
      <c r="AA1" s="135"/>
      <c r="AB1" s="135"/>
      <c r="AC1" s="135"/>
      <c r="AD1" s="135"/>
      <c r="AE1" s="135"/>
      <c r="AF1" s="135"/>
      <c r="AG1" s="135"/>
      <c r="AH1" s="135"/>
    </row>
    <row r="2" spans="1:34" hidden="1" x14ac:dyDescent="0.25">
      <c r="C2" s="40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135" t="s">
        <v>13</v>
      </c>
      <c r="Z2" s="135"/>
      <c r="AA2" s="135"/>
      <c r="AB2" s="135"/>
      <c r="AC2" s="135"/>
      <c r="AD2" s="135"/>
      <c r="AE2" s="135"/>
      <c r="AF2" s="135"/>
      <c r="AG2" s="135"/>
      <c r="AH2" s="135"/>
    </row>
    <row r="3" spans="1:34" hidden="1" x14ac:dyDescent="0.25">
      <c r="C3" s="40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1"/>
      <c r="Y3" s="136" t="s">
        <v>11</v>
      </c>
      <c r="Z3" s="136"/>
      <c r="AA3" s="136"/>
      <c r="AB3" s="136"/>
      <c r="AC3" s="136"/>
      <c r="AD3" s="136"/>
      <c r="AE3" s="136"/>
      <c r="AF3" s="136"/>
      <c r="AG3" s="136"/>
      <c r="AH3" s="136"/>
    </row>
    <row r="4" spans="1:34" ht="15.6" hidden="1" customHeight="1" x14ac:dyDescent="0.25">
      <c r="C4" s="137" t="s">
        <v>0</v>
      </c>
      <c r="D4" s="137"/>
      <c r="E4" s="137"/>
      <c r="F4" s="137"/>
      <c r="G4" s="137"/>
      <c r="H4" s="137"/>
      <c r="I4" s="138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</row>
    <row r="5" spans="1:34" hidden="1" x14ac:dyDescent="0.25">
      <c r="C5" s="139" t="s">
        <v>8</v>
      </c>
      <c r="D5" s="139"/>
      <c r="E5" s="139"/>
      <c r="F5" s="139"/>
      <c r="G5" s="139"/>
      <c r="H5" s="139"/>
      <c r="I5" s="138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  <c r="V5" s="139"/>
      <c r="W5" s="139"/>
      <c r="X5" s="139"/>
      <c r="Y5" s="139"/>
      <c r="Z5" s="139"/>
      <c r="AA5" s="139"/>
      <c r="AB5" s="139"/>
      <c r="AC5" s="139"/>
      <c r="AD5" s="139"/>
      <c r="AE5" s="139"/>
      <c r="AF5" s="139"/>
      <c r="AG5" s="139"/>
      <c r="AH5" s="139"/>
    </row>
    <row r="6" spans="1:34" ht="15.6" hidden="1" customHeight="1" x14ac:dyDescent="0.25">
      <c r="C6" s="136" t="s">
        <v>12</v>
      </c>
      <c r="D6" s="136"/>
      <c r="E6" s="136"/>
      <c r="F6" s="136"/>
      <c r="G6" s="136"/>
      <c r="H6" s="136"/>
      <c r="I6" s="142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</row>
    <row r="7" spans="1:34" hidden="1" x14ac:dyDescent="0.25">
      <c r="C7" s="135" t="s">
        <v>9</v>
      </c>
      <c r="D7" s="135"/>
      <c r="E7" s="135"/>
      <c r="F7" s="135"/>
      <c r="G7" s="135"/>
      <c r="H7" s="135"/>
      <c r="I7" s="14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</row>
    <row r="8" spans="1:34" hidden="1" x14ac:dyDescent="0.25">
      <c r="C8" s="40"/>
      <c r="D8" s="37"/>
      <c r="E8" s="37"/>
      <c r="K8" s="37"/>
      <c r="M8" s="37"/>
      <c r="N8" s="37"/>
      <c r="O8" s="37"/>
      <c r="P8" s="37"/>
      <c r="Q8" s="37"/>
      <c r="R8" s="37"/>
      <c r="T8" s="37"/>
      <c r="U8" s="135"/>
      <c r="V8" s="135"/>
      <c r="W8" s="135"/>
      <c r="X8" s="135"/>
      <c r="Y8" s="135"/>
      <c r="Z8" s="37"/>
      <c r="AA8" s="37"/>
      <c r="AB8" s="37"/>
      <c r="AD8" s="39"/>
      <c r="AE8" s="39"/>
      <c r="AF8" s="39"/>
      <c r="AG8" s="42"/>
      <c r="AH8" s="42"/>
    </row>
    <row r="9" spans="1:34" s="45" customFormat="1" ht="16.5" hidden="1" x14ac:dyDescent="0.25">
      <c r="A9" s="43"/>
      <c r="B9" s="44"/>
      <c r="C9" s="146" t="s">
        <v>10</v>
      </c>
      <c r="D9" s="146"/>
      <c r="E9" s="146"/>
      <c r="F9" s="146"/>
      <c r="G9" s="146"/>
      <c r="H9" s="146"/>
      <c r="I9" s="147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  <c r="AF9" s="146"/>
      <c r="AG9" s="146"/>
      <c r="AH9" s="146"/>
    </row>
    <row r="10" spans="1:34" s="48" customFormat="1" ht="34.5" customHeight="1" x14ac:dyDescent="0.25">
      <c r="A10" s="143" t="s">
        <v>111</v>
      </c>
      <c r="B10" s="144" t="s">
        <v>110</v>
      </c>
      <c r="C10" s="134" t="s">
        <v>1</v>
      </c>
      <c r="D10" s="134" t="s">
        <v>2</v>
      </c>
      <c r="E10" s="134" cm="1">
        <f t="array" ref="E10">SUMPRODUCT(--(TRIM(E12:E1000)&lt;&gt;""))</f>
        <v>189</v>
      </c>
      <c r="F10" s="134" t="s">
        <v>18</v>
      </c>
      <c r="G10" s="134" t="s">
        <v>112</v>
      </c>
      <c r="H10" s="134" t="s">
        <v>20</v>
      </c>
      <c r="I10" s="134" t="s">
        <v>19</v>
      </c>
      <c r="J10" s="143" t="s">
        <v>17</v>
      </c>
      <c r="K10" s="134" t="s">
        <v>14</v>
      </c>
      <c r="L10" s="143" t="s">
        <v>108</v>
      </c>
      <c r="M10" s="134" t="s">
        <v>25</v>
      </c>
      <c r="N10" s="134" t="s">
        <v>26</v>
      </c>
      <c r="O10" s="134" t="s">
        <v>143</v>
      </c>
      <c r="P10" s="134" t="s">
        <v>144</v>
      </c>
      <c r="Q10" s="132" t="s">
        <v>145</v>
      </c>
      <c r="R10" s="134" t="s">
        <v>27</v>
      </c>
      <c r="S10" s="143" t="s">
        <v>28</v>
      </c>
      <c r="T10" s="132" t="s">
        <v>16</v>
      </c>
      <c r="U10" s="134" t="s">
        <v>3</v>
      </c>
      <c r="V10" s="134"/>
      <c r="W10" s="134"/>
      <c r="X10" s="134" t="s">
        <v>146</v>
      </c>
      <c r="Y10" s="134" t="s">
        <v>147</v>
      </c>
      <c r="Z10" s="134" t="s">
        <v>15</v>
      </c>
      <c r="AA10" s="132" t="s">
        <v>566</v>
      </c>
      <c r="AB10" s="134" t="s">
        <v>570</v>
      </c>
      <c r="AC10" s="140" t="s">
        <v>4</v>
      </c>
      <c r="AD10" s="46">
        <f ca="1" xml:space="preserve"> COUNT(AD12:AD9962)</f>
        <v>77</v>
      </c>
      <c r="AE10" s="46">
        <f ca="1" xml:space="preserve"> COUNT(AE12:AE9962)</f>
        <v>53</v>
      </c>
      <c r="AF10" s="46">
        <f ca="1" xml:space="preserve"> COUNT(AF12:AF9962)</f>
        <v>40</v>
      </c>
      <c r="AG10" s="46">
        <f ca="1" xml:space="preserve"> COUNT(AG12:AG9962)</f>
        <v>19</v>
      </c>
      <c r="AH10" s="47">
        <f ca="1">IFERROR(AVERAGE(AD12:AG9962),0)</f>
        <v>32.75661375661376</v>
      </c>
    </row>
    <row r="11" spans="1:34" s="48" customFormat="1" ht="34.5" customHeight="1" x14ac:dyDescent="0.25">
      <c r="A11" s="143"/>
      <c r="B11" s="144"/>
      <c r="C11" s="134"/>
      <c r="D11" s="134"/>
      <c r="E11" s="134"/>
      <c r="F11" s="134"/>
      <c r="G11" s="134"/>
      <c r="H11" s="134"/>
      <c r="I11" s="134"/>
      <c r="J11" s="143"/>
      <c r="K11" s="134"/>
      <c r="L11" s="143"/>
      <c r="M11" s="134"/>
      <c r="N11" s="134"/>
      <c r="O11" s="134"/>
      <c r="P11" s="134"/>
      <c r="Q11" s="133"/>
      <c r="R11" s="134"/>
      <c r="S11" s="143"/>
      <c r="T11" s="133"/>
      <c r="U11" s="49" t="s">
        <v>5</v>
      </c>
      <c r="V11" s="49" t="s">
        <v>6</v>
      </c>
      <c r="W11" s="50" t="s">
        <v>7</v>
      </c>
      <c r="X11" s="134"/>
      <c r="Y11" s="134"/>
      <c r="Z11" s="134"/>
      <c r="AA11" s="133"/>
      <c r="AB11" s="134"/>
      <c r="AC11" s="141"/>
      <c r="AD11" s="50" t="s">
        <v>113</v>
      </c>
      <c r="AE11" s="50" t="s">
        <v>114</v>
      </c>
      <c r="AF11" s="50" t="s">
        <v>115</v>
      </c>
      <c r="AG11" s="49" t="s">
        <v>116</v>
      </c>
      <c r="AH11" s="49" t="s">
        <v>24</v>
      </c>
    </row>
    <row r="12" spans="1:34" s="68" customFormat="1" ht="78.75" x14ac:dyDescent="0.25">
      <c r="A12" s="82" t="s">
        <v>1450</v>
      </c>
      <c r="B12" s="83" t="s">
        <v>1192</v>
      </c>
      <c r="C12" s="101">
        <v>1</v>
      </c>
      <c r="D12" s="84" t="s">
        <v>23</v>
      </c>
      <c r="E12" s="85" t="s">
        <v>1451</v>
      </c>
      <c r="F12" s="84" t="s">
        <v>932</v>
      </c>
      <c r="G12" s="84"/>
      <c r="H12" s="84" t="e" cm="1">
        <f t="array" ref="H12">IF(
  ISBLANK(F12),
  "",
  IF(
    COUNTIF([1]Settings!G$1:G$609, F12) = 1,
    INDEX([1]Settings!H$1:H$609, MATCH(F12, [1]Settings!G$1:G$609, 0)),
    IFERROR(
      INDEX([1]Settings!H$1:H$609,
        MATCH(1,
          ([1]Settings!G$1:G$609=F12) * ([1]Settings!D$1:D$609=G12),
          0
        )
      ),
      ""
    )
  )
)</f>
        <v>#VALUE!</v>
      </c>
      <c r="I12" s="83">
        <v>35853</v>
      </c>
      <c r="J12" s="82" t="s">
        <v>1452</v>
      </c>
      <c r="K12" s="84" t="s">
        <v>1453</v>
      </c>
      <c r="L12" s="86" t="s">
        <v>1454</v>
      </c>
      <c r="M12" s="84" t="s">
        <v>1455</v>
      </c>
      <c r="N12" s="84" t="s">
        <v>1455</v>
      </c>
      <c r="O12" s="84" t="s">
        <v>563</v>
      </c>
      <c r="P12" s="84" t="s">
        <v>1456</v>
      </c>
      <c r="Q12" s="84" t="s">
        <v>1457</v>
      </c>
      <c r="R12" s="84" t="s">
        <v>1458</v>
      </c>
      <c r="S12" s="86" t="s">
        <v>1459</v>
      </c>
      <c r="T12" s="87"/>
      <c r="U12" s="84" t="s">
        <v>22</v>
      </c>
      <c r="V12" s="88">
        <v>100</v>
      </c>
      <c r="W12" s="89"/>
      <c r="X12" s="90">
        <v>45770</v>
      </c>
      <c r="Y12" s="90" t="s">
        <v>1460</v>
      </c>
      <c r="Z12" s="90" t="str">
        <f>IF(E12="","",IF(T12="","ні","так"))</f>
        <v>ні</v>
      </c>
      <c r="AA12" s="90">
        <v>45769</v>
      </c>
      <c r="AB12" s="90" t="s">
        <v>109</v>
      </c>
      <c r="AC12" s="91"/>
      <c r="AD12" s="102">
        <f ca="1">IF(INT(YEARFRAC(I12,TODAY()))&lt;=30,INT(YEARFRAC(I12,TODAY())),"")</f>
        <v>27</v>
      </c>
      <c r="AE12" s="102" t="str">
        <f ca="1">IF(AND(INT(YEARFRAC(I12,TODAY()))&gt;=31,INT(YEARFRAC(I12,TODAY()))&lt;=35),INT(YEARFRAC(I12,TODAY())),"")</f>
        <v/>
      </c>
      <c r="AF12" s="102" t="str">
        <f ca="1">IF(AND(INT(YEARFRAC(I12,TODAY()))&gt;=36,INT(YEARFRAC(I12,TODAY()))&lt;=40),INT(YEARFRAC(I12,TODAY())),"")</f>
        <v/>
      </c>
      <c r="AG12" s="103" t="str">
        <f ca="1">IF(AND(INT(YEARFRAC(I12,TODAY()))&gt;=41,INT(YEARFRAC(I12,TODAY()))&lt;=45),INT(YEARFRAC(I12,TODAY())),"")</f>
        <v/>
      </c>
      <c r="AH12" s="101"/>
    </row>
    <row r="13" spans="1:34" s="60" customFormat="1" ht="78.75" x14ac:dyDescent="0.25">
      <c r="A13" s="64" t="s">
        <v>1868</v>
      </c>
      <c r="B13" s="65" t="s">
        <v>1497</v>
      </c>
      <c r="C13" s="101">
        <v>2</v>
      </c>
      <c r="D13" s="67" t="s">
        <v>23</v>
      </c>
      <c r="E13" s="76" t="s">
        <v>1869</v>
      </c>
      <c r="F13" s="67" t="s">
        <v>712</v>
      </c>
      <c r="G13" s="67" t="s">
        <v>1055</v>
      </c>
      <c r="H13" s="67" t="e" cm="1">
        <f t="array" ref="H13">IF(
  ISBLANK(F13),
  "",
  IF(
    COUNTIF([2]Settings!G$1:G$609, F13) = 1,
    INDEX([2]Settings!H$1:H$609, MATCH(F13, [2]Settings!G$1:G$609, 0)),
    IFERROR(
      INDEX([2]Settings!H$1:H$609,
        MATCH(1,
          ([2]Settings!G$1:G$609=F13) * ([2]Settings!D$1:D$609=G13),
          0
        )
      ),
      ""
    )
  )
)</f>
        <v>#VALUE!</v>
      </c>
      <c r="I13" s="65">
        <v>32422</v>
      </c>
      <c r="J13" s="64" t="s">
        <v>1870</v>
      </c>
      <c r="K13" s="67" t="s">
        <v>1871</v>
      </c>
      <c r="L13" s="69" t="s">
        <v>1872</v>
      </c>
      <c r="M13" s="108" t="s">
        <v>1873</v>
      </c>
      <c r="N13" s="108" t="s">
        <v>1874</v>
      </c>
      <c r="O13" s="108" t="s">
        <v>142</v>
      </c>
      <c r="P13" s="108" t="s">
        <v>1875</v>
      </c>
      <c r="Q13" s="108" t="s">
        <v>1876</v>
      </c>
      <c r="R13" s="108" t="s">
        <v>1877</v>
      </c>
      <c r="S13" s="109" t="s">
        <v>1878</v>
      </c>
      <c r="T13" s="67"/>
      <c r="U13" s="67" t="s">
        <v>22</v>
      </c>
      <c r="V13" s="70">
        <v>100</v>
      </c>
      <c r="W13" s="71"/>
      <c r="X13" s="72">
        <v>45771</v>
      </c>
      <c r="Y13" s="72" t="s">
        <v>1879</v>
      </c>
      <c r="Z13" s="72" t="str">
        <f>IF(E13="","",IF(T13="","ні","так"))</f>
        <v>ні</v>
      </c>
      <c r="AA13" s="72">
        <v>45770</v>
      </c>
      <c r="AB13" s="72" t="s">
        <v>569</v>
      </c>
      <c r="AC13" s="73" t="s">
        <v>1880</v>
      </c>
      <c r="AD13" s="74" t="str">
        <f ca="1">IF(INT(YEARFRAC(I13,TODAY()))&lt;=30,INT(YEARFRAC(I13,TODAY())),"")</f>
        <v/>
      </c>
      <c r="AE13" s="74" t="str">
        <f ca="1">IF(AND(INT(YEARFRAC(I13,TODAY()))&gt;=31,INT(YEARFRAC(I13,TODAY()))&lt;=35),INT(YEARFRAC(I13,TODAY())),"")</f>
        <v/>
      </c>
      <c r="AF13" s="74">
        <f ca="1">IF(AND(INT(YEARFRAC(I13,TODAY()))&gt;=36,INT(YEARFRAC(I13,TODAY()))&lt;=40),INT(YEARFRAC(I13,TODAY())),"")</f>
        <v>36</v>
      </c>
      <c r="AG13" s="75" t="str">
        <f ca="1">IF(AND(INT(YEARFRAC(I13,TODAY()))&gt;=41,INT(YEARFRAC(I13,TODAY()))&lt;=45),INT(YEARFRAC(I13,TODAY())),"")</f>
        <v/>
      </c>
      <c r="AH13" s="66"/>
    </row>
    <row r="14" spans="1:34" s="68" customFormat="1" ht="141.75" x14ac:dyDescent="0.25">
      <c r="A14" s="64" t="s">
        <v>1881</v>
      </c>
      <c r="B14" s="65" t="s">
        <v>1497</v>
      </c>
      <c r="C14" s="101">
        <v>3</v>
      </c>
      <c r="D14" s="67" t="s">
        <v>23</v>
      </c>
      <c r="E14" s="76" t="s">
        <v>1882</v>
      </c>
      <c r="F14" s="67" t="s">
        <v>704</v>
      </c>
      <c r="G14" s="67"/>
      <c r="H14" s="84" t="e" cm="1">
        <f t="array" ref="H14">IF(
  ISBLANK(F14),
  "",
  IF(
    COUNTIF([2]Settings!G$1:G$609, F14) = 1,
    INDEX([2]Settings!H$1:H$609, MATCH(F14, [2]Settings!G$1:G$609, 0)),
    IFERROR(
      INDEX([2]Settings!H$1:H$609,
        MATCH(1,
          ([2]Settings!G$1:G$609=F14) * ([2]Settings!D$1:D$609=G14),
          0
        )
      ),
      ""
    )
  )
)</f>
        <v>#VALUE!</v>
      </c>
      <c r="I14" s="65">
        <v>34783</v>
      </c>
      <c r="J14" s="64" t="s">
        <v>1883</v>
      </c>
      <c r="K14" s="67" t="s">
        <v>1884</v>
      </c>
      <c r="L14" s="69" t="s">
        <v>1885</v>
      </c>
      <c r="M14" s="84" t="s">
        <v>1886</v>
      </c>
      <c r="N14" s="84" t="s">
        <v>1887</v>
      </c>
      <c r="O14" s="84" t="s">
        <v>565</v>
      </c>
      <c r="P14" s="84" t="s">
        <v>1888</v>
      </c>
      <c r="Q14" s="84" t="s">
        <v>1889</v>
      </c>
      <c r="R14" s="84" t="s">
        <v>1890</v>
      </c>
      <c r="S14" s="86" t="s">
        <v>1891</v>
      </c>
      <c r="T14" s="67"/>
      <c r="U14" s="67" t="s">
        <v>22</v>
      </c>
      <c r="V14" s="70">
        <v>100</v>
      </c>
      <c r="W14" s="71"/>
      <c r="X14" s="72">
        <v>45771</v>
      </c>
      <c r="Y14" s="72" t="s">
        <v>1879</v>
      </c>
      <c r="Z14" s="72" t="str">
        <f>IF(E14="","",IF(T14="","ні","так"))</f>
        <v>ні</v>
      </c>
      <c r="AA14" s="72">
        <v>45770</v>
      </c>
      <c r="AB14" s="72" t="s">
        <v>109</v>
      </c>
      <c r="AC14" s="73" t="s">
        <v>1892</v>
      </c>
      <c r="AD14" s="102">
        <f ca="1">IF(INT(YEARFRAC(I14,TODAY()))&lt;=30,INT(YEARFRAC(I14,TODAY())),"")</f>
        <v>30</v>
      </c>
      <c r="AE14" s="102" t="str">
        <f ca="1">IF(AND(INT(YEARFRAC(I14,TODAY()))&gt;=31,INT(YEARFRAC(I14,TODAY()))&lt;=35),INT(YEARFRAC(I14,TODAY())),"")</f>
        <v/>
      </c>
      <c r="AF14" s="102" t="str">
        <f ca="1">IF(AND(INT(YEARFRAC(I14,TODAY()))&gt;=36,INT(YEARFRAC(I14,TODAY()))&lt;=40),INT(YEARFRAC(I14,TODAY())),"")</f>
        <v/>
      </c>
      <c r="AG14" s="103" t="str">
        <f ca="1">IF(AND(INT(YEARFRAC(I14,TODAY()))&gt;=41,INT(YEARFRAC(I14,TODAY()))&lt;=45),INT(YEARFRAC(I14,TODAY())),"")</f>
        <v/>
      </c>
      <c r="AH14" s="101"/>
    </row>
    <row r="15" spans="1:34" ht="141.75" x14ac:dyDescent="0.25">
      <c r="A15" s="64" t="s">
        <v>2661</v>
      </c>
      <c r="B15" s="65" t="s">
        <v>2662</v>
      </c>
      <c r="C15" s="101">
        <v>4</v>
      </c>
      <c r="D15" s="67" t="s">
        <v>23</v>
      </c>
      <c r="E15" s="76" t="s">
        <v>2663</v>
      </c>
      <c r="F15" s="67" t="s">
        <v>709</v>
      </c>
      <c r="G15" s="67" t="s">
        <v>1055</v>
      </c>
      <c r="H15" s="84" t="e" cm="1">
        <f t="array" ref="H15">IF(
  ISBLANK(F15),
  "",
  IF(
    COUNTIF([4]Settings!G$1:G$609, F15) = 1,
    INDEX([4]Settings!H$1:H$609, MATCH(F15, [4]Settings!G$1:G$609, 0)),
    IFERROR(
      INDEX([4]Settings!H$1:H$609,
        MATCH(1,
          ([4]Settings!G$1:G$609=F15) * ([4]Settings!D$1:D$609=G15),
          0
        )
      ),
      ""
    )
  )
)</f>
        <v>#VALUE!</v>
      </c>
      <c r="I15" s="65">
        <v>32338</v>
      </c>
      <c r="J15" s="64" t="s">
        <v>2664</v>
      </c>
      <c r="K15" s="67" t="s">
        <v>2665</v>
      </c>
      <c r="L15" s="69" t="s">
        <v>2666</v>
      </c>
      <c r="M15" s="67" t="s">
        <v>2667</v>
      </c>
      <c r="N15" s="67" t="s">
        <v>2668</v>
      </c>
      <c r="O15" s="67" t="s">
        <v>142</v>
      </c>
      <c r="P15" s="67" t="s">
        <v>2669</v>
      </c>
      <c r="Q15" s="67" t="s">
        <v>2670</v>
      </c>
      <c r="R15" s="67" t="s">
        <v>2671</v>
      </c>
      <c r="S15" s="71" t="s">
        <v>2672</v>
      </c>
      <c r="T15" s="67"/>
      <c r="U15" s="67" t="s">
        <v>22</v>
      </c>
      <c r="V15" s="70">
        <v>100</v>
      </c>
      <c r="W15" s="71"/>
      <c r="X15" s="72">
        <v>45773</v>
      </c>
      <c r="Y15" s="72" t="s">
        <v>2673</v>
      </c>
      <c r="Z15" s="72" t="str">
        <f>IF(E15="","",IF(T15="","ні","так"))</f>
        <v>ні</v>
      </c>
      <c r="AA15" s="72">
        <v>45772</v>
      </c>
      <c r="AB15" s="72" t="s">
        <v>109</v>
      </c>
      <c r="AC15" s="73" t="s">
        <v>1214</v>
      </c>
      <c r="AD15" s="102" t="str">
        <f ca="1">IF(INT(YEARFRAC(I15,TODAY()))&lt;=30,INT(YEARFRAC(I15,TODAY())),"")</f>
        <v/>
      </c>
      <c r="AE15" s="102" t="str">
        <f ca="1">IF(AND(INT(YEARFRAC(I15,TODAY()))&gt;=31,INT(YEARFRAC(I15,TODAY()))&lt;=35),INT(YEARFRAC(I15,TODAY())),"")</f>
        <v/>
      </c>
      <c r="AF15" s="102">
        <f ca="1">IF(AND(INT(YEARFRAC(I15,TODAY()))&gt;=36,INT(YEARFRAC(I15,TODAY()))&lt;=40),INT(YEARFRAC(I15,TODAY())),"")</f>
        <v>36</v>
      </c>
      <c r="AG15" s="103" t="str">
        <f ca="1">IF(AND(INT(YEARFRAC(I15,TODAY()))&gt;=41,INT(YEARFRAC(I15,TODAY()))&lt;=45),INT(YEARFRAC(I15,TODAY())),"")</f>
        <v/>
      </c>
      <c r="AH15" s="101"/>
    </row>
    <row r="16" spans="1:34" s="68" customFormat="1" ht="94.5" x14ac:dyDescent="0.25">
      <c r="A16" s="64" t="s">
        <v>1893</v>
      </c>
      <c r="B16" s="65" t="s">
        <v>1894</v>
      </c>
      <c r="C16" s="101">
        <v>5</v>
      </c>
      <c r="D16" s="67" t="s">
        <v>23</v>
      </c>
      <c r="E16" s="76" t="s">
        <v>1895</v>
      </c>
      <c r="F16" s="67" t="s">
        <v>707</v>
      </c>
      <c r="G16" s="67" t="s">
        <v>1055</v>
      </c>
      <c r="H16" s="84" t="e" cm="1">
        <f t="array" ref="H16">IF(
  ISBLANK(F16),
  "",
  IF(
    COUNTIF([2]Settings!G$1:G$609, F16) = 1,
    INDEX([2]Settings!H$1:H$609, MATCH(F16, [2]Settings!G$1:G$609, 0)),
    IFERROR(
      INDEX([2]Settings!H$1:H$609,
        MATCH(1,
          ([2]Settings!G$1:G$609=F16) * ([2]Settings!D$1:D$609=G16),
          0
        )
      ),
      ""
    )
  )
)</f>
        <v>#VALUE!</v>
      </c>
      <c r="I16" s="65">
        <v>34989</v>
      </c>
      <c r="J16" s="64" t="s">
        <v>1896</v>
      </c>
      <c r="K16" s="67" t="s">
        <v>1897</v>
      </c>
      <c r="L16" s="69" t="s">
        <v>1898</v>
      </c>
      <c r="M16" s="84" t="s">
        <v>1899</v>
      </c>
      <c r="N16" s="84" t="s">
        <v>1900</v>
      </c>
      <c r="O16" s="84" t="s">
        <v>142</v>
      </c>
      <c r="P16" s="84" t="s">
        <v>1901</v>
      </c>
      <c r="Q16" s="84" t="s">
        <v>1902</v>
      </c>
      <c r="R16" s="84" t="s">
        <v>1903</v>
      </c>
      <c r="S16" s="89" t="s">
        <v>1904</v>
      </c>
      <c r="T16" s="67"/>
      <c r="U16" s="67" t="s">
        <v>22</v>
      </c>
      <c r="V16" s="70">
        <v>100</v>
      </c>
      <c r="W16" s="71"/>
      <c r="X16" s="72">
        <v>45771</v>
      </c>
      <c r="Y16" s="72" t="s">
        <v>1879</v>
      </c>
      <c r="Z16" s="72" t="str">
        <f>IF(E16="","",IF(T16="","ні","так"))</f>
        <v>ні</v>
      </c>
      <c r="AA16" s="72">
        <v>45770</v>
      </c>
      <c r="AB16" s="72" t="s">
        <v>569</v>
      </c>
      <c r="AC16" s="73" t="s">
        <v>1214</v>
      </c>
      <c r="AD16" s="102">
        <f ca="1">IF(INT(YEARFRAC(I16,TODAY()))&lt;=30,INT(YEARFRAC(I16,TODAY())),"")</f>
        <v>29</v>
      </c>
      <c r="AE16" s="102" t="str">
        <f ca="1">IF(AND(INT(YEARFRAC(I16,TODAY()))&gt;=31,INT(YEARFRAC(I16,TODAY()))&lt;=35),INT(YEARFRAC(I16,TODAY())),"")</f>
        <v/>
      </c>
      <c r="AF16" s="102" t="str">
        <f ca="1">IF(AND(INT(YEARFRAC(I16,TODAY()))&gt;=36,INT(YEARFRAC(I16,TODAY()))&lt;=40),INT(YEARFRAC(I16,TODAY())),"")</f>
        <v/>
      </c>
      <c r="AG16" s="103" t="str">
        <f ca="1">IF(AND(INT(YEARFRAC(I16,TODAY()))&gt;=41,INT(YEARFRAC(I16,TODAY()))&lt;=45),INT(YEARFRAC(I16,TODAY())),"")</f>
        <v/>
      </c>
      <c r="AH16" s="101"/>
    </row>
    <row r="17" spans="1:34" s="68" customFormat="1" ht="94.5" x14ac:dyDescent="0.25">
      <c r="A17" s="82" t="s">
        <v>1905</v>
      </c>
      <c r="B17" s="83" t="s">
        <v>1894</v>
      </c>
      <c r="C17" s="101">
        <v>6</v>
      </c>
      <c r="D17" s="84" t="s">
        <v>23</v>
      </c>
      <c r="E17" s="85" t="s">
        <v>1906</v>
      </c>
      <c r="F17" s="84" t="s">
        <v>668</v>
      </c>
      <c r="G17" s="84"/>
      <c r="H17" s="84" t="e" cm="1">
        <f t="array" ref="H17">IF(
  ISBLANK(F17),
  "",
  IF(
    COUNTIF([2]Settings!G$1:G$609, F17) = 1,
    INDEX([2]Settings!H$1:H$609, MATCH(F17, [2]Settings!G$1:G$609, 0)),
    IFERROR(
      INDEX([2]Settings!H$1:H$609,
        MATCH(1,
          ([2]Settings!G$1:G$609=F17) * ([2]Settings!D$1:D$609=G17),
          0
        )
      ),
      ""
    )
  )
)</f>
        <v>#VALUE!</v>
      </c>
      <c r="I17" s="83">
        <v>32806</v>
      </c>
      <c r="J17" s="82" t="s">
        <v>1907</v>
      </c>
      <c r="K17" s="95" t="s">
        <v>1908</v>
      </c>
      <c r="L17" s="86" t="s">
        <v>1909</v>
      </c>
      <c r="M17" s="111" t="s">
        <v>1910</v>
      </c>
      <c r="N17" s="112" t="s">
        <v>1911</v>
      </c>
      <c r="O17" s="108" t="s">
        <v>565</v>
      </c>
      <c r="P17" s="112" t="s">
        <v>1912</v>
      </c>
      <c r="Q17" s="112" t="s">
        <v>1913</v>
      </c>
      <c r="R17" s="112" t="s">
        <v>1914</v>
      </c>
      <c r="S17" s="113" t="s">
        <v>1915</v>
      </c>
      <c r="T17" s="84"/>
      <c r="U17" s="84" t="s">
        <v>22</v>
      </c>
      <c r="V17" s="88">
        <v>100</v>
      </c>
      <c r="W17" s="89"/>
      <c r="X17" s="90">
        <v>45771</v>
      </c>
      <c r="Y17" s="90" t="s">
        <v>1879</v>
      </c>
      <c r="Z17" s="90" t="str">
        <f>IF(E17="","",IF(T17="","ні","так"))</f>
        <v>ні</v>
      </c>
      <c r="AA17" s="90">
        <v>45770</v>
      </c>
      <c r="AB17" s="90" t="s">
        <v>109</v>
      </c>
      <c r="AC17" s="91"/>
      <c r="AD17" s="102" t="str">
        <f ca="1">IF(INT(YEARFRAC(I17,TODAY()))&lt;=30,INT(YEARFRAC(I17,TODAY())),"")</f>
        <v/>
      </c>
      <c r="AE17" s="102">
        <f ca="1">IF(AND(INT(YEARFRAC(I17,TODAY()))&gt;=31,INT(YEARFRAC(I17,TODAY()))&lt;=35),INT(YEARFRAC(I17,TODAY())),"")</f>
        <v>35</v>
      </c>
      <c r="AF17" s="102" t="str">
        <f ca="1">IF(AND(INT(YEARFRAC(I17,TODAY()))&gt;=36,INT(YEARFRAC(I17,TODAY()))&lt;=40),INT(YEARFRAC(I17,TODAY())),"")</f>
        <v/>
      </c>
      <c r="AG17" s="103" t="str">
        <f ca="1">IF(AND(INT(YEARFRAC(I17,TODAY()))&gt;=41,INT(YEARFRAC(I17,TODAY()))&lt;=45),INT(YEARFRAC(I17,TODAY())),"")</f>
        <v/>
      </c>
      <c r="AH17" s="101"/>
    </row>
    <row r="18" spans="1:34" ht="157.5" x14ac:dyDescent="0.25">
      <c r="A18" s="82" t="s">
        <v>2674</v>
      </c>
      <c r="B18" s="83" t="s">
        <v>2662</v>
      </c>
      <c r="C18" s="101">
        <v>7</v>
      </c>
      <c r="D18" s="84" t="s">
        <v>23</v>
      </c>
      <c r="E18" s="106" t="s">
        <v>2675</v>
      </c>
      <c r="F18" s="84" t="s">
        <v>725</v>
      </c>
      <c r="G18" s="84"/>
      <c r="H18" s="84" t="e" cm="1">
        <f t="array" ref="H18">IF(
  ISBLANK(F18),
  "",
  IF(
    COUNTIF([4]Settings!G$1:G$609, F18) = 1,
    INDEX([4]Settings!H$1:H$609, MATCH(F18, [4]Settings!G$1:G$609, 0)),
    IFERROR(
      INDEX([4]Settings!H$1:H$609,
        MATCH(1,
          ([4]Settings!G$1:G$609=F18) * ([4]Settings!D$1:D$609=G18),
          0
        )
      ),
      ""
    )
  )
)</f>
        <v>#VALUE!</v>
      </c>
      <c r="I18" s="83">
        <v>32223</v>
      </c>
      <c r="J18" s="82" t="s">
        <v>2676</v>
      </c>
      <c r="K18" s="90" t="s">
        <v>2677</v>
      </c>
      <c r="L18" s="86" t="s">
        <v>2678</v>
      </c>
      <c r="M18" s="90" t="s">
        <v>2679</v>
      </c>
      <c r="N18" s="90" t="s">
        <v>2680</v>
      </c>
      <c r="O18" s="84" t="s">
        <v>565</v>
      </c>
      <c r="P18" s="90" t="s">
        <v>2681</v>
      </c>
      <c r="Q18" s="90" t="s">
        <v>2682</v>
      </c>
      <c r="R18" s="90" t="s">
        <v>2683</v>
      </c>
      <c r="S18" s="86" t="s">
        <v>2684</v>
      </c>
      <c r="T18" s="84"/>
      <c r="U18" s="84" t="s">
        <v>22</v>
      </c>
      <c r="V18" s="88">
        <v>100</v>
      </c>
      <c r="W18" s="89"/>
      <c r="X18" s="90">
        <v>45773</v>
      </c>
      <c r="Y18" s="90" t="s">
        <v>2673</v>
      </c>
      <c r="Z18" s="90" t="str">
        <f>IF(E18="","",IF(T18="","ні","так"))</f>
        <v>ні</v>
      </c>
      <c r="AA18" s="90">
        <v>45772</v>
      </c>
      <c r="AB18" s="90" t="s">
        <v>109</v>
      </c>
      <c r="AC18" s="91"/>
      <c r="AD18" s="102" t="str">
        <f ca="1">IF(INT(YEARFRAC(I18,TODAY()))&lt;=30,INT(YEARFRAC(I18,TODAY())),"")</f>
        <v/>
      </c>
      <c r="AE18" s="102" t="str">
        <f ca="1">IF(AND(INT(YEARFRAC(I18,TODAY()))&gt;=31,INT(YEARFRAC(I18,TODAY()))&lt;=35),INT(YEARFRAC(I18,TODAY())),"")</f>
        <v/>
      </c>
      <c r="AF18" s="102">
        <f ca="1">IF(AND(INT(YEARFRAC(I18,TODAY()))&gt;=36,INT(YEARFRAC(I18,TODAY()))&lt;=40),INT(YEARFRAC(I18,TODAY())),"")</f>
        <v>37</v>
      </c>
      <c r="AG18" s="103" t="str">
        <f ca="1">IF(AND(INT(YEARFRAC(I18,TODAY()))&gt;=41,INT(YEARFRAC(I18,TODAY()))&lt;=45),INT(YEARFRAC(I18,TODAY())),"")</f>
        <v/>
      </c>
      <c r="AH18" s="101"/>
    </row>
    <row r="19" spans="1:34" s="68" customFormat="1" ht="78.75" x14ac:dyDescent="0.25">
      <c r="A19" s="64" t="s">
        <v>1916</v>
      </c>
      <c r="B19" s="65" t="s">
        <v>1497</v>
      </c>
      <c r="C19" s="101">
        <v>8</v>
      </c>
      <c r="D19" s="67" t="s">
        <v>23</v>
      </c>
      <c r="E19" s="67" t="s">
        <v>1917</v>
      </c>
      <c r="F19" s="67" t="s">
        <v>117</v>
      </c>
      <c r="G19" s="67"/>
      <c r="H19" s="84" t="e" cm="1">
        <f t="array" ref="H19">IF(
  ISBLANK(F19),
  "",
  IF(
    COUNTIF([2]Settings!G$1:G$609, F19) = 1,
    INDEX([2]Settings!H$1:H$609, MATCH(F19, [2]Settings!G$1:G$609, 0)),
    IFERROR(
      INDEX([2]Settings!H$1:H$609,
        MATCH(1,
          ([2]Settings!G$1:G$609=F19) * ([2]Settings!D$1:D$609=G19),
          0
        )
      ),
      ""
    )
  )
)</f>
        <v>#VALUE!</v>
      </c>
      <c r="I19" s="65">
        <v>33057</v>
      </c>
      <c r="J19" s="64" t="s">
        <v>1918</v>
      </c>
      <c r="K19" s="69" t="s">
        <v>1919</v>
      </c>
      <c r="L19" s="69" t="s">
        <v>1920</v>
      </c>
      <c r="M19" s="90" t="s">
        <v>1921</v>
      </c>
      <c r="N19" s="90" t="s">
        <v>1922</v>
      </c>
      <c r="O19" s="84" t="s">
        <v>142</v>
      </c>
      <c r="P19" s="90" t="s">
        <v>1923</v>
      </c>
      <c r="Q19" s="90" t="s">
        <v>1924</v>
      </c>
      <c r="R19" s="90" t="s">
        <v>1925</v>
      </c>
      <c r="S19" s="86" t="s">
        <v>1926</v>
      </c>
      <c r="T19" s="67" t="s">
        <v>1587</v>
      </c>
      <c r="U19" s="67" t="s">
        <v>22</v>
      </c>
      <c r="V19" s="70">
        <v>100</v>
      </c>
      <c r="W19" s="71"/>
      <c r="X19" s="72">
        <v>45771</v>
      </c>
      <c r="Y19" s="72" t="s">
        <v>1879</v>
      </c>
      <c r="Z19" s="72" t="str">
        <f>IF(E19="","",IF(T19="","ні","так"))</f>
        <v>так</v>
      </c>
      <c r="AA19" s="72">
        <v>45770</v>
      </c>
      <c r="AB19" s="72" t="s">
        <v>109</v>
      </c>
      <c r="AC19" s="73" t="s">
        <v>1927</v>
      </c>
      <c r="AD19" s="102" t="str">
        <f ca="1">IF(INT(YEARFRAC(I19,TODAY()))&lt;=30,INT(YEARFRAC(I19,TODAY())),"")</f>
        <v/>
      </c>
      <c r="AE19" s="102">
        <f ca="1">IF(AND(INT(YEARFRAC(I19,TODAY()))&gt;=31,INT(YEARFRAC(I19,TODAY()))&lt;=35),INT(YEARFRAC(I19,TODAY())),"")</f>
        <v>34</v>
      </c>
      <c r="AF19" s="102" t="str">
        <f ca="1">IF(AND(INT(YEARFRAC(I19,TODAY()))&gt;=36,INT(YEARFRAC(I19,TODAY()))&lt;=40),INT(YEARFRAC(I19,TODAY())),"")</f>
        <v/>
      </c>
      <c r="AG19" s="103" t="str">
        <f ca="1">IF(AND(INT(YEARFRAC(I19,TODAY()))&gt;=41,INT(YEARFRAC(I19,TODAY()))&lt;=45),INT(YEARFRAC(I19,TODAY())),"")</f>
        <v/>
      </c>
      <c r="AH19" s="101"/>
    </row>
    <row r="20" spans="1:34" ht="78.75" x14ac:dyDescent="0.25">
      <c r="A20" s="64" t="s">
        <v>2685</v>
      </c>
      <c r="B20" s="65" t="s">
        <v>2686</v>
      </c>
      <c r="C20" s="101">
        <v>9</v>
      </c>
      <c r="D20" s="67" t="s">
        <v>23</v>
      </c>
      <c r="E20" s="76" t="s">
        <v>2687</v>
      </c>
      <c r="F20" s="67" t="s">
        <v>855</v>
      </c>
      <c r="G20" s="67"/>
      <c r="H20" s="84" t="e" cm="1">
        <f t="array" ref="H20">IF(
  ISBLANK(F20),
  "",
  IF(
    COUNTIF([4]Settings!G$1:G$609, F20) = 1,
    INDEX([4]Settings!H$1:H$609, MATCH(F20, [4]Settings!G$1:G$609, 0)),
    IFERROR(
      INDEX([4]Settings!H$1:H$609,
        MATCH(1,
          ([4]Settings!G$1:G$609=F20) * ([4]Settings!D$1:D$609=G20),
          0
        )
      ),
      ""
    )
  )
)</f>
        <v>#VALUE!</v>
      </c>
      <c r="I20" s="65">
        <v>34928</v>
      </c>
      <c r="J20" s="64" t="s">
        <v>2688</v>
      </c>
      <c r="K20" s="68" t="s">
        <v>2689</v>
      </c>
      <c r="L20" s="69" t="s">
        <v>2690</v>
      </c>
      <c r="M20" s="67" t="s">
        <v>2691</v>
      </c>
      <c r="N20" s="67" t="s">
        <v>2692</v>
      </c>
      <c r="O20" s="67" t="s">
        <v>565</v>
      </c>
      <c r="P20" s="67" t="s">
        <v>2693</v>
      </c>
      <c r="Q20" s="67" t="s">
        <v>2694</v>
      </c>
      <c r="R20" s="67" t="s">
        <v>2695</v>
      </c>
      <c r="S20" s="69" t="s">
        <v>2696</v>
      </c>
      <c r="T20" s="67" t="s">
        <v>1867</v>
      </c>
      <c r="U20" s="67" t="s">
        <v>22</v>
      </c>
      <c r="V20" s="70">
        <v>100</v>
      </c>
      <c r="W20" s="71"/>
      <c r="X20" s="72">
        <v>45773</v>
      </c>
      <c r="Y20" s="72" t="s">
        <v>2673</v>
      </c>
      <c r="Z20" s="72" t="str">
        <f>IF(E20="","",IF(T20="","ні","так"))</f>
        <v>так</v>
      </c>
      <c r="AA20" s="72">
        <v>45772</v>
      </c>
      <c r="AB20" s="72" t="s">
        <v>109</v>
      </c>
      <c r="AC20" s="73" t="s">
        <v>2239</v>
      </c>
      <c r="AD20" s="102">
        <f ca="1">IF(INT(YEARFRAC(I20,TODAY()))&lt;=30,INT(YEARFRAC(I20,TODAY())),"")</f>
        <v>29</v>
      </c>
      <c r="AE20" s="102" t="str">
        <f ca="1">IF(AND(INT(YEARFRAC(I20,TODAY()))&gt;=31,INT(YEARFRAC(I20,TODAY()))&lt;=35),INT(YEARFRAC(I20,TODAY())),"")</f>
        <v/>
      </c>
      <c r="AF20" s="102" t="str">
        <f ca="1">IF(AND(INT(YEARFRAC(I20,TODAY()))&gt;=36,INT(YEARFRAC(I20,TODAY()))&lt;=40),INT(YEARFRAC(I20,TODAY())),"")</f>
        <v/>
      </c>
      <c r="AG20" s="103" t="str">
        <f ca="1">IF(AND(INT(YEARFRAC(I20,TODAY()))&gt;=41,INT(YEARFRAC(I20,TODAY()))&lt;=45),INT(YEARFRAC(I20,TODAY())),"")</f>
        <v/>
      </c>
      <c r="AH20" s="101"/>
    </row>
    <row r="21" spans="1:34" ht="94.5" x14ac:dyDescent="0.25">
      <c r="A21" s="64" t="s">
        <v>1152</v>
      </c>
      <c r="B21" s="65" t="s">
        <v>1103</v>
      </c>
      <c r="C21" s="101">
        <v>10</v>
      </c>
      <c r="D21" s="67" t="s">
        <v>23</v>
      </c>
      <c r="E21" s="76" t="s">
        <v>1124</v>
      </c>
      <c r="F21" s="67" t="s">
        <v>707</v>
      </c>
      <c r="G21" s="67"/>
      <c r="H21" s="67" t="str" cm="1">
        <f t="array" ref="H21">IF(
  ISBLANK(F21),
  "",
  IF(
    COUNTIF(Settings!G$1:G$608, F21) = 1,
    INDEX(Settings!H$1:H$608, MATCH(F21, Settings!G$1:G$608, 0)),
    IFERROR(
      INDEX(Settings!H$1:H$608,
        MATCH(1,
          (Settings!G$1:G$608=F21) * (Settings!D$1:D$608=G21),
          0
        )
      ),
      ""
    )
  )
)</f>
        <v>Київ місто</v>
      </c>
      <c r="I21" s="65">
        <v>36115</v>
      </c>
      <c r="J21" s="64" t="s">
        <v>1127</v>
      </c>
      <c r="K21" s="67" t="s">
        <v>1125</v>
      </c>
      <c r="L21" s="78" t="s">
        <v>1126</v>
      </c>
      <c r="M21" s="67" t="s">
        <v>1370</v>
      </c>
      <c r="N21" s="67" t="s">
        <v>1371</v>
      </c>
      <c r="O21" s="67" t="s">
        <v>142</v>
      </c>
      <c r="P21" s="67" t="s">
        <v>1372</v>
      </c>
      <c r="Q21" s="67" t="s">
        <v>1373</v>
      </c>
      <c r="R21" s="67" t="s">
        <v>1374</v>
      </c>
      <c r="S21" s="69" t="s">
        <v>1375</v>
      </c>
      <c r="T21" s="67"/>
      <c r="U21" s="67" t="s">
        <v>22</v>
      </c>
      <c r="V21" s="70">
        <v>100</v>
      </c>
      <c r="W21" s="71"/>
      <c r="X21" s="72">
        <v>45769</v>
      </c>
      <c r="Y21" s="72" t="s">
        <v>1104</v>
      </c>
      <c r="Z21" s="72" t="str">
        <f>IF(E21="","",IF(T21="","ні","так"))</f>
        <v>ні</v>
      </c>
      <c r="AA21" s="72">
        <v>45768</v>
      </c>
      <c r="AB21" s="72" t="s">
        <v>109</v>
      </c>
      <c r="AC21" s="73" t="s">
        <v>1110</v>
      </c>
      <c r="AD21" s="74">
        <f ca="1">IF(INT(YEARFRAC(I21,TODAY()))&lt;=30,INT(YEARFRAC(I21,TODAY())),"")</f>
        <v>26</v>
      </c>
      <c r="AE21" s="74" t="str">
        <f ca="1">IF(AND(INT(YEARFRAC(I21,TODAY()))&gt;=31,INT(YEARFRAC(I21,TODAY()))&lt;=35),INT(YEARFRAC(I21,TODAY())),"")</f>
        <v/>
      </c>
      <c r="AF21" s="74" t="str">
        <f ca="1">IF(AND(INT(YEARFRAC(I21,TODAY()))&gt;=36,INT(YEARFRAC(I21,TODAY()))&lt;=40),INT(YEARFRAC(I21,TODAY())),"")</f>
        <v/>
      </c>
      <c r="AG21" s="75" t="str">
        <f ca="1">IF(AND(INT(YEARFRAC(I21,TODAY()))&gt;=41,INT(YEARFRAC(I21,TODAY()))&lt;=45),INT(YEARFRAC(I21,TODAY())),"")</f>
        <v/>
      </c>
      <c r="AH21" s="66"/>
    </row>
    <row r="22" spans="1:34" s="68" customFormat="1" ht="63" x14ac:dyDescent="0.25">
      <c r="A22" s="35" t="s">
        <v>1186</v>
      </c>
      <c r="B22" s="51" t="s">
        <v>1103</v>
      </c>
      <c r="C22" s="101">
        <v>11</v>
      </c>
      <c r="D22" s="99" t="s">
        <v>23</v>
      </c>
      <c r="E22" s="59" t="s">
        <v>1179</v>
      </c>
      <c r="F22" s="99" t="s">
        <v>680</v>
      </c>
      <c r="G22" s="99"/>
      <c r="H22" s="40" t="str" cm="1">
        <f t="array" ref="H22">IF(
  ISBLANK(F22),
  "",
  IF(
    COUNTIF(Settings!G$1:G$608, F22) = 1,
    INDEX(Settings!H$1:H$608, MATCH(F22, Settings!G$1:G$608, 0)),
    IFERROR(
      INDEX(Settings!H$1:H$608,
        MATCH(1,
          (Settings!G$1:G$608=F22) * (Settings!D$1:D$608=G22),
          0
        )
      ),
      ""
    )
  )
)</f>
        <v>Закарпатська</v>
      </c>
      <c r="I22" s="51">
        <v>33765</v>
      </c>
      <c r="J22" s="35" t="s">
        <v>1181</v>
      </c>
      <c r="K22" s="36" t="s">
        <v>1180</v>
      </c>
      <c r="L22" s="53"/>
      <c r="M22" s="99" t="s">
        <v>1424</v>
      </c>
      <c r="N22" s="99" t="s">
        <v>1425</v>
      </c>
      <c r="O22" s="99" t="s">
        <v>142</v>
      </c>
      <c r="P22" s="99" t="s">
        <v>1426</v>
      </c>
      <c r="Q22" s="99" t="s">
        <v>1427</v>
      </c>
      <c r="R22" s="99" t="s">
        <v>1428</v>
      </c>
      <c r="S22" s="53" t="s">
        <v>1429</v>
      </c>
      <c r="T22" s="99"/>
      <c r="U22" s="99" t="s">
        <v>22</v>
      </c>
      <c r="V22" s="54">
        <v>100</v>
      </c>
      <c r="W22" s="39"/>
      <c r="X22" s="55">
        <v>45769</v>
      </c>
      <c r="Y22" s="55" t="s">
        <v>1104</v>
      </c>
      <c r="Z22" s="55" t="str">
        <f>IF(E22="","",IF(T22="","ні","так"))</f>
        <v>ні</v>
      </c>
      <c r="AA22" s="55">
        <v>45768</v>
      </c>
      <c r="AB22" s="55" t="s">
        <v>109</v>
      </c>
      <c r="AC22" s="56"/>
      <c r="AD22" s="57" t="str">
        <f ca="1">IF(INT(YEARFRAC(I22,TODAY()))&lt;=30,INT(YEARFRAC(I22,TODAY())),"")</f>
        <v/>
      </c>
      <c r="AE22" s="57">
        <f ca="1">IF(AND(INT(YEARFRAC(I22,TODAY()))&gt;=31,INT(YEARFRAC(I22,TODAY()))&lt;=35),INT(YEARFRAC(I22,TODAY())),"")</f>
        <v>32</v>
      </c>
      <c r="AF22" s="57" t="str">
        <f ca="1">IF(AND(INT(YEARFRAC(I22,TODAY()))&gt;=36,INT(YEARFRAC(I22,TODAY()))&lt;=40),INT(YEARFRAC(I22,TODAY())),"")</f>
        <v/>
      </c>
      <c r="AG22" s="58" t="str">
        <f ca="1">IF(AND(INT(YEARFRAC(I22,TODAY()))&gt;=41,INT(YEARFRAC(I22,TODAY()))&lt;=45),INT(YEARFRAC(I22,TODAY())),"")</f>
        <v/>
      </c>
      <c r="AH22" s="52"/>
    </row>
    <row r="23" spans="1:34" s="68" customFormat="1" ht="110.25" x14ac:dyDescent="0.25">
      <c r="A23" s="82" t="s">
        <v>2697</v>
      </c>
      <c r="B23" s="83" t="s">
        <v>2662</v>
      </c>
      <c r="C23" s="101">
        <v>12</v>
      </c>
      <c r="D23" s="84" t="s">
        <v>23</v>
      </c>
      <c r="E23" s="85" t="s">
        <v>2698</v>
      </c>
      <c r="F23" s="84" t="s">
        <v>580</v>
      </c>
      <c r="G23" s="84"/>
      <c r="H23" s="84" t="e" cm="1">
        <f t="array" ref="H23">IF(
  ISBLANK(F23),
  "",
  IF(
    COUNTIF([4]Settings!G$1:G$609, F23) = 1,
    INDEX([4]Settings!H$1:H$609, MATCH(F23, [4]Settings!G$1:G$609, 0)),
    IFERROR(
      INDEX([4]Settings!H$1:H$609,
        MATCH(1,
          ([4]Settings!G$1:G$609=F23) * ([4]Settings!D$1:D$609=G23),
          0
        )
      ),
      ""
    )
  )
)</f>
        <v>#VALUE!</v>
      </c>
      <c r="I23" s="83">
        <v>35525</v>
      </c>
      <c r="J23" s="82" t="s">
        <v>2699</v>
      </c>
      <c r="K23" s="84" t="s">
        <v>2700</v>
      </c>
      <c r="L23" s="86" t="s">
        <v>2701</v>
      </c>
      <c r="M23" s="84" t="s">
        <v>2702</v>
      </c>
      <c r="N23" s="84" t="s">
        <v>2703</v>
      </c>
      <c r="O23" s="84" t="s">
        <v>563</v>
      </c>
      <c r="P23" s="84" t="s">
        <v>2704</v>
      </c>
      <c r="Q23" s="84" t="s">
        <v>2705</v>
      </c>
      <c r="R23" s="84" t="s">
        <v>2706</v>
      </c>
      <c r="S23" s="89" t="s">
        <v>2707</v>
      </c>
      <c r="T23" s="84"/>
      <c r="U23" s="84" t="s">
        <v>22</v>
      </c>
      <c r="V23" s="88">
        <v>100</v>
      </c>
      <c r="W23" s="89"/>
      <c r="X23" s="90">
        <v>45773</v>
      </c>
      <c r="Y23" s="90" t="s">
        <v>2673</v>
      </c>
      <c r="Z23" s="90" t="str">
        <f>IF(E23="","",IF(T23="","ні","так"))</f>
        <v>ні</v>
      </c>
      <c r="AA23" s="90">
        <v>45427</v>
      </c>
      <c r="AB23" s="90" t="s">
        <v>109</v>
      </c>
      <c r="AC23" s="91"/>
      <c r="AD23" s="102">
        <f ca="1">IF(INT(YEARFRAC(I23,TODAY()))&lt;=30,INT(YEARFRAC(I23,TODAY())),"")</f>
        <v>28</v>
      </c>
      <c r="AE23" s="102" t="str">
        <f ca="1">IF(AND(INT(YEARFRAC(I23,TODAY()))&gt;=31,INT(YEARFRAC(I23,TODAY()))&lt;=35),INT(YEARFRAC(I23,TODAY())),"")</f>
        <v/>
      </c>
      <c r="AF23" s="102" t="str">
        <f ca="1">IF(AND(INT(YEARFRAC(I23,TODAY()))&gt;=36,INT(YEARFRAC(I23,TODAY()))&lt;=40),INT(YEARFRAC(I23,TODAY())),"")</f>
        <v/>
      </c>
      <c r="AG23" s="103" t="str">
        <f ca="1">IF(AND(INT(YEARFRAC(I23,TODAY()))&gt;=41,INT(YEARFRAC(I23,TODAY()))&lt;=45),INT(YEARFRAC(I23,TODAY())),"")</f>
        <v/>
      </c>
      <c r="AH23" s="101"/>
    </row>
    <row r="24" spans="1:34" ht="141.75" x14ac:dyDescent="0.25">
      <c r="A24" s="82" t="s">
        <v>1928</v>
      </c>
      <c r="B24" s="83" t="s">
        <v>1497</v>
      </c>
      <c r="C24" s="101">
        <v>13</v>
      </c>
      <c r="D24" s="84" t="s">
        <v>23</v>
      </c>
      <c r="E24" s="85" t="s">
        <v>1929</v>
      </c>
      <c r="F24" s="84" t="s">
        <v>817</v>
      </c>
      <c r="G24" s="84"/>
      <c r="H24" s="84" t="e" cm="1">
        <f t="array" ref="H24">IF(
  ISBLANK(F24),
  "",
  IF(
    COUNTIF([2]Settings!G$1:G$609, F24) = 1,
    INDEX([2]Settings!H$1:H$609, MATCH(F24, [2]Settings!G$1:G$609, 0)),
    IFERROR(
      INDEX([2]Settings!H$1:H$609,
        MATCH(1,
          ([2]Settings!G$1:G$609=F24) * ([2]Settings!D$1:D$609=G24),
          0
        )
      ),
      ""
    )
  )
)</f>
        <v>#VALUE!</v>
      </c>
      <c r="I24" s="83">
        <v>34461</v>
      </c>
      <c r="J24" s="82" t="s">
        <v>1930</v>
      </c>
      <c r="K24" s="90" t="s">
        <v>1931</v>
      </c>
      <c r="L24" s="86" t="s">
        <v>1932</v>
      </c>
      <c r="M24" s="90" t="s">
        <v>1933</v>
      </c>
      <c r="N24" s="90" t="s">
        <v>1934</v>
      </c>
      <c r="O24" s="84" t="s">
        <v>142</v>
      </c>
      <c r="P24" s="90" t="s">
        <v>1935</v>
      </c>
      <c r="Q24" s="90" t="s">
        <v>1936</v>
      </c>
      <c r="R24" s="90" t="s">
        <v>1937</v>
      </c>
      <c r="S24" s="86" t="s">
        <v>1938</v>
      </c>
      <c r="T24" s="84"/>
      <c r="U24" s="84" t="s">
        <v>22</v>
      </c>
      <c r="V24" s="88">
        <v>100</v>
      </c>
      <c r="W24" s="89"/>
      <c r="X24" s="90">
        <v>45771</v>
      </c>
      <c r="Y24" s="90" t="s">
        <v>1879</v>
      </c>
      <c r="Z24" s="90" t="str">
        <f>IF(E24="","",IF(T24="","ні","так"))</f>
        <v>ні</v>
      </c>
      <c r="AA24" s="90">
        <v>45765</v>
      </c>
      <c r="AB24" s="90" t="s">
        <v>109</v>
      </c>
      <c r="AC24" s="91"/>
      <c r="AD24" s="102">
        <f ca="1">IF(INT(YEARFRAC(I24,TODAY()))&lt;=30,INT(YEARFRAC(I24,TODAY())),"")</f>
        <v>30</v>
      </c>
      <c r="AE24" s="102" t="str">
        <f ca="1">IF(AND(INT(YEARFRAC(I24,TODAY()))&gt;=31,INT(YEARFRAC(I24,TODAY()))&lt;=35),INT(YEARFRAC(I24,TODAY())),"")</f>
        <v/>
      </c>
      <c r="AF24" s="102" t="str">
        <f ca="1">IF(AND(INT(YEARFRAC(I24,TODAY()))&gt;=36,INT(YEARFRAC(I24,TODAY()))&lt;=40),INT(YEARFRAC(I24,TODAY())),"")</f>
        <v/>
      </c>
      <c r="AG24" s="103" t="str">
        <f ca="1">IF(AND(INT(YEARFRAC(I24,TODAY()))&gt;=41,INT(YEARFRAC(I24,TODAY()))&lt;=45),INT(YEARFRAC(I24,TODAY())),"")</f>
        <v/>
      </c>
      <c r="AH24" s="101"/>
    </row>
    <row r="25" spans="1:34" ht="78.75" x14ac:dyDescent="0.25">
      <c r="A25" s="64" t="s">
        <v>1939</v>
      </c>
      <c r="B25" s="65" t="s">
        <v>1497</v>
      </c>
      <c r="C25" s="101">
        <v>14</v>
      </c>
      <c r="D25" s="67" t="s">
        <v>23</v>
      </c>
      <c r="E25" s="76" t="s">
        <v>1940</v>
      </c>
      <c r="F25" s="67" t="s">
        <v>939</v>
      </c>
      <c r="G25" s="67"/>
      <c r="H25" s="67" t="e" cm="1">
        <f t="array" ref="H25">IF(
  ISBLANK(F25),
  "",
  IF(
    COUNTIF([2]Settings!G$1:G$609, F25) = 1,
    INDEX([2]Settings!H$1:H$609, MATCH(F25, [2]Settings!G$1:G$609, 0)),
    IFERROR(
      INDEX([2]Settings!H$1:H$609,
        MATCH(1,
          ([2]Settings!G$1:G$609=F25) * ([2]Settings!D$1:D$609=G25),
          0
        )
      ),
      ""
    )
  )
)</f>
        <v>#VALUE!</v>
      </c>
      <c r="I25" s="65">
        <v>31992</v>
      </c>
      <c r="J25" s="64" t="s">
        <v>1941</v>
      </c>
      <c r="K25" s="67" t="s">
        <v>1942</v>
      </c>
      <c r="L25" s="69" t="s">
        <v>1943</v>
      </c>
      <c r="M25" s="108" t="s">
        <v>1944</v>
      </c>
      <c r="N25" s="108" t="s">
        <v>1945</v>
      </c>
      <c r="O25" s="108" t="s">
        <v>565</v>
      </c>
      <c r="P25" s="108" t="s">
        <v>1946</v>
      </c>
      <c r="Q25" s="108" t="s">
        <v>1947</v>
      </c>
      <c r="R25" s="108" t="s">
        <v>1948</v>
      </c>
      <c r="S25" s="109" t="s">
        <v>1949</v>
      </c>
      <c r="T25" s="77" t="s">
        <v>1950</v>
      </c>
      <c r="U25" s="67" t="s">
        <v>22</v>
      </c>
      <c r="V25" s="70">
        <v>100</v>
      </c>
      <c r="W25" s="71"/>
      <c r="X25" s="72">
        <v>45771</v>
      </c>
      <c r="Y25" s="72" t="s">
        <v>1879</v>
      </c>
      <c r="Z25" s="72" t="str">
        <f>IF(E25="","",IF(T25="","ні","так"))</f>
        <v>так</v>
      </c>
      <c r="AA25" s="72">
        <v>45770</v>
      </c>
      <c r="AB25" s="72" t="s">
        <v>109</v>
      </c>
      <c r="AC25" s="73" t="s">
        <v>1951</v>
      </c>
      <c r="AD25" s="74" t="str">
        <f ca="1">IF(INT(YEARFRAC(I25,TODAY()))&lt;=30,INT(YEARFRAC(I25,TODAY())),"")</f>
        <v/>
      </c>
      <c r="AE25" s="74" t="str">
        <f ca="1">IF(AND(INT(YEARFRAC(I25,TODAY()))&gt;=31,INT(YEARFRAC(I25,TODAY()))&lt;=35),INT(YEARFRAC(I25,TODAY())),"")</f>
        <v/>
      </c>
      <c r="AF25" s="74">
        <f ca="1">IF(AND(INT(YEARFRAC(I25,TODAY()))&gt;=36,INT(YEARFRAC(I25,TODAY()))&lt;=40),INT(YEARFRAC(I25,TODAY())),"")</f>
        <v>37</v>
      </c>
      <c r="AG25" s="75" t="str">
        <f ca="1">IF(AND(INT(YEARFRAC(I25,TODAY()))&gt;=41,INT(YEARFRAC(I25,TODAY()))&lt;=45),INT(YEARFRAC(I25,TODAY())),"")</f>
        <v/>
      </c>
      <c r="AH25" s="66"/>
    </row>
    <row r="26" spans="1:34" ht="94.5" x14ac:dyDescent="0.25">
      <c r="A26" s="82" t="s">
        <v>1461</v>
      </c>
      <c r="B26" s="83" t="s">
        <v>1192</v>
      </c>
      <c r="C26" s="101">
        <v>15</v>
      </c>
      <c r="D26" s="84" t="s">
        <v>1054</v>
      </c>
      <c r="E26" s="106" t="s">
        <v>1462</v>
      </c>
      <c r="F26" s="84" t="s">
        <v>842</v>
      </c>
      <c r="G26" s="84"/>
      <c r="H26" s="84" t="e" cm="1">
        <f t="array" ref="H26">IF(
  ISBLANK(F26),
  "",
  IF(
    COUNTIF([1]Settings!G$1:G$609, F26) = 1,
    INDEX([1]Settings!H$1:H$609, MATCH(F26, [1]Settings!G$1:G$609, 0)),
    IFERROR(
      INDEX([1]Settings!H$1:H$609,
        MATCH(1,
          ([1]Settings!G$1:G$609=F26) * ([1]Settings!D$1:D$609=G26),
          0
        )
      ),
      ""
    )
  )
)</f>
        <v>#VALUE!</v>
      </c>
      <c r="I26" s="83">
        <v>33118</v>
      </c>
      <c r="J26" s="82" t="s">
        <v>1463</v>
      </c>
      <c r="K26" s="84" t="s">
        <v>1464</v>
      </c>
      <c r="L26" s="86" t="s">
        <v>1465</v>
      </c>
      <c r="M26" s="84" t="s">
        <v>1466</v>
      </c>
      <c r="N26" s="84" t="s">
        <v>1467</v>
      </c>
      <c r="O26" s="84" t="s">
        <v>564</v>
      </c>
      <c r="P26" s="84" t="s">
        <v>1468</v>
      </c>
      <c r="Q26" s="84" t="s">
        <v>1469</v>
      </c>
      <c r="R26" s="84" t="s">
        <v>1470</v>
      </c>
      <c r="S26" s="89" t="s">
        <v>1471</v>
      </c>
      <c r="T26" s="84" t="s">
        <v>1472</v>
      </c>
      <c r="U26" s="84" t="s">
        <v>22</v>
      </c>
      <c r="V26" s="88">
        <v>100</v>
      </c>
      <c r="W26" s="89"/>
      <c r="X26" s="90">
        <v>45770</v>
      </c>
      <c r="Y26" s="90" t="s">
        <v>1460</v>
      </c>
      <c r="Z26" s="90" t="str">
        <f>IF(E26="","",IF(T26="","ні","так"))</f>
        <v>так</v>
      </c>
      <c r="AA26" s="90">
        <v>45769</v>
      </c>
      <c r="AB26" s="90" t="s">
        <v>109</v>
      </c>
      <c r="AC26" s="91"/>
      <c r="AD26" s="102" t="str">
        <f ca="1">IF(INT(YEARFRAC(I26,TODAY()))&lt;=30,INT(YEARFRAC(I26,TODAY())),"")</f>
        <v/>
      </c>
      <c r="AE26" s="102">
        <f ca="1">IF(AND(INT(YEARFRAC(I26,TODAY()))&gt;=31,INT(YEARFRAC(I26,TODAY()))&lt;=35),INT(YEARFRAC(I26,TODAY())),"")</f>
        <v>34</v>
      </c>
      <c r="AF26" s="102" t="str">
        <f ca="1">IF(AND(INT(YEARFRAC(I26,TODAY()))&gt;=36,INT(YEARFRAC(I26,TODAY()))&lt;=40),INT(YEARFRAC(I26,TODAY())),"")</f>
        <v/>
      </c>
      <c r="AG26" s="103" t="str">
        <f ca="1">IF(AND(INT(YEARFRAC(I26,TODAY()))&gt;=41,INT(YEARFRAC(I26,TODAY()))&lt;=45),INT(YEARFRAC(I26,TODAY())),"")</f>
        <v/>
      </c>
      <c r="AH26" s="101"/>
    </row>
    <row r="27" spans="1:34" ht="78.75" x14ac:dyDescent="0.25">
      <c r="A27" s="82" t="s">
        <v>1952</v>
      </c>
      <c r="B27" s="83" t="s">
        <v>1894</v>
      </c>
      <c r="C27" s="101">
        <v>16</v>
      </c>
      <c r="D27" s="84" t="s">
        <v>23</v>
      </c>
      <c r="E27" s="84" t="s">
        <v>1953</v>
      </c>
      <c r="F27" s="84" t="s">
        <v>707</v>
      </c>
      <c r="G27" s="84" t="s">
        <v>1055</v>
      </c>
      <c r="H27" s="84" t="e" cm="1">
        <f t="array" ref="H27">IF(
  ISBLANK(F27),
  "",
  IF(
    COUNTIF([2]Settings!G$1:G$609, F27) = 1,
    INDEX([2]Settings!H$1:H$609, MATCH(F27, [2]Settings!G$1:G$609, 0)),
    IFERROR(
      INDEX([2]Settings!H$1:H$609,
        MATCH(1,
          ([2]Settings!G$1:G$609=F27) * ([2]Settings!D$1:D$609=G27),
          0
        )
      ),
      ""
    )
  )
)</f>
        <v>#VALUE!</v>
      </c>
      <c r="I27" s="83">
        <v>31337</v>
      </c>
      <c r="J27" s="82" t="s">
        <v>1954</v>
      </c>
      <c r="K27" s="86" t="s">
        <v>1955</v>
      </c>
      <c r="L27" s="86" t="s">
        <v>1956</v>
      </c>
      <c r="M27" s="84" t="s">
        <v>1957</v>
      </c>
      <c r="N27" s="84" t="s">
        <v>1958</v>
      </c>
      <c r="O27" s="84" t="s">
        <v>565</v>
      </c>
      <c r="P27" s="84" t="s">
        <v>1959</v>
      </c>
      <c r="Q27" s="84" t="s">
        <v>1960</v>
      </c>
      <c r="R27" s="84" t="s">
        <v>1961</v>
      </c>
      <c r="S27" s="86" t="s">
        <v>1962</v>
      </c>
      <c r="T27" s="84"/>
      <c r="U27" s="84" t="s">
        <v>22</v>
      </c>
      <c r="V27" s="88">
        <v>100</v>
      </c>
      <c r="W27" s="89"/>
      <c r="X27" s="90">
        <v>45771</v>
      </c>
      <c r="Y27" s="90" t="s">
        <v>1879</v>
      </c>
      <c r="Z27" s="90" t="str">
        <f>IF(E27="","",IF(T27="","ні","так"))</f>
        <v>ні</v>
      </c>
      <c r="AA27" s="90">
        <v>45770</v>
      </c>
      <c r="AB27" s="90" t="s">
        <v>569</v>
      </c>
      <c r="AC27" s="91"/>
      <c r="AD27" s="102" t="str">
        <f ca="1">IF(INT(YEARFRAC(I27,TODAY()))&lt;=30,INT(YEARFRAC(I27,TODAY())),"")</f>
        <v/>
      </c>
      <c r="AE27" s="102" t="str">
        <f ca="1">IF(AND(INT(YEARFRAC(I27,TODAY()))&gt;=31,INT(YEARFRAC(I27,TODAY()))&lt;=35),INT(YEARFRAC(I27,TODAY())),"")</f>
        <v/>
      </c>
      <c r="AF27" s="102">
        <f ca="1">IF(AND(INT(YEARFRAC(I27,TODAY()))&gt;=36,INT(YEARFRAC(I27,TODAY()))&lt;=40),INT(YEARFRAC(I27,TODAY())),"")</f>
        <v>39</v>
      </c>
      <c r="AG27" s="103" t="str">
        <f ca="1">IF(AND(INT(YEARFRAC(I27,TODAY()))&gt;=41,INT(YEARFRAC(I27,TODAY()))&lt;=45),INT(YEARFRAC(I27,TODAY())),"")</f>
        <v/>
      </c>
      <c r="AH27" s="101"/>
    </row>
    <row r="28" spans="1:34" ht="78.75" x14ac:dyDescent="0.25">
      <c r="A28" s="64" t="s">
        <v>1963</v>
      </c>
      <c r="B28" s="65" t="s">
        <v>1497</v>
      </c>
      <c r="C28" s="101">
        <v>17</v>
      </c>
      <c r="D28" s="67" t="s">
        <v>23</v>
      </c>
      <c r="E28" s="76" t="s">
        <v>1964</v>
      </c>
      <c r="F28" s="67" t="s">
        <v>128</v>
      </c>
      <c r="G28" s="67"/>
      <c r="H28" s="67" t="e" cm="1">
        <f t="array" ref="H28">IF(
  ISBLANK(F28),
  "",
  IF(
    COUNTIF([2]Settings!G$1:G$609, F28) = 1,
    INDEX([2]Settings!H$1:H$609, MATCH(F28, [2]Settings!G$1:G$609, 0)),
    IFERROR(
      INDEX([2]Settings!H$1:H$609,
        MATCH(1,
          ([2]Settings!G$1:G$609=F28) * ([2]Settings!D$1:D$609=G28),
          0
        )
      ),
      ""
    )
  )
)</f>
        <v>#VALUE!</v>
      </c>
      <c r="I28" s="65">
        <v>35143</v>
      </c>
      <c r="J28" s="64" t="s">
        <v>1965</v>
      </c>
      <c r="K28" s="68" t="s">
        <v>1966</v>
      </c>
      <c r="L28" s="69" t="s">
        <v>1967</v>
      </c>
      <c r="M28" s="108" t="s">
        <v>1968</v>
      </c>
      <c r="N28" s="108" t="s">
        <v>1969</v>
      </c>
      <c r="O28" s="108" t="s">
        <v>563</v>
      </c>
      <c r="P28" s="108" t="s">
        <v>1970</v>
      </c>
      <c r="Q28" s="108" t="s">
        <v>1971</v>
      </c>
      <c r="R28" s="108" t="s">
        <v>1972</v>
      </c>
      <c r="S28" s="115" t="s">
        <v>1973</v>
      </c>
      <c r="T28" s="67"/>
      <c r="U28" s="67" t="s">
        <v>22</v>
      </c>
      <c r="V28" s="70">
        <v>100</v>
      </c>
      <c r="W28" s="71"/>
      <c r="X28" s="72">
        <v>45771</v>
      </c>
      <c r="Y28" s="72" t="s">
        <v>1879</v>
      </c>
      <c r="Z28" s="72" t="str">
        <f>IF(E28="","",IF(T28="","ні","так"))</f>
        <v>ні</v>
      </c>
      <c r="AA28" s="72">
        <v>45770</v>
      </c>
      <c r="AB28" s="72" t="s">
        <v>109</v>
      </c>
      <c r="AC28" s="73" t="s">
        <v>1892</v>
      </c>
      <c r="AD28" s="74">
        <f ca="1">IF(INT(YEARFRAC(I28,TODAY()))&lt;=30,INT(YEARFRAC(I28,TODAY())),"")</f>
        <v>29</v>
      </c>
      <c r="AE28" s="74" t="str">
        <f ca="1">IF(AND(INT(YEARFRAC(I28,TODAY()))&gt;=31,INT(YEARFRAC(I28,TODAY()))&lt;=35),INT(YEARFRAC(I28,TODAY())),"")</f>
        <v/>
      </c>
      <c r="AF28" s="74" t="str">
        <f ca="1">IF(AND(INT(YEARFRAC(I28,TODAY()))&gt;=36,INT(YEARFRAC(I28,TODAY()))&lt;=40),INT(YEARFRAC(I28,TODAY())),"")</f>
        <v/>
      </c>
      <c r="AG28" s="75" t="str">
        <f ca="1">IF(AND(INT(YEARFRAC(I28,TODAY()))&gt;=41,INT(YEARFRAC(I28,TODAY()))&lt;=45),INT(YEARFRAC(I28,TODAY())),"")</f>
        <v/>
      </c>
      <c r="AH28" s="66"/>
    </row>
    <row r="29" spans="1:34" ht="78.75" x14ac:dyDescent="0.25">
      <c r="A29" s="64" t="s">
        <v>1974</v>
      </c>
      <c r="B29" s="65" t="s">
        <v>1894</v>
      </c>
      <c r="C29" s="101">
        <v>18</v>
      </c>
      <c r="D29" s="67" t="s">
        <v>23</v>
      </c>
      <c r="E29" s="76" t="s">
        <v>1975</v>
      </c>
      <c r="F29" s="67" t="s">
        <v>838</v>
      </c>
      <c r="G29" s="67"/>
      <c r="H29" s="84" t="e" cm="1">
        <f t="array" ref="H29">IF(
  ISBLANK(F29),
  "",
  IF(
    COUNTIF([2]Settings!G$1:G$609, F29) = 1,
    INDEX([2]Settings!H$1:H$609, MATCH(F29, [2]Settings!G$1:G$609, 0)),
    IFERROR(
      INDEX([2]Settings!H$1:H$609,
        MATCH(1,
          ([2]Settings!G$1:G$609=F29) * ([2]Settings!D$1:D$609=G29),
          0
        )
      ),
      ""
    )
  )
)</f>
        <v>#VALUE!</v>
      </c>
      <c r="I29" s="65">
        <v>33133</v>
      </c>
      <c r="J29" s="64" t="s">
        <v>1976</v>
      </c>
      <c r="K29" s="67" t="s">
        <v>1977</v>
      </c>
      <c r="L29" s="69" t="s">
        <v>1978</v>
      </c>
      <c r="M29" s="108" t="s">
        <v>1979</v>
      </c>
      <c r="N29" s="108" t="s">
        <v>1980</v>
      </c>
      <c r="O29" s="108" t="s">
        <v>564</v>
      </c>
      <c r="P29" s="108" t="s">
        <v>1981</v>
      </c>
      <c r="Q29" s="108" t="s">
        <v>1982</v>
      </c>
      <c r="R29" s="108" t="s">
        <v>1983</v>
      </c>
      <c r="S29" s="109" t="s">
        <v>1984</v>
      </c>
      <c r="T29" s="67"/>
      <c r="U29" s="67" t="s">
        <v>22</v>
      </c>
      <c r="V29" s="70">
        <v>100</v>
      </c>
      <c r="W29" s="71"/>
      <c r="X29" s="72">
        <v>45771</v>
      </c>
      <c r="Y29" s="72" t="s">
        <v>1879</v>
      </c>
      <c r="Z29" s="72" t="str">
        <f>IF(E29="","",IF(T29="","ні","так"))</f>
        <v>ні</v>
      </c>
      <c r="AA29" s="72">
        <v>45770</v>
      </c>
      <c r="AB29" s="72" t="s">
        <v>109</v>
      </c>
      <c r="AC29" s="73" t="s">
        <v>1110</v>
      </c>
      <c r="AD29" s="102" t="str">
        <f ca="1">IF(INT(YEARFRAC(I29,TODAY()))&lt;=30,INT(YEARFRAC(I29,TODAY())),"")</f>
        <v/>
      </c>
      <c r="AE29" s="102">
        <f ca="1">IF(AND(INT(YEARFRAC(I29,TODAY()))&gt;=31,INT(YEARFRAC(I29,TODAY()))&lt;=35),INT(YEARFRAC(I29,TODAY())),"")</f>
        <v>34</v>
      </c>
      <c r="AF29" s="102" t="str">
        <f ca="1">IF(AND(INT(YEARFRAC(I29,TODAY()))&gt;=36,INT(YEARFRAC(I29,TODAY()))&lt;=40),INT(YEARFRAC(I29,TODAY())),"")</f>
        <v/>
      </c>
      <c r="AG29" s="103" t="str">
        <f ca="1">IF(AND(INT(YEARFRAC(I29,TODAY()))&gt;=41,INT(YEARFRAC(I29,TODAY()))&lt;=45),INT(YEARFRAC(I29,TODAY())),"")</f>
        <v/>
      </c>
      <c r="AH29" s="101"/>
    </row>
    <row r="30" spans="1:34" ht="141.75" x14ac:dyDescent="0.25">
      <c r="A30" s="82" t="s">
        <v>1473</v>
      </c>
      <c r="B30" s="83" t="s">
        <v>1192</v>
      </c>
      <c r="C30" s="101">
        <v>19</v>
      </c>
      <c r="D30" s="84" t="s">
        <v>989</v>
      </c>
      <c r="E30" s="85" t="s">
        <v>1474</v>
      </c>
      <c r="F30" s="84" t="s">
        <v>884</v>
      </c>
      <c r="G30" s="84"/>
      <c r="H30" s="84" t="e" cm="1">
        <f t="array" ref="H30">IF(
  ISBLANK(F30),
  "",
  IF(
    COUNTIF([1]Settings!G$1:G$609, F30) = 1,
    INDEX([1]Settings!H$1:H$609, MATCH(F30, [1]Settings!G$1:G$609, 0)),
    IFERROR(
      INDEX([1]Settings!H$1:H$609,
        MATCH(1,
          ([1]Settings!G$1:G$609=F30) * ([1]Settings!D$1:D$609=G30),
          0
        )
      ),
      ""
    )
  )
)</f>
        <v>#VALUE!</v>
      </c>
      <c r="I30" s="83">
        <v>29918</v>
      </c>
      <c r="J30" s="82" t="s">
        <v>1475</v>
      </c>
      <c r="K30" s="84" t="s">
        <v>1476</v>
      </c>
      <c r="L30" s="86" t="s">
        <v>1477</v>
      </c>
      <c r="M30" s="84" t="s">
        <v>1478</v>
      </c>
      <c r="N30" s="84" t="s">
        <v>1479</v>
      </c>
      <c r="O30" s="84" t="s">
        <v>565</v>
      </c>
      <c r="P30" s="84" t="s">
        <v>1480</v>
      </c>
      <c r="Q30" s="84" t="s">
        <v>1481</v>
      </c>
      <c r="R30" s="84" t="s">
        <v>1482</v>
      </c>
      <c r="S30" s="89" t="s">
        <v>1483</v>
      </c>
      <c r="T30" s="84" t="s">
        <v>1484</v>
      </c>
      <c r="U30" s="84" t="s">
        <v>22</v>
      </c>
      <c r="V30" s="88">
        <v>100</v>
      </c>
      <c r="W30" s="89"/>
      <c r="X30" s="90">
        <v>45770</v>
      </c>
      <c r="Y30" s="90" t="s">
        <v>1460</v>
      </c>
      <c r="Z30" s="90" t="str">
        <f>IF(E30="","",IF(T30="","ні","так"))</f>
        <v>так</v>
      </c>
      <c r="AA30" s="90">
        <v>45769</v>
      </c>
      <c r="AB30" s="90" t="s">
        <v>109</v>
      </c>
      <c r="AC30" s="91"/>
      <c r="AD30" s="102" t="str">
        <f ca="1">IF(INT(YEARFRAC(I30,TODAY()))&lt;=30,INT(YEARFRAC(I30,TODAY())),"")</f>
        <v/>
      </c>
      <c r="AE30" s="102" t="str">
        <f ca="1">IF(AND(INT(YEARFRAC(I30,TODAY()))&gt;=31,INT(YEARFRAC(I30,TODAY()))&lt;=35),INT(YEARFRAC(I30,TODAY())),"")</f>
        <v/>
      </c>
      <c r="AF30" s="102" t="str">
        <f ca="1">IF(AND(INT(YEARFRAC(I30,TODAY()))&gt;=36,INT(YEARFRAC(I30,TODAY()))&lt;=40),INT(YEARFRAC(I30,TODAY())),"")</f>
        <v/>
      </c>
      <c r="AG30" s="103">
        <f ca="1">IF(AND(INT(YEARFRAC(I30,TODAY()))&gt;=41,INT(YEARFRAC(I30,TODAY()))&lt;=45),INT(YEARFRAC(I30,TODAY())),"")</f>
        <v>43</v>
      </c>
      <c r="AH30" s="101"/>
    </row>
    <row r="31" spans="1:34" ht="94.5" x14ac:dyDescent="0.25">
      <c r="A31" s="82" t="s">
        <v>1939</v>
      </c>
      <c r="B31" s="83" t="s">
        <v>1497</v>
      </c>
      <c r="C31" s="101">
        <v>20</v>
      </c>
      <c r="D31" s="84" t="s">
        <v>23</v>
      </c>
      <c r="E31" s="85" t="s">
        <v>1985</v>
      </c>
      <c r="F31" s="84" t="s">
        <v>939</v>
      </c>
      <c r="G31" s="84"/>
      <c r="H31" s="84" t="e" cm="1">
        <f t="array" ref="H31">IF(
  ISBLANK(F31),
  "",
  IF(
    COUNTIF([2]Settings!G$1:G$609, F31) = 1,
    INDEX([2]Settings!H$1:H$609, MATCH(F31, [2]Settings!G$1:G$609, 0)),
    IFERROR(
      INDEX([2]Settings!H$1:H$609,
        MATCH(1,
          ([2]Settings!G$1:G$609=F31) * ([2]Settings!D$1:D$609=G31),
          0
        )
      ),
      ""
    )
  )
)</f>
        <v>#VALUE!</v>
      </c>
      <c r="I31" s="83">
        <v>32949</v>
      </c>
      <c r="J31" s="82" t="s">
        <v>1986</v>
      </c>
      <c r="K31" s="84" t="s">
        <v>1987</v>
      </c>
      <c r="L31" s="86" t="s">
        <v>1988</v>
      </c>
      <c r="M31" s="84" t="s">
        <v>1944</v>
      </c>
      <c r="N31" s="84" t="s">
        <v>1989</v>
      </c>
      <c r="O31" s="84" t="s">
        <v>565</v>
      </c>
      <c r="P31" s="84" t="s">
        <v>1990</v>
      </c>
      <c r="Q31" s="84" t="s">
        <v>1991</v>
      </c>
      <c r="R31" s="84" t="s">
        <v>1992</v>
      </c>
      <c r="S31" s="89" t="s">
        <v>1993</v>
      </c>
      <c r="T31" s="87"/>
      <c r="U31" s="84" t="s">
        <v>22</v>
      </c>
      <c r="V31" s="88">
        <v>100</v>
      </c>
      <c r="W31" s="89"/>
      <c r="X31" s="90">
        <v>45771</v>
      </c>
      <c r="Y31" s="90" t="s">
        <v>1879</v>
      </c>
      <c r="Z31" s="90" t="str">
        <f>IF(E31="","",IF(T31="","ні","так"))</f>
        <v>ні</v>
      </c>
      <c r="AA31" s="90">
        <v>45770</v>
      </c>
      <c r="AB31" s="90" t="s">
        <v>109</v>
      </c>
      <c r="AC31" s="91"/>
      <c r="AD31" s="102" t="str">
        <f ca="1">IF(INT(YEARFRAC(I31,TODAY()))&lt;=30,INT(YEARFRAC(I31,TODAY())),"")</f>
        <v/>
      </c>
      <c r="AE31" s="102">
        <f ca="1">IF(AND(INT(YEARFRAC(I31,TODAY()))&gt;=31,INT(YEARFRAC(I31,TODAY()))&lt;=35),INT(YEARFRAC(I31,TODAY())),"")</f>
        <v>35</v>
      </c>
      <c r="AF31" s="102" t="str">
        <f ca="1">IF(AND(INT(YEARFRAC(I31,TODAY()))&gt;=36,INT(YEARFRAC(I31,TODAY()))&lt;=40),INT(YEARFRAC(I31,TODAY())),"")</f>
        <v/>
      </c>
      <c r="AG31" s="103" t="str">
        <f ca="1">IF(AND(INT(YEARFRAC(I31,TODAY()))&gt;=41,INT(YEARFRAC(I31,TODAY()))&lt;=45),INT(YEARFRAC(I31,TODAY())),"")</f>
        <v/>
      </c>
      <c r="AH31" s="101"/>
    </row>
    <row r="32" spans="1:34" ht="157.5" x14ac:dyDescent="0.25">
      <c r="A32" s="82" t="s">
        <v>1485</v>
      </c>
      <c r="B32" s="83" t="s">
        <v>1192</v>
      </c>
      <c r="C32" s="101">
        <v>21</v>
      </c>
      <c r="D32" s="84" t="s">
        <v>23</v>
      </c>
      <c r="E32" s="84" t="s">
        <v>1486</v>
      </c>
      <c r="F32" s="84" t="s">
        <v>823</v>
      </c>
      <c r="G32" s="84"/>
      <c r="H32" s="84" t="e" cm="1">
        <f t="array" ref="H32">IF(
  ISBLANK(F32),
  "",
  IF(
    COUNTIF([1]Settings!G$1:G$609, F32) = 1,
    INDEX([1]Settings!H$1:H$609, MATCH(F32, [1]Settings!G$1:G$609, 0)),
    IFERROR(
      INDEX([1]Settings!H$1:H$609,
        MATCH(1,
          ([1]Settings!G$1:G$609=F32) * ([1]Settings!D$1:D$609=G32),
          0
        )
      ),
      ""
    )
  )
)</f>
        <v>#VALUE!</v>
      </c>
      <c r="I32" s="83">
        <v>36550</v>
      </c>
      <c r="J32" s="82" t="s">
        <v>1487</v>
      </c>
      <c r="K32" s="95" t="s">
        <v>1488</v>
      </c>
      <c r="L32" s="86" t="s">
        <v>1489</v>
      </c>
      <c r="M32" s="84" t="s">
        <v>1490</v>
      </c>
      <c r="N32" s="84" t="s">
        <v>1491</v>
      </c>
      <c r="O32" s="84" t="s">
        <v>565</v>
      </c>
      <c r="P32" s="84" t="s">
        <v>1492</v>
      </c>
      <c r="Q32" s="84" t="s">
        <v>1493</v>
      </c>
      <c r="R32" s="84" t="s">
        <v>1494</v>
      </c>
      <c r="S32" s="86" t="s">
        <v>1495</v>
      </c>
      <c r="T32" s="84"/>
      <c r="U32" s="84" t="s">
        <v>22</v>
      </c>
      <c r="V32" s="88">
        <v>100</v>
      </c>
      <c r="W32" s="89"/>
      <c r="X32" s="90">
        <v>45770</v>
      </c>
      <c r="Y32" s="90" t="s">
        <v>1460</v>
      </c>
      <c r="Z32" s="90" t="str">
        <f>IF(E32="","",IF(T32="","ні","так"))</f>
        <v>ні</v>
      </c>
      <c r="AA32" s="90">
        <v>45769</v>
      </c>
      <c r="AB32" s="90" t="s">
        <v>109</v>
      </c>
      <c r="AC32" s="91"/>
      <c r="AD32" s="102">
        <f ca="1">IF(INT(YEARFRAC(I32,TODAY()))&lt;=30,INT(YEARFRAC(I32,TODAY())),"")</f>
        <v>25</v>
      </c>
      <c r="AE32" s="102" t="str">
        <f ca="1">IF(AND(INT(YEARFRAC(I32,TODAY()))&gt;=31,INT(YEARFRAC(I32,TODAY()))&lt;=35),INT(YEARFRAC(I32,TODAY())),"")</f>
        <v/>
      </c>
      <c r="AF32" s="102" t="str">
        <f ca="1">IF(AND(INT(YEARFRAC(I32,TODAY()))&gt;=36,INT(YEARFRAC(I32,TODAY()))&lt;=40),INT(YEARFRAC(I32,TODAY())),"")</f>
        <v/>
      </c>
      <c r="AG32" s="103" t="str">
        <f ca="1">IF(AND(INT(YEARFRAC(I32,TODAY()))&gt;=41,INT(YEARFRAC(I32,TODAY()))&lt;=45),INT(YEARFRAC(I32,TODAY())),"")</f>
        <v/>
      </c>
      <c r="AH32" s="101"/>
    </row>
    <row r="33" spans="1:34" ht="78.75" x14ac:dyDescent="0.25">
      <c r="A33" s="64" t="s">
        <v>1994</v>
      </c>
      <c r="B33" s="65" t="s">
        <v>1497</v>
      </c>
      <c r="C33" s="101">
        <v>22</v>
      </c>
      <c r="D33" s="67" t="s">
        <v>23</v>
      </c>
      <c r="E33" s="76" t="s">
        <v>1995</v>
      </c>
      <c r="F33" s="67" t="s">
        <v>991</v>
      </c>
      <c r="G33" s="67"/>
      <c r="H33" s="84" t="e" cm="1">
        <f t="array" ref="H33">IF(
  ISBLANK(F33),
  "",
  IF(
    COUNTIF([2]Settings!G$1:G$609, F33) = 1,
    INDEX([2]Settings!H$1:H$609, MATCH(F33, [2]Settings!G$1:G$609, 0)),
    IFERROR(
      INDEX([2]Settings!H$1:H$609,
        MATCH(1,
          ([2]Settings!G$1:G$609=F33) * ([2]Settings!D$1:D$609=G33),
          0
        )
      ),
      ""
    )
  )
)</f>
        <v>#VALUE!</v>
      </c>
      <c r="I33" s="65">
        <v>31063</v>
      </c>
      <c r="J33" s="64" t="s">
        <v>1996</v>
      </c>
      <c r="K33" s="68" t="s">
        <v>1997</v>
      </c>
      <c r="L33" s="69" t="s">
        <v>1998</v>
      </c>
      <c r="M33" s="84" t="s">
        <v>1999</v>
      </c>
      <c r="N33" s="84" t="s">
        <v>2000</v>
      </c>
      <c r="O33" s="84" t="s">
        <v>564</v>
      </c>
      <c r="P33" s="84" t="s">
        <v>2001</v>
      </c>
      <c r="Q33" s="84" t="s">
        <v>2002</v>
      </c>
      <c r="R33" s="84" t="s">
        <v>2003</v>
      </c>
      <c r="S33" s="86" t="s">
        <v>2004</v>
      </c>
      <c r="T33" s="67" t="s">
        <v>2005</v>
      </c>
      <c r="U33" s="67" t="s">
        <v>22</v>
      </c>
      <c r="V33" s="70">
        <v>100</v>
      </c>
      <c r="W33" s="71"/>
      <c r="X33" s="72">
        <v>45771</v>
      </c>
      <c r="Y33" s="72" t="s">
        <v>1879</v>
      </c>
      <c r="Z33" s="72" t="str">
        <f>IF(E33="","",IF(T33="","ні","так"))</f>
        <v>так</v>
      </c>
      <c r="AA33" s="72">
        <v>45770</v>
      </c>
      <c r="AB33" s="72" t="s">
        <v>109</v>
      </c>
      <c r="AC33" s="73" t="s">
        <v>1927</v>
      </c>
      <c r="AD33" s="102" t="str">
        <f ca="1">IF(INT(YEARFRAC(I33,TODAY()))&lt;=30,INT(YEARFRAC(I33,TODAY())),"")</f>
        <v/>
      </c>
      <c r="AE33" s="102" t="str">
        <f ca="1">IF(AND(INT(YEARFRAC(I33,TODAY()))&gt;=31,INT(YEARFRAC(I33,TODAY()))&lt;=35),INT(YEARFRAC(I33,TODAY())),"")</f>
        <v/>
      </c>
      <c r="AF33" s="102">
        <f ca="1">IF(AND(INT(YEARFRAC(I33,TODAY()))&gt;=36,INT(YEARFRAC(I33,TODAY()))&lt;=40),INT(YEARFRAC(I33,TODAY())),"")</f>
        <v>40</v>
      </c>
      <c r="AG33" s="103" t="str">
        <f ca="1">IF(AND(INT(YEARFRAC(I33,TODAY()))&gt;=41,INT(YEARFRAC(I33,TODAY()))&lt;=45),INT(YEARFRAC(I33,TODAY())),"")</f>
        <v/>
      </c>
      <c r="AH33" s="101"/>
    </row>
    <row r="34" spans="1:34" ht="157.5" x14ac:dyDescent="0.25">
      <c r="A34" s="64" t="s">
        <v>1496</v>
      </c>
      <c r="B34" s="65" t="s">
        <v>1497</v>
      </c>
      <c r="C34" s="101">
        <v>23</v>
      </c>
      <c r="D34" s="67" t="s">
        <v>23</v>
      </c>
      <c r="E34" s="76" t="s">
        <v>1498</v>
      </c>
      <c r="F34" s="67" t="s">
        <v>838</v>
      </c>
      <c r="G34" s="67"/>
      <c r="H34" s="67" t="e" cm="1">
        <f t="array" ref="H34">IF(
  ISBLANK(F34),
  "",
  IF(
    COUNTIF([1]Settings!G$1:G$609, F34) = 1,
    INDEX([1]Settings!H$1:H$609, MATCH(F34, [1]Settings!G$1:G$609, 0)),
    IFERROR(
      INDEX([1]Settings!H$1:H$609,
        MATCH(1,
          ([1]Settings!G$1:G$609=F34) * ([1]Settings!D$1:D$609=G34),
          0
        )
      ),
      ""
    )
  )
)</f>
        <v>#VALUE!</v>
      </c>
      <c r="I34" s="65">
        <v>33456</v>
      </c>
      <c r="J34" s="64" t="s">
        <v>1499</v>
      </c>
      <c r="K34" s="72" t="s">
        <v>1500</v>
      </c>
      <c r="L34" s="69" t="s">
        <v>1501</v>
      </c>
      <c r="M34" s="72" t="s">
        <v>1502</v>
      </c>
      <c r="N34" s="72" t="s">
        <v>1503</v>
      </c>
      <c r="O34" s="67" t="s">
        <v>142</v>
      </c>
      <c r="P34" s="72" t="s">
        <v>1504</v>
      </c>
      <c r="Q34" s="72" t="s">
        <v>1505</v>
      </c>
      <c r="R34" s="72" t="s">
        <v>1506</v>
      </c>
      <c r="S34" s="69" t="s">
        <v>1507</v>
      </c>
      <c r="T34" s="67"/>
      <c r="U34" s="67" t="s">
        <v>22</v>
      </c>
      <c r="V34" s="70">
        <v>100</v>
      </c>
      <c r="W34" s="71"/>
      <c r="X34" s="72">
        <v>45770</v>
      </c>
      <c r="Y34" s="72" t="s">
        <v>1460</v>
      </c>
      <c r="Z34" s="72" t="str">
        <f>IF(E34="","",IF(T34="","ні","так"))</f>
        <v>ні</v>
      </c>
      <c r="AA34" s="72">
        <v>45770</v>
      </c>
      <c r="AB34" s="72" t="s">
        <v>109</v>
      </c>
      <c r="AC34" s="73" t="s">
        <v>1110</v>
      </c>
      <c r="AD34" s="74" t="str">
        <f ca="1">IF(INT(YEARFRAC(I34,TODAY()))&lt;=30,INT(YEARFRAC(I34,TODAY())),"")</f>
        <v/>
      </c>
      <c r="AE34" s="74">
        <f ca="1">IF(AND(INT(YEARFRAC(I34,TODAY()))&gt;=31,INT(YEARFRAC(I34,TODAY()))&lt;=35),INT(YEARFRAC(I34,TODAY())),"")</f>
        <v>33</v>
      </c>
      <c r="AF34" s="74" t="str">
        <f ca="1">IF(AND(INT(YEARFRAC(I34,TODAY()))&gt;=36,INT(YEARFRAC(I34,TODAY()))&lt;=40),INT(YEARFRAC(I34,TODAY())),"")</f>
        <v/>
      </c>
      <c r="AG34" s="75" t="str">
        <f ca="1">IF(AND(INT(YEARFRAC(I34,TODAY()))&gt;=41,INT(YEARFRAC(I34,TODAY()))&lt;=45),INT(YEARFRAC(I34,TODAY())),"")</f>
        <v/>
      </c>
      <c r="AH34" s="66"/>
    </row>
    <row r="35" spans="1:34" ht="94.5" x14ac:dyDescent="0.25">
      <c r="A35" s="35" t="s">
        <v>1165</v>
      </c>
      <c r="B35" s="51" t="s">
        <v>1103</v>
      </c>
      <c r="C35" s="101">
        <v>24</v>
      </c>
      <c r="D35" s="99" t="s">
        <v>23</v>
      </c>
      <c r="E35" s="59" t="s">
        <v>1166</v>
      </c>
      <c r="F35" s="99" t="s">
        <v>668</v>
      </c>
      <c r="G35" s="99"/>
      <c r="H35" s="40" t="str" cm="1">
        <f t="array" ref="H35">IF(
  ISBLANK(F35),
  "",
  IF(
    COUNTIF(Settings!G$1:G$608, F35) = 1,
    INDEX(Settings!H$1:H$608, MATCH(F35, Settings!G$1:G$608, 0)),
    IFERROR(
      INDEX(Settings!H$1:H$608,
        MATCH(1,
          (Settings!G$1:G$608=F35) * (Settings!D$1:D$608=G35),
          0
        )
      ),
      ""
    )
  )
)</f>
        <v>Житомирська</v>
      </c>
      <c r="I35" s="51">
        <v>33656</v>
      </c>
      <c r="J35" s="35" t="s">
        <v>1169</v>
      </c>
      <c r="K35" s="36" t="s">
        <v>1167</v>
      </c>
      <c r="L35" s="53" t="s">
        <v>1168</v>
      </c>
      <c r="M35" s="99" t="s">
        <v>1316</v>
      </c>
      <c r="N35" s="99" t="s">
        <v>1317</v>
      </c>
      <c r="O35" s="99" t="s">
        <v>563</v>
      </c>
      <c r="P35" s="99" t="s">
        <v>1318</v>
      </c>
      <c r="Q35" s="99" t="s">
        <v>1319</v>
      </c>
      <c r="R35" s="99" t="s">
        <v>1320</v>
      </c>
      <c r="S35" s="53" t="s">
        <v>1321</v>
      </c>
      <c r="T35" s="99"/>
      <c r="U35" s="99" t="s">
        <v>22</v>
      </c>
      <c r="V35" s="54">
        <v>100</v>
      </c>
      <c r="W35" s="39"/>
      <c r="X35" s="55">
        <v>45769</v>
      </c>
      <c r="Y35" s="55" t="s">
        <v>1104</v>
      </c>
      <c r="Z35" s="55" t="str">
        <f>IF(E35="","",IF(T35="","ні","так"))</f>
        <v>ні</v>
      </c>
      <c r="AA35" s="55">
        <v>45769</v>
      </c>
      <c r="AB35" s="55" t="s">
        <v>109</v>
      </c>
      <c r="AC35" s="56"/>
      <c r="AD35" s="57" t="str">
        <f ca="1">IF(INT(YEARFRAC(I35,TODAY()))&lt;=30,INT(YEARFRAC(I35,TODAY())),"")</f>
        <v/>
      </c>
      <c r="AE35" s="57">
        <f ca="1">IF(AND(INT(YEARFRAC(I35,TODAY()))&gt;=31,INT(YEARFRAC(I35,TODAY()))&lt;=35),INT(YEARFRAC(I35,TODAY())),"")</f>
        <v>33</v>
      </c>
      <c r="AF35" s="57" t="str">
        <f ca="1">IF(AND(INT(YEARFRAC(I35,TODAY()))&gt;=36,INT(YEARFRAC(I35,TODAY()))&lt;=40),INT(YEARFRAC(I35,TODAY())),"")</f>
        <v/>
      </c>
      <c r="AG35" s="58" t="str">
        <f ca="1">IF(AND(INT(YEARFRAC(I35,TODAY()))&gt;=41,INT(YEARFRAC(I35,TODAY()))&lt;=45),INT(YEARFRAC(I35,TODAY())),"")</f>
        <v/>
      </c>
      <c r="AH35" s="52"/>
    </row>
    <row r="36" spans="1:34" ht="94.5" x14ac:dyDescent="0.25">
      <c r="A36" s="82" t="s">
        <v>2708</v>
      </c>
      <c r="B36" s="83" t="s">
        <v>2662</v>
      </c>
      <c r="C36" s="101">
        <v>25</v>
      </c>
      <c r="D36" s="84" t="s">
        <v>23</v>
      </c>
      <c r="E36" s="106" t="s">
        <v>2709</v>
      </c>
      <c r="F36" s="84" t="s">
        <v>889</v>
      </c>
      <c r="G36" s="84"/>
      <c r="H36" s="84" t="e" cm="1">
        <f t="array" ref="H36">IF(
  ISBLANK(F36),
  "",
  IF(
    COUNTIF([4]Settings!G$1:G$609, F36) = 1,
    INDEX([4]Settings!H$1:H$609, MATCH(F36, [4]Settings!G$1:G$609, 0)),
    IFERROR(
      INDEX([4]Settings!H$1:H$609,
        MATCH(1,
          ([4]Settings!G$1:G$609=F36) * ([4]Settings!D$1:D$609=G36),
          0
        )
      ),
      ""
    )
  )
)</f>
        <v>#VALUE!</v>
      </c>
      <c r="I36" s="83">
        <v>36061</v>
      </c>
      <c r="J36" s="82" t="s">
        <v>2710</v>
      </c>
      <c r="K36" s="84" t="s">
        <v>2711</v>
      </c>
      <c r="L36" s="86" t="s">
        <v>2712</v>
      </c>
      <c r="M36" s="84" t="s">
        <v>2713</v>
      </c>
      <c r="N36" s="84" t="s">
        <v>2714</v>
      </c>
      <c r="O36" s="84" t="s">
        <v>565</v>
      </c>
      <c r="P36" s="84" t="s">
        <v>2715</v>
      </c>
      <c r="Q36" s="84" t="s">
        <v>2716</v>
      </c>
      <c r="R36" s="84" t="s">
        <v>2717</v>
      </c>
      <c r="S36" s="89" t="s">
        <v>2718</v>
      </c>
      <c r="T36" s="84"/>
      <c r="U36" s="84" t="s">
        <v>22</v>
      </c>
      <c r="V36" s="88">
        <v>100</v>
      </c>
      <c r="W36" s="89"/>
      <c r="X36" s="90">
        <v>45773</v>
      </c>
      <c r="Y36" s="90" t="s">
        <v>2673</v>
      </c>
      <c r="Z36" s="90" t="str">
        <f>IF(E36="","",IF(T36="","ні","так"))</f>
        <v>ні</v>
      </c>
      <c r="AA36" s="90">
        <v>45772</v>
      </c>
      <c r="AB36" s="90" t="s">
        <v>109</v>
      </c>
      <c r="AC36" s="91"/>
      <c r="AD36" s="102">
        <f ca="1">IF(INT(YEARFRAC(I36,TODAY()))&lt;=30,INT(YEARFRAC(I36,TODAY())),"")</f>
        <v>26</v>
      </c>
      <c r="AE36" s="102" t="str">
        <f ca="1">IF(AND(INT(YEARFRAC(I36,TODAY()))&gt;=31,INT(YEARFRAC(I36,TODAY()))&lt;=35),INT(YEARFRAC(I36,TODAY())),"")</f>
        <v/>
      </c>
      <c r="AF36" s="102" t="str">
        <f ca="1">IF(AND(INT(YEARFRAC(I36,TODAY()))&gt;=36,INT(YEARFRAC(I36,TODAY()))&lt;=40),INT(YEARFRAC(I36,TODAY())),"")</f>
        <v/>
      </c>
      <c r="AG36" s="103" t="str">
        <f ca="1">IF(AND(INT(YEARFRAC(I36,TODAY()))&gt;=41,INT(YEARFRAC(I36,TODAY()))&lt;=45),INT(YEARFRAC(I36,TODAY())),"")</f>
        <v/>
      </c>
      <c r="AH36" s="101"/>
    </row>
    <row r="37" spans="1:34" ht="78.75" x14ac:dyDescent="0.25">
      <c r="A37" s="64" t="s">
        <v>1868</v>
      </c>
      <c r="B37" s="65" t="s">
        <v>1497</v>
      </c>
      <c r="C37" s="101">
        <v>26</v>
      </c>
      <c r="D37" s="67" t="s">
        <v>23</v>
      </c>
      <c r="E37" s="76" t="s">
        <v>2006</v>
      </c>
      <c r="F37" s="67" t="s">
        <v>712</v>
      </c>
      <c r="G37" s="67" t="s">
        <v>1055</v>
      </c>
      <c r="H37" s="84" t="e" cm="1">
        <f t="array" ref="H37">IF(
  ISBLANK(F37),
  "",
  IF(
    COUNTIF([2]Settings!G$1:G$609, F37) = 1,
    INDEX([2]Settings!H$1:H$609, MATCH(F37, [2]Settings!G$1:G$609, 0)),
    IFERROR(
      INDEX([2]Settings!H$1:H$609,
        MATCH(1,
          ([2]Settings!G$1:G$609=F37) * ([2]Settings!D$1:D$609=G37),
          0
        )
      ),
      ""
    )
  )
)</f>
        <v>#VALUE!</v>
      </c>
      <c r="I37" s="65">
        <v>36163</v>
      </c>
      <c r="J37" s="64" t="s">
        <v>2007</v>
      </c>
      <c r="K37" s="68" t="s">
        <v>2008</v>
      </c>
      <c r="L37" s="69" t="s">
        <v>2009</v>
      </c>
      <c r="M37" s="108" t="s">
        <v>2010</v>
      </c>
      <c r="N37" s="108" t="s">
        <v>2011</v>
      </c>
      <c r="O37" s="108" t="s">
        <v>564</v>
      </c>
      <c r="P37" s="108" t="s">
        <v>2012</v>
      </c>
      <c r="Q37" s="108" t="s">
        <v>2013</v>
      </c>
      <c r="R37" s="108" t="s">
        <v>2014</v>
      </c>
      <c r="S37" s="109" t="s">
        <v>2015</v>
      </c>
      <c r="T37" s="67"/>
      <c r="U37" s="67" t="s">
        <v>22</v>
      </c>
      <c r="V37" s="70">
        <v>100</v>
      </c>
      <c r="W37" s="71"/>
      <c r="X37" s="72">
        <v>45771</v>
      </c>
      <c r="Y37" s="72" t="s">
        <v>1879</v>
      </c>
      <c r="Z37" s="72" t="str">
        <f>IF(E37="","",IF(T37="","ні","так"))</f>
        <v>ні</v>
      </c>
      <c r="AA37" s="72">
        <v>45770</v>
      </c>
      <c r="AB37" s="72" t="s">
        <v>569</v>
      </c>
      <c r="AC37" s="73" t="s">
        <v>1880</v>
      </c>
      <c r="AD37" s="102">
        <f ca="1">IF(INT(YEARFRAC(I37,TODAY()))&lt;=30,INT(YEARFRAC(I37,TODAY())),"")</f>
        <v>26</v>
      </c>
      <c r="AE37" s="102" t="str">
        <f ca="1">IF(AND(INT(YEARFRAC(I37,TODAY()))&gt;=31,INT(YEARFRAC(I37,TODAY()))&lt;=35),INT(YEARFRAC(I37,TODAY())),"")</f>
        <v/>
      </c>
      <c r="AF37" s="102" t="str">
        <f ca="1">IF(AND(INT(YEARFRAC(I37,TODAY()))&gt;=36,INT(YEARFRAC(I37,TODAY()))&lt;=40),INT(YEARFRAC(I37,TODAY())),"")</f>
        <v/>
      </c>
      <c r="AG37" s="103" t="str">
        <f ca="1">IF(AND(INT(YEARFRAC(I37,TODAY()))&gt;=41,INT(YEARFRAC(I37,TODAY()))&lt;=45),INT(YEARFRAC(I37,TODAY())),"")</f>
        <v/>
      </c>
      <c r="AH37" s="101"/>
    </row>
    <row r="38" spans="1:34" ht="141.75" x14ac:dyDescent="0.25">
      <c r="A38" s="35" t="s">
        <v>1436</v>
      </c>
      <c r="B38" s="51" t="s">
        <v>1103</v>
      </c>
      <c r="C38" s="101">
        <v>27</v>
      </c>
      <c r="D38" s="40" t="s">
        <v>989</v>
      </c>
      <c r="E38" s="59" t="s">
        <v>1437</v>
      </c>
      <c r="F38" s="40" t="s">
        <v>670</v>
      </c>
      <c r="G38" s="40"/>
      <c r="H38" s="37" t="str" cm="1">
        <f t="array" ref="H38">IF(
  ISBLANK(F38),
  "",
  IF(
    COUNTIF(Settings!G$1:G$608, F38) = 1,
    INDEX(Settings!H$1:H$608, MATCH(F38, Settings!G$1:G$608, 0)),
    IFERROR(
      INDEX(Settings!H$1:H$608,
        MATCH(1,
          (Settings!G$1:G$608=F38) * (Settings!D$1:D$608=G38),
          0
        )
      ),
      ""
    )
  )
)</f>
        <v>Закарпатська</v>
      </c>
      <c r="I38" s="51">
        <v>30445</v>
      </c>
      <c r="J38" s="35" t="s">
        <v>1438</v>
      </c>
      <c r="K38" s="36" t="s">
        <v>1439</v>
      </c>
      <c r="L38" s="53" t="s">
        <v>1440</v>
      </c>
      <c r="M38" s="40" t="s">
        <v>1441</v>
      </c>
      <c r="N38" s="40" t="s">
        <v>1442</v>
      </c>
      <c r="O38" s="40" t="s">
        <v>142</v>
      </c>
      <c r="P38" s="40" t="s">
        <v>1443</v>
      </c>
      <c r="Q38" s="40" t="s">
        <v>1444</v>
      </c>
      <c r="R38" s="40" t="s">
        <v>1445</v>
      </c>
      <c r="S38" s="53" t="s">
        <v>1446</v>
      </c>
      <c r="T38" s="40" t="s">
        <v>1447</v>
      </c>
      <c r="U38" s="40" t="s">
        <v>22</v>
      </c>
      <c r="V38" s="54">
        <v>100</v>
      </c>
      <c r="W38" s="39"/>
      <c r="X38" s="55">
        <v>45769</v>
      </c>
      <c r="Y38" s="55" t="s">
        <v>1104</v>
      </c>
      <c r="Z38" s="55" t="str">
        <f>IF(E38="","",IF(T38="","ні","так"))</f>
        <v>так</v>
      </c>
      <c r="AA38" s="55">
        <v>45768</v>
      </c>
      <c r="AB38" s="55" t="s">
        <v>109</v>
      </c>
      <c r="AC38" s="56"/>
      <c r="AD38" s="57" t="str">
        <f ca="1">IF(INT(YEARFRAC(I38,TODAY()))&lt;=30,INT(YEARFRAC(I38,TODAY())),"")</f>
        <v/>
      </c>
      <c r="AE38" s="57" t="str">
        <f ca="1">IF(AND(INT(YEARFRAC(I38,TODAY()))&gt;=31,INT(YEARFRAC(I38,TODAY()))&lt;=35),INT(YEARFRAC(I38,TODAY())),"")</f>
        <v/>
      </c>
      <c r="AF38" s="57" t="str">
        <f ca="1">IF(AND(INT(YEARFRAC(I38,TODAY()))&gt;=36,INT(YEARFRAC(I38,TODAY()))&lt;=40),INT(YEARFRAC(I38,TODAY())),"")</f>
        <v/>
      </c>
      <c r="AG38" s="58">
        <f ca="1">IF(AND(INT(YEARFRAC(I38,TODAY()))&gt;=41,INT(YEARFRAC(I38,TODAY()))&lt;=45),INT(YEARFRAC(I38,TODAY())),"")</f>
        <v>41</v>
      </c>
      <c r="AH38" s="52"/>
    </row>
    <row r="39" spans="1:34" ht="78.75" x14ac:dyDescent="0.25">
      <c r="A39" s="64" t="s">
        <v>1153</v>
      </c>
      <c r="B39" s="65" t="s">
        <v>1103</v>
      </c>
      <c r="C39" s="101">
        <v>28</v>
      </c>
      <c r="D39" s="67" t="s">
        <v>989</v>
      </c>
      <c r="E39" s="76" t="s">
        <v>1154</v>
      </c>
      <c r="F39" s="67" t="s">
        <v>712</v>
      </c>
      <c r="G39" s="67" t="s">
        <v>1055</v>
      </c>
      <c r="H39" s="67" t="str" cm="1">
        <f t="array" ref="H39">IF(
  ISBLANK(F39),
  "",
  IF(
    COUNTIF(Settings!G$1:G$608, F39) = 1,
    INDEX(Settings!H$1:H$608, MATCH(F39, Settings!G$1:G$608, 0)),
    IFERROR(
      INDEX(Settings!H$1:H$608,
        MATCH(1,
          (Settings!G$1:G$608=F39) * (Settings!D$1:D$608=G39),
          0
        )
      ),
      ""
    )
  )
)</f>
        <v>Київ місто</v>
      </c>
      <c r="I39" s="65">
        <v>32096</v>
      </c>
      <c r="J39" s="64" t="s">
        <v>1157</v>
      </c>
      <c r="K39" s="67" t="s">
        <v>1155</v>
      </c>
      <c r="L39" s="69" t="s">
        <v>1156</v>
      </c>
      <c r="M39" s="67" t="s">
        <v>1400</v>
      </c>
      <c r="N39" s="67" t="s">
        <v>1401</v>
      </c>
      <c r="O39" s="67" t="s">
        <v>564</v>
      </c>
      <c r="P39" s="67" t="s">
        <v>1402</v>
      </c>
      <c r="Q39" s="67" t="s">
        <v>1403</v>
      </c>
      <c r="R39" s="67" t="s">
        <v>1404</v>
      </c>
      <c r="S39" s="71" t="s">
        <v>1405</v>
      </c>
      <c r="T39" s="67" t="s">
        <v>1158</v>
      </c>
      <c r="U39" s="67" t="s">
        <v>22</v>
      </c>
      <c r="V39" s="70">
        <v>100</v>
      </c>
      <c r="W39" s="71"/>
      <c r="X39" s="72">
        <v>45769</v>
      </c>
      <c r="Y39" s="72" t="s">
        <v>1104</v>
      </c>
      <c r="Z39" s="72" t="str">
        <f>IF(E39="","",IF(T39="","ні","так"))</f>
        <v>так</v>
      </c>
      <c r="AA39" s="72">
        <v>45768</v>
      </c>
      <c r="AB39" s="72" t="s">
        <v>109</v>
      </c>
      <c r="AC39" s="73" t="s">
        <v>1110</v>
      </c>
      <c r="AD39" s="74" t="str">
        <f ca="1">IF(INT(YEARFRAC(I39,TODAY()))&lt;=30,INT(YEARFRAC(I39,TODAY())),"")</f>
        <v/>
      </c>
      <c r="AE39" s="74" t="str">
        <f ca="1">IF(AND(INT(YEARFRAC(I39,TODAY()))&gt;=31,INT(YEARFRAC(I39,TODAY()))&lt;=35),INT(YEARFRAC(I39,TODAY())),"")</f>
        <v/>
      </c>
      <c r="AF39" s="74">
        <f ca="1">IF(AND(INT(YEARFRAC(I39,TODAY()))&gt;=36,INT(YEARFRAC(I39,TODAY()))&lt;=40),INT(YEARFRAC(I39,TODAY())),"")</f>
        <v>37</v>
      </c>
      <c r="AG39" s="75" t="str">
        <f ca="1">IF(AND(INT(YEARFRAC(I39,TODAY()))&gt;=41,INT(YEARFRAC(I39,TODAY()))&lt;=45),INT(YEARFRAC(I39,TODAY())),"")</f>
        <v/>
      </c>
      <c r="AH39" s="66"/>
    </row>
    <row r="40" spans="1:34" ht="78.75" x14ac:dyDescent="0.25">
      <c r="A40" s="82" t="s">
        <v>1205</v>
      </c>
      <c r="B40" s="83" t="s">
        <v>1103</v>
      </c>
      <c r="C40" s="101">
        <v>29</v>
      </c>
      <c r="D40" s="84" t="s">
        <v>23</v>
      </c>
      <c r="E40" s="85" t="s">
        <v>1206</v>
      </c>
      <c r="F40" s="84" t="s">
        <v>671</v>
      </c>
      <c r="G40" s="84"/>
      <c r="H40" s="40" t="str" cm="1">
        <f t="array" ref="H40">IF(
  ISBLANK(F40),
  "",
  IF(
    COUNTIF(Settings!G$1:G$608, F40) = 1,
    INDEX(Settings!H$1:H$608, MATCH(F40, Settings!G$1:G$608, 0)),
    IFERROR(
      INDEX(Settings!H$1:H$608,
        MATCH(1,
          (Settings!G$1:G$608=F40) * (Settings!D$1:D$608=G40),
          0
        )
      ),
      ""
    )
  )
)</f>
        <v>Закарпатська</v>
      </c>
      <c r="I40" s="83">
        <v>35393</v>
      </c>
      <c r="J40" s="82" t="s">
        <v>1241</v>
      </c>
      <c r="K40" s="95" t="s">
        <v>1242</v>
      </c>
      <c r="L40" s="86" t="s">
        <v>1243</v>
      </c>
      <c r="M40" s="84" t="s">
        <v>1328</v>
      </c>
      <c r="N40" s="84" t="s">
        <v>1329</v>
      </c>
      <c r="O40" s="84" t="s">
        <v>565</v>
      </c>
      <c r="P40" s="84" t="s">
        <v>1330</v>
      </c>
      <c r="Q40" s="84" t="s">
        <v>1331</v>
      </c>
      <c r="R40" s="84" t="s">
        <v>1332</v>
      </c>
      <c r="S40" s="86" t="s">
        <v>1333</v>
      </c>
      <c r="T40" s="84"/>
      <c r="U40" s="84" t="s">
        <v>22</v>
      </c>
      <c r="V40" s="88">
        <v>100</v>
      </c>
      <c r="W40" s="89"/>
      <c r="X40" s="90">
        <v>45769</v>
      </c>
      <c r="Y40" s="90" t="s">
        <v>1104</v>
      </c>
      <c r="Z40" s="90" t="str">
        <f>IF(E40="","",IF(T40="","ні","так"))</f>
        <v>ні</v>
      </c>
      <c r="AA40" s="90">
        <v>45767</v>
      </c>
      <c r="AB40" s="90" t="s">
        <v>109</v>
      </c>
      <c r="AC40" s="91"/>
      <c r="AD40" s="57">
        <f ca="1">IF(INT(YEARFRAC(I40,TODAY()))&lt;=30,INT(YEARFRAC(I40,TODAY())),"")</f>
        <v>28</v>
      </c>
      <c r="AE40" s="57" t="str">
        <f ca="1">IF(AND(INT(YEARFRAC(I40,TODAY()))&gt;=31,INT(YEARFRAC(I40,TODAY()))&lt;=35),INT(YEARFRAC(I40,TODAY())),"")</f>
        <v/>
      </c>
      <c r="AF40" s="57" t="str">
        <f ca="1">IF(AND(INT(YEARFRAC(I40,TODAY()))&gt;=36,INT(YEARFRAC(I40,TODAY()))&lt;=40),INT(YEARFRAC(I40,TODAY())),"")</f>
        <v/>
      </c>
      <c r="AG40" s="58" t="str">
        <f ca="1">IF(AND(INT(YEARFRAC(I40,TODAY()))&gt;=41,INT(YEARFRAC(I40,TODAY()))&lt;=45),INT(YEARFRAC(I40,TODAY())),"")</f>
        <v/>
      </c>
      <c r="AH40" s="52"/>
    </row>
    <row r="41" spans="1:34" ht="82.5" x14ac:dyDescent="0.25">
      <c r="A41" s="118" t="s">
        <v>2016</v>
      </c>
      <c r="B41" s="119" t="s">
        <v>1497</v>
      </c>
      <c r="C41" s="101">
        <v>30</v>
      </c>
      <c r="D41" s="120" t="s">
        <v>23</v>
      </c>
      <c r="E41" s="121" t="s">
        <v>2017</v>
      </c>
      <c r="F41" s="120" t="s">
        <v>136</v>
      </c>
      <c r="G41" s="120"/>
      <c r="H41" s="120" t="e" cm="1">
        <f t="array" ref="H41">IF(
  ISBLANK(F41),
  "",
  IF(
    COUNTIF([2]Settings!G$1:G$609, F41) = 1,
    INDEX([2]Settings!H$1:H$609, MATCH(F41, [2]Settings!G$1:G$609, 0)),
    IFERROR(
      INDEX([2]Settings!H$1:H$609,
        MATCH(1,
          ([2]Settings!G$1:G$609=F41) * ([2]Settings!D$1:D$609=G41),
          0
        )
      ),
      ""
    )
  )
)</f>
        <v>#VALUE!</v>
      </c>
      <c r="I41" s="119">
        <v>36411</v>
      </c>
      <c r="J41" s="118" t="s">
        <v>2018</v>
      </c>
      <c r="K41" s="122" t="s">
        <v>2019</v>
      </c>
      <c r="L41" s="123" t="s">
        <v>2020</v>
      </c>
      <c r="M41" s="108" t="s">
        <v>2021</v>
      </c>
      <c r="N41" s="108" t="s">
        <v>2022</v>
      </c>
      <c r="O41" s="108" t="s">
        <v>565</v>
      </c>
      <c r="P41" s="108" t="s">
        <v>2023</v>
      </c>
      <c r="Q41" s="108" t="s">
        <v>2024</v>
      </c>
      <c r="R41" s="108" t="s">
        <v>2025</v>
      </c>
      <c r="S41" s="109" t="s">
        <v>2026</v>
      </c>
      <c r="T41" s="120"/>
      <c r="U41" s="120" t="s">
        <v>22</v>
      </c>
      <c r="V41" s="124">
        <v>100</v>
      </c>
      <c r="W41" s="125"/>
      <c r="X41" s="122">
        <v>45771</v>
      </c>
      <c r="Y41" s="122" t="s">
        <v>1879</v>
      </c>
      <c r="Z41" s="122" t="str">
        <f>IF(E41="","",IF(T41="","ні","так"))</f>
        <v>ні</v>
      </c>
      <c r="AA41" s="122">
        <v>45770</v>
      </c>
      <c r="AB41" s="122" t="s">
        <v>568</v>
      </c>
      <c r="AC41" s="126" t="s">
        <v>2027</v>
      </c>
      <c r="AD41" s="127">
        <f ca="1">IF(INT(YEARFRAC(I41,TODAY()))&lt;=30,INT(YEARFRAC(I41,TODAY())),"")</f>
        <v>25</v>
      </c>
      <c r="AE41" s="127" t="str">
        <f ca="1">IF(AND(INT(YEARFRAC(I41,TODAY()))&gt;=31,INT(YEARFRAC(I41,TODAY()))&lt;=35),INT(YEARFRAC(I41,TODAY())),"")</f>
        <v/>
      </c>
      <c r="AF41" s="127" t="str">
        <f ca="1">IF(AND(INT(YEARFRAC(I41,TODAY()))&gt;=36,INT(YEARFRAC(I41,TODAY()))&lt;=40),INT(YEARFRAC(I41,TODAY())),"")</f>
        <v/>
      </c>
      <c r="AG41" s="128" t="str">
        <f ca="1">IF(AND(INT(YEARFRAC(I41,TODAY()))&gt;=41,INT(YEARFRAC(I41,TODAY()))&lt;=45),INT(YEARFRAC(I41,TODAY())),"")</f>
        <v/>
      </c>
      <c r="AH41" s="129"/>
    </row>
    <row r="42" spans="1:34" ht="94.5" x14ac:dyDescent="0.25">
      <c r="A42" s="64" t="s">
        <v>2028</v>
      </c>
      <c r="B42" s="65" t="s">
        <v>1497</v>
      </c>
      <c r="C42" s="101">
        <v>31</v>
      </c>
      <c r="D42" s="67" t="s">
        <v>23</v>
      </c>
      <c r="E42" s="76" t="s">
        <v>2029</v>
      </c>
      <c r="F42" s="67" t="s">
        <v>912</v>
      </c>
      <c r="G42" s="67"/>
      <c r="H42" s="67" t="e" cm="1">
        <f t="array" ref="H42">IF(
  ISBLANK(F42),
  "",
  IF(
    COUNTIF([2]Settings!G$1:G$609, F42) = 1,
    INDEX([2]Settings!H$1:H$609, MATCH(F42, [2]Settings!G$1:G$609, 0)),
    IFERROR(
      INDEX([2]Settings!H$1:H$609,
        MATCH(1,
          ([2]Settings!G$1:G$609=F42) * ([2]Settings!D$1:D$609=G42),
          0
        )
      ),
      ""
    )
  )
)</f>
        <v>#VALUE!</v>
      </c>
      <c r="I42" s="65">
        <v>35644</v>
      </c>
      <c r="J42" s="64" t="s">
        <v>2030</v>
      </c>
      <c r="K42" s="72" t="s">
        <v>2031</v>
      </c>
      <c r="L42" s="69" t="s">
        <v>2032</v>
      </c>
      <c r="M42" s="84" t="s">
        <v>2033</v>
      </c>
      <c r="N42" s="84" t="s">
        <v>2034</v>
      </c>
      <c r="O42" s="84" t="s">
        <v>565</v>
      </c>
      <c r="P42" s="84" t="s">
        <v>2035</v>
      </c>
      <c r="Q42" s="84" t="s">
        <v>2036</v>
      </c>
      <c r="R42" s="84" t="s">
        <v>2037</v>
      </c>
      <c r="S42" s="86" t="s">
        <v>2038</v>
      </c>
      <c r="T42" s="67"/>
      <c r="U42" s="67" t="s">
        <v>22</v>
      </c>
      <c r="V42" s="70">
        <v>100</v>
      </c>
      <c r="W42" s="71"/>
      <c r="X42" s="72">
        <v>45771</v>
      </c>
      <c r="Y42" s="72" t="s">
        <v>1879</v>
      </c>
      <c r="Z42" s="72" t="str">
        <f>IF(E42="","",IF(T42="","ні","так"))</f>
        <v>ні</v>
      </c>
      <c r="AA42" s="72">
        <v>45770</v>
      </c>
      <c r="AB42" s="72" t="s">
        <v>109</v>
      </c>
      <c r="AC42" s="73" t="s">
        <v>1880</v>
      </c>
      <c r="AD42" s="74">
        <f ca="1">IF(INT(YEARFRAC(I42,TODAY()))&lt;=30,INT(YEARFRAC(I42,TODAY())),"")</f>
        <v>27</v>
      </c>
      <c r="AE42" s="74" t="str">
        <f ca="1">IF(AND(INT(YEARFRAC(I42,TODAY()))&gt;=31,INT(YEARFRAC(I42,TODAY()))&lt;=35),INT(YEARFRAC(I42,TODAY())),"")</f>
        <v/>
      </c>
      <c r="AF42" s="74" t="str">
        <f ca="1">IF(AND(INT(YEARFRAC(I42,TODAY()))&gt;=36,INT(YEARFRAC(I42,TODAY()))&lt;=40),INT(YEARFRAC(I42,TODAY())),"")</f>
        <v/>
      </c>
      <c r="AG42" s="75" t="str">
        <f ca="1">IF(AND(INT(YEARFRAC(I42,TODAY()))&gt;=41,INT(YEARFRAC(I42,TODAY()))&lt;=45),INT(YEARFRAC(I42,TODAY())),"")</f>
        <v/>
      </c>
      <c r="AH42" s="66"/>
    </row>
    <row r="43" spans="1:34" ht="78.75" x14ac:dyDescent="0.25">
      <c r="A43" s="64" t="s">
        <v>2685</v>
      </c>
      <c r="B43" s="65" t="s">
        <v>2662</v>
      </c>
      <c r="C43" s="101">
        <v>32</v>
      </c>
      <c r="D43" s="67" t="s">
        <v>23</v>
      </c>
      <c r="E43" s="67" t="s">
        <v>2719</v>
      </c>
      <c r="F43" s="67" t="s">
        <v>855</v>
      </c>
      <c r="G43" s="97"/>
      <c r="H43" s="67" t="e" cm="1">
        <f t="array" ref="H43">IF(
  ISBLANK(F43),
  "",
  IF(
    COUNTIF([4]Settings!G$1:G$609, F43) = 1,
    INDEX([4]Settings!H$1:H$609, MATCH(F43, [4]Settings!G$1:G$609, 0)),
    IFERROR(
      INDEX([4]Settings!H$1:H$609,
        MATCH(1,
          ([4]Settings!G$1:G$609=F43) * ([4]Settings!D$1:D$609=G43),
          0
        )
      ),
      ""
    )
  )
)</f>
        <v>#VALUE!</v>
      </c>
      <c r="I43" s="65">
        <v>34971</v>
      </c>
      <c r="J43" s="64" t="s">
        <v>2720</v>
      </c>
      <c r="K43" s="69" t="s">
        <v>2721</v>
      </c>
      <c r="L43" s="69" t="s">
        <v>2722</v>
      </c>
      <c r="M43" s="67" t="s">
        <v>2723</v>
      </c>
      <c r="N43" s="67" t="s">
        <v>2724</v>
      </c>
      <c r="O43" s="67" t="s">
        <v>142</v>
      </c>
      <c r="P43" s="67" t="s">
        <v>2725</v>
      </c>
      <c r="Q43" s="67" t="s">
        <v>2726</v>
      </c>
      <c r="R43" s="67" t="s">
        <v>2727</v>
      </c>
      <c r="S43" s="69" t="s">
        <v>2728</v>
      </c>
      <c r="T43" s="67"/>
      <c r="U43" s="67" t="s">
        <v>22</v>
      </c>
      <c r="V43" s="70">
        <v>100</v>
      </c>
      <c r="W43" s="71"/>
      <c r="X43" s="72">
        <v>45773</v>
      </c>
      <c r="Y43" s="72" t="s">
        <v>2673</v>
      </c>
      <c r="Z43" s="72" t="str">
        <f>IF(E43="","",IF(T43="","ні","так"))</f>
        <v>ні</v>
      </c>
      <c r="AA43" s="72">
        <v>45772</v>
      </c>
      <c r="AB43" s="72" t="s">
        <v>109</v>
      </c>
      <c r="AC43" s="73" t="s">
        <v>1132</v>
      </c>
      <c r="AD43" s="74">
        <f ca="1">IF(INT(YEARFRAC(I43,TODAY()))&lt;=30,INT(YEARFRAC(I43,TODAY())),"")</f>
        <v>29</v>
      </c>
      <c r="AE43" s="74" t="str">
        <f ca="1">IF(AND(INT(YEARFRAC(I43,TODAY()))&gt;=31,INT(YEARFRAC(I43,TODAY()))&lt;=35),INT(YEARFRAC(I43,TODAY())),"")</f>
        <v/>
      </c>
      <c r="AF43" s="74" t="str">
        <f ca="1">IF(AND(INT(YEARFRAC(I43,TODAY()))&gt;=36,INT(YEARFRAC(I43,TODAY()))&lt;=40),INT(YEARFRAC(I43,TODAY())),"")</f>
        <v/>
      </c>
      <c r="AG43" s="75" t="str">
        <f ca="1">IF(AND(INT(YEARFRAC(I43,TODAY()))&gt;=41,INT(YEARFRAC(I43,TODAY()))&lt;=45),INT(YEARFRAC(I43,TODAY())),"")</f>
        <v/>
      </c>
      <c r="AH43" s="66"/>
    </row>
    <row r="44" spans="1:34" s="95" customFormat="1" ht="173.25" x14ac:dyDescent="0.25">
      <c r="A44" s="82" t="s">
        <v>2437</v>
      </c>
      <c r="B44" s="83" t="s">
        <v>1894</v>
      </c>
      <c r="C44" s="101">
        <v>33</v>
      </c>
      <c r="D44" s="84" t="s">
        <v>23</v>
      </c>
      <c r="E44" s="85" t="s">
        <v>2438</v>
      </c>
      <c r="F44" s="84" t="s">
        <v>766</v>
      </c>
      <c r="G44" s="84"/>
      <c r="H44" s="84" t="e" cm="1">
        <f t="array" ref="H44">IF(
  ISBLANK(F44),
  "",
  IF(
    COUNTIF([3]Settings!G$1:G$609, F44) = 1,
    INDEX([3]Settings!H$1:H$609, MATCH(F44, [3]Settings!G$1:G$609, 0)),
    IFERROR(
      INDEX([3]Settings!H$1:H$609,
        MATCH(1,
          ([3]Settings!G$1:G$609=F44) * ([3]Settings!D$1:D$609=G44),
          0
        )
      ),
      ""
    )
  )
)</f>
        <v>#VALUE!</v>
      </c>
      <c r="I44" s="83">
        <v>31289</v>
      </c>
      <c r="J44" s="82" t="s">
        <v>2439</v>
      </c>
      <c r="K44" s="84" t="s">
        <v>2440</v>
      </c>
      <c r="L44" s="86" t="s">
        <v>2441</v>
      </c>
      <c r="M44" s="84" t="s">
        <v>2442</v>
      </c>
      <c r="N44" s="84" t="s">
        <v>2443</v>
      </c>
      <c r="O44" s="84" t="s">
        <v>563</v>
      </c>
      <c r="P44" s="84" t="s">
        <v>2444</v>
      </c>
      <c r="Q44" s="84" t="s">
        <v>2445</v>
      </c>
      <c r="R44" s="84" t="s">
        <v>2446</v>
      </c>
      <c r="S44" s="86" t="s">
        <v>2447</v>
      </c>
      <c r="T44" s="87"/>
      <c r="U44" s="84" t="s">
        <v>22</v>
      </c>
      <c r="V44" s="88">
        <v>100</v>
      </c>
      <c r="W44" s="89"/>
      <c r="X44" s="90">
        <v>45772</v>
      </c>
      <c r="Y44" s="90" t="s">
        <v>2448</v>
      </c>
      <c r="Z44" s="90" t="str">
        <f>IF(E44="","",IF(T44="","ні","так"))</f>
        <v>ні</v>
      </c>
      <c r="AA44" s="90">
        <v>45770</v>
      </c>
      <c r="AB44" s="90" t="s">
        <v>109</v>
      </c>
      <c r="AC44" s="91"/>
      <c r="AD44" s="102" t="str">
        <f ca="1">IF(INT(YEARFRAC(I44,TODAY()))&lt;=30,INT(YEARFRAC(I44,TODAY())),"")</f>
        <v/>
      </c>
      <c r="AE44" s="102" t="str">
        <f ca="1">IF(AND(INT(YEARFRAC(I44,TODAY()))&gt;=31,INT(YEARFRAC(I44,TODAY()))&lt;=35),INT(YEARFRAC(I44,TODAY())),"")</f>
        <v/>
      </c>
      <c r="AF44" s="102">
        <f ca="1">IF(AND(INT(YEARFRAC(I44,TODAY()))&gt;=36,INT(YEARFRAC(I44,TODAY()))&lt;=40),INT(YEARFRAC(I44,TODAY())),"")</f>
        <v>39</v>
      </c>
      <c r="AG44" s="103" t="str">
        <f ca="1">IF(AND(INT(YEARFRAC(I44,TODAY()))&gt;=41,INT(YEARFRAC(I44,TODAY()))&lt;=45),INT(YEARFRAC(I44,TODAY())),"")</f>
        <v/>
      </c>
      <c r="AH44" s="101"/>
    </row>
    <row r="45" spans="1:34" s="104" customFormat="1" ht="63" x14ac:dyDescent="0.25">
      <c r="A45" s="64" t="s">
        <v>2729</v>
      </c>
      <c r="B45" s="65" t="s">
        <v>2662</v>
      </c>
      <c r="C45" s="101">
        <v>34</v>
      </c>
      <c r="D45" s="67" t="s">
        <v>23</v>
      </c>
      <c r="E45" s="76" t="s">
        <v>2730</v>
      </c>
      <c r="F45" s="67" t="s">
        <v>625</v>
      </c>
      <c r="G45" s="67" t="s">
        <v>1055</v>
      </c>
      <c r="H45" s="67" t="e" cm="1">
        <f t="array" ref="H45">IF(
  ISBLANK(F45),
  "",
  IF(
    COUNTIF([4]Settings!G$1:G$609, F45) = 1,
    INDEX([4]Settings!H$1:H$609, MATCH(F45, [4]Settings!G$1:G$609, 0)),
    IFERROR(
      INDEX([4]Settings!H$1:H$609,
        MATCH(1,
          ([4]Settings!G$1:G$609=F45) * ([4]Settings!D$1:D$609=G45),
          0
        )
      ),
      ""
    )
  )
)</f>
        <v>#VALUE!</v>
      </c>
      <c r="I45" s="65">
        <v>33520</v>
      </c>
      <c r="J45" s="64" t="s">
        <v>2731</v>
      </c>
      <c r="K45" s="68" t="s">
        <v>2732</v>
      </c>
      <c r="L45" s="69" t="s">
        <v>2733</v>
      </c>
      <c r="M45" s="67" t="s">
        <v>1873</v>
      </c>
      <c r="N45" s="67" t="s">
        <v>2734</v>
      </c>
      <c r="O45" s="67" t="s">
        <v>563</v>
      </c>
      <c r="P45" s="67" t="s">
        <v>2735</v>
      </c>
      <c r="Q45" s="67" t="s">
        <v>2736</v>
      </c>
      <c r="R45" s="67" t="s">
        <v>2737</v>
      </c>
      <c r="S45" s="69" t="s">
        <v>2738</v>
      </c>
      <c r="T45" s="67"/>
      <c r="U45" s="67" t="s">
        <v>22</v>
      </c>
      <c r="V45" s="70">
        <v>100</v>
      </c>
      <c r="W45" s="71"/>
      <c r="X45" s="72">
        <v>45773</v>
      </c>
      <c r="Y45" s="72" t="s">
        <v>2673</v>
      </c>
      <c r="Z45" s="72" t="str">
        <f>IF(E45="","",IF(T45="","ні","так"))</f>
        <v>ні</v>
      </c>
      <c r="AA45" s="72">
        <v>45771</v>
      </c>
      <c r="AB45" s="72" t="s">
        <v>109</v>
      </c>
      <c r="AC45" s="73" t="s">
        <v>1214</v>
      </c>
      <c r="AD45" s="74" t="str">
        <f ca="1">IF(INT(YEARFRAC(I45,TODAY()))&lt;=30,INT(YEARFRAC(I45,TODAY())),"")</f>
        <v/>
      </c>
      <c r="AE45" s="74">
        <f ca="1">IF(AND(INT(YEARFRAC(I45,TODAY()))&gt;=31,INT(YEARFRAC(I45,TODAY()))&lt;=35),INT(YEARFRAC(I45,TODAY())),"")</f>
        <v>33</v>
      </c>
      <c r="AF45" s="74" t="str">
        <f ca="1">IF(AND(INT(YEARFRAC(I45,TODAY()))&gt;=36,INT(YEARFRAC(I45,TODAY()))&lt;=40),INT(YEARFRAC(I45,TODAY())),"")</f>
        <v/>
      </c>
      <c r="AG45" s="75" t="str">
        <f ca="1">IF(AND(INT(YEARFRAC(I45,TODAY()))&gt;=41,INT(YEARFRAC(I45,TODAY()))&lt;=45),INT(YEARFRAC(I45,TODAY())),"")</f>
        <v/>
      </c>
      <c r="AH45" s="66"/>
    </row>
    <row r="46" spans="1:34" s="95" customFormat="1" ht="63" x14ac:dyDescent="0.25">
      <c r="A46" s="82" t="s">
        <v>2739</v>
      </c>
      <c r="B46" s="65" t="s">
        <v>2662</v>
      </c>
      <c r="C46" s="101">
        <v>35</v>
      </c>
      <c r="D46" s="67" t="s">
        <v>23</v>
      </c>
      <c r="E46" s="76" t="s">
        <v>2740</v>
      </c>
      <c r="F46" s="67" t="s">
        <v>710</v>
      </c>
      <c r="G46" s="67"/>
      <c r="H46" s="67" t="e" cm="1">
        <f t="array" ref="H46">IF(
  ISBLANK(F46),
  "",
  IF(
    COUNTIF([4]Settings!G$1:G$609, F46) = 1,
    INDEX([4]Settings!H$1:H$609, MATCH(F46, [4]Settings!G$1:G$609, 0)),
    IFERROR(
      INDEX([4]Settings!H$1:H$609,
        MATCH(1,
          ([4]Settings!G$1:G$609=F46) * ([4]Settings!D$1:D$609=G46),
          0
        )
      ),
      ""
    )
  )
)</f>
        <v>#VALUE!</v>
      </c>
      <c r="I46" s="65">
        <v>34732</v>
      </c>
      <c r="J46" s="64" t="s">
        <v>2741</v>
      </c>
      <c r="K46" s="72" t="s">
        <v>2742</v>
      </c>
      <c r="L46" s="69" t="s">
        <v>2743</v>
      </c>
      <c r="M46" s="72" t="s">
        <v>1873</v>
      </c>
      <c r="N46" s="72" t="s">
        <v>2744</v>
      </c>
      <c r="O46" s="67" t="s">
        <v>565</v>
      </c>
      <c r="P46" s="72" t="s">
        <v>2745</v>
      </c>
      <c r="Q46" s="72" t="s">
        <v>2746</v>
      </c>
      <c r="R46" s="72" t="s">
        <v>2747</v>
      </c>
      <c r="S46" s="69" t="s">
        <v>2748</v>
      </c>
      <c r="T46" s="67"/>
      <c r="U46" s="67" t="s">
        <v>22</v>
      </c>
      <c r="V46" s="70">
        <v>100</v>
      </c>
      <c r="W46" s="71"/>
      <c r="X46" s="72">
        <v>45773</v>
      </c>
      <c r="Y46" s="72" t="s">
        <v>2673</v>
      </c>
      <c r="Z46" s="72" t="str">
        <f>IF(E46="","",IF(T46="","ні","так"))</f>
        <v>ні</v>
      </c>
      <c r="AA46" s="72">
        <v>45772</v>
      </c>
      <c r="AB46" s="72" t="s">
        <v>109</v>
      </c>
      <c r="AC46" s="73" t="s">
        <v>1214</v>
      </c>
      <c r="AD46" s="74">
        <f ca="1">IF(INT(YEARFRAC(I46,TODAY()))&lt;=30,INT(YEARFRAC(I46,TODAY())),"")</f>
        <v>30</v>
      </c>
      <c r="AE46" s="74" t="str">
        <f ca="1">IF(AND(INT(YEARFRAC(I46,TODAY()))&gt;=31,INT(YEARFRAC(I46,TODAY()))&lt;=35),INT(YEARFRAC(I46,TODAY())),"")</f>
        <v/>
      </c>
      <c r="AF46" s="74" t="str">
        <f ca="1">IF(AND(INT(YEARFRAC(I46,TODAY()))&gt;=36,INT(YEARFRAC(I46,TODAY()))&lt;=40),INT(YEARFRAC(I46,TODAY())),"")</f>
        <v/>
      </c>
      <c r="AG46" s="75" t="str">
        <f ca="1">IF(AND(INT(YEARFRAC(I46,TODAY()))&gt;=41,INT(YEARFRAC(I46,TODAY()))&lt;=45),INT(YEARFRAC(I46,TODAY())),"")</f>
        <v/>
      </c>
      <c r="AH46" s="66"/>
    </row>
    <row r="47" spans="1:34" s="95" customFormat="1" ht="157.5" x14ac:dyDescent="0.25">
      <c r="A47" s="64" t="s">
        <v>2749</v>
      </c>
      <c r="B47" s="65" t="s">
        <v>2662</v>
      </c>
      <c r="C47" s="101">
        <v>36</v>
      </c>
      <c r="D47" s="67" t="s">
        <v>23</v>
      </c>
      <c r="E47" s="76" t="s">
        <v>2750</v>
      </c>
      <c r="F47" s="67" t="s">
        <v>712</v>
      </c>
      <c r="G47" s="67" t="s">
        <v>1055</v>
      </c>
      <c r="H47" s="67" t="e" cm="1">
        <f t="array" ref="H47">IF(
  ISBLANK(F47),
  "",
  IF(
    COUNTIF([4]Settings!G$1:G$609, F47) = 1,
    INDEX([4]Settings!H$1:H$609, MATCH(F47, [4]Settings!G$1:G$609, 0)),
    IFERROR(
      INDEX([4]Settings!H$1:H$609,
        MATCH(1,
          ([4]Settings!G$1:G$609=F47) * ([4]Settings!D$1:D$609=G47),
          0
        )
      ),
      ""
    )
  )
)</f>
        <v>#VALUE!</v>
      </c>
      <c r="I47" s="65">
        <v>35654</v>
      </c>
      <c r="J47" s="64" t="s">
        <v>2751</v>
      </c>
      <c r="K47" s="67" t="s">
        <v>2752</v>
      </c>
      <c r="L47" s="69" t="s">
        <v>2753</v>
      </c>
      <c r="M47" s="67" t="s">
        <v>2754</v>
      </c>
      <c r="N47" s="67" t="s">
        <v>2755</v>
      </c>
      <c r="O47" s="67" t="s">
        <v>142</v>
      </c>
      <c r="P47" s="67" t="s">
        <v>2756</v>
      </c>
      <c r="Q47" s="67" t="s">
        <v>2757</v>
      </c>
      <c r="R47" s="67" t="s">
        <v>2758</v>
      </c>
      <c r="S47" s="69" t="s">
        <v>2759</v>
      </c>
      <c r="T47" s="67"/>
      <c r="U47" s="67" t="s">
        <v>22</v>
      </c>
      <c r="V47" s="70">
        <v>100</v>
      </c>
      <c r="W47" s="71"/>
      <c r="X47" s="72">
        <v>45773</v>
      </c>
      <c r="Y47" s="72" t="s">
        <v>2673</v>
      </c>
      <c r="Z47" s="72" t="str">
        <f>IF(E47="","",IF(T47="","ні","так"))</f>
        <v>ні</v>
      </c>
      <c r="AA47" s="72">
        <v>45772</v>
      </c>
      <c r="AB47" s="72" t="s">
        <v>569</v>
      </c>
      <c r="AC47" s="73" t="s">
        <v>1141</v>
      </c>
      <c r="AD47" s="74">
        <f ca="1">IF(INT(YEARFRAC(I47,TODAY()))&lt;=30,INT(YEARFRAC(I47,TODAY())),"")</f>
        <v>27</v>
      </c>
      <c r="AE47" s="74" t="str">
        <f ca="1">IF(AND(INT(YEARFRAC(I47,TODAY()))&gt;=31,INT(YEARFRAC(I47,TODAY()))&lt;=35),INT(YEARFRAC(I47,TODAY())),"")</f>
        <v/>
      </c>
      <c r="AF47" s="74" t="str">
        <f ca="1">IF(AND(INT(YEARFRAC(I47,TODAY()))&gt;=36,INT(YEARFRAC(I47,TODAY()))&lt;=40),INT(YEARFRAC(I47,TODAY())),"")</f>
        <v/>
      </c>
      <c r="AG47" s="75" t="str">
        <f ca="1">IF(AND(INT(YEARFRAC(I47,TODAY()))&gt;=41,INT(YEARFRAC(I47,TODAY()))&lt;=45),INT(YEARFRAC(I47,TODAY())),"")</f>
        <v/>
      </c>
      <c r="AH47" s="66"/>
    </row>
    <row r="48" spans="1:34" s="68" customFormat="1" ht="189" x14ac:dyDescent="0.25">
      <c r="A48" s="82" t="s">
        <v>1508</v>
      </c>
      <c r="B48" s="83" t="s">
        <v>1192</v>
      </c>
      <c r="C48" s="101">
        <v>37</v>
      </c>
      <c r="D48" s="84" t="s">
        <v>23</v>
      </c>
      <c r="E48" s="85" t="s">
        <v>1509</v>
      </c>
      <c r="F48" s="84" t="s">
        <v>577</v>
      </c>
      <c r="G48" s="84"/>
      <c r="H48" s="84" t="e" cm="1">
        <f t="array" ref="H48">IF(
  ISBLANK(F48),
  "",
  IF(
    COUNTIF([1]Settings!G$1:G$609, F48) = 1,
    INDEX([1]Settings!H$1:H$609, MATCH(F48, [1]Settings!G$1:G$609, 0)),
    IFERROR(
      INDEX([1]Settings!H$1:H$609,
        MATCH(1,
          ([1]Settings!G$1:G$609=F48) * ([1]Settings!D$1:D$609=G48),
          0
        )
      ),
      ""
    )
  )
)</f>
        <v>#VALUE!</v>
      </c>
      <c r="I48" s="83">
        <v>34494</v>
      </c>
      <c r="J48" s="82" t="s">
        <v>1510</v>
      </c>
      <c r="K48" s="95" t="s">
        <v>1511</v>
      </c>
      <c r="L48" s="86" t="s">
        <v>1512</v>
      </c>
      <c r="M48" s="84" t="s">
        <v>1513</v>
      </c>
      <c r="N48" s="84" t="s">
        <v>1514</v>
      </c>
      <c r="O48" s="84" t="s">
        <v>565</v>
      </c>
      <c r="P48" s="84" t="s">
        <v>1515</v>
      </c>
      <c r="Q48" s="84" t="s">
        <v>1516</v>
      </c>
      <c r="R48" s="84" t="s">
        <v>1517</v>
      </c>
      <c r="S48" s="86" t="s">
        <v>1518</v>
      </c>
      <c r="T48" s="84"/>
      <c r="U48" s="84" t="s">
        <v>22</v>
      </c>
      <c r="V48" s="88">
        <v>100</v>
      </c>
      <c r="W48" s="89"/>
      <c r="X48" s="90">
        <v>45770</v>
      </c>
      <c r="Y48" s="90" t="s">
        <v>1460</v>
      </c>
      <c r="Z48" s="90" t="str">
        <f>IF(E48="","",IF(T48="","ні","так"))</f>
        <v>ні</v>
      </c>
      <c r="AA48" s="90">
        <v>45762</v>
      </c>
      <c r="AB48" s="90" t="s">
        <v>109</v>
      </c>
      <c r="AC48" s="91"/>
      <c r="AD48" s="102">
        <f ca="1">IF(INT(YEARFRAC(I48,TODAY()))&lt;=30,INT(YEARFRAC(I48,TODAY())),"")</f>
        <v>30</v>
      </c>
      <c r="AE48" s="102" t="str">
        <f ca="1">IF(AND(INT(YEARFRAC(I48,TODAY()))&gt;=31,INT(YEARFRAC(I48,TODAY()))&lt;=35),INT(YEARFRAC(I48,TODAY())),"")</f>
        <v/>
      </c>
      <c r="AF48" s="102" t="str">
        <f ca="1">IF(AND(INT(YEARFRAC(I48,TODAY()))&gt;=36,INT(YEARFRAC(I48,TODAY()))&lt;=40),INT(YEARFRAC(I48,TODAY())),"")</f>
        <v/>
      </c>
      <c r="AG48" s="103" t="str">
        <f ca="1">IF(AND(INT(YEARFRAC(I48,TODAY()))&gt;=41,INT(YEARFRAC(I48,TODAY()))&lt;=45),INT(YEARFRAC(I48,TODAY())),"")</f>
        <v/>
      </c>
      <c r="AH48" s="101"/>
    </row>
    <row r="49" spans="1:34" s="95" customFormat="1" ht="78.75" x14ac:dyDescent="0.25">
      <c r="A49" s="35" t="s">
        <v>1186</v>
      </c>
      <c r="B49" s="51" t="s">
        <v>1103</v>
      </c>
      <c r="C49" s="101">
        <v>38</v>
      </c>
      <c r="D49" s="99" t="s">
        <v>23</v>
      </c>
      <c r="E49" s="59" t="s">
        <v>1182</v>
      </c>
      <c r="F49" s="99" t="s">
        <v>680</v>
      </c>
      <c r="G49" s="99"/>
      <c r="H49" s="99" t="str" cm="1">
        <f t="array" ref="H49">IF(
  ISBLANK(F49),
  "",
  IF(
    COUNTIF(Settings!G$1:G$608, F49) = 1,
    INDEX(Settings!H$1:H$608, MATCH(F49, Settings!G$1:G$608, 0)),
    IFERROR(
      INDEX(Settings!H$1:H$608,
        MATCH(1,
          (Settings!G$1:G$608=F49) * (Settings!D$1:D$608=G49),
          0
        )
      ),
      ""
    )
  )
)</f>
        <v>Закарпатська</v>
      </c>
      <c r="I49" s="51">
        <v>31181</v>
      </c>
      <c r="J49" s="35" t="s">
        <v>1184</v>
      </c>
      <c r="K49" s="36" t="s">
        <v>1183</v>
      </c>
      <c r="L49" s="62" t="s">
        <v>1185</v>
      </c>
      <c r="M49" s="99" t="s">
        <v>1340</v>
      </c>
      <c r="N49" s="99" t="s">
        <v>1341</v>
      </c>
      <c r="O49" s="99" t="s">
        <v>142</v>
      </c>
      <c r="P49" s="99" t="s">
        <v>1342</v>
      </c>
      <c r="Q49" s="99" t="s">
        <v>1343</v>
      </c>
      <c r="R49" s="99" t="s">
        <v>1344</v>
      </c>
      <c r="S49" s="53" t="s">
        <v>1345</v>
      </c>
      <c r="T49" s="99"/>
      <c r="U49" s="99" t="s">
        <v>22</v>
      </c>
      <c r="V49" s="54">
        <v>100</v>
      </c>
      <c r="W49" s="39"/>
      <c r="X49" s="55">
        <v>45769</v>
      </c>
      <c r="Y49" s="55" t="s">
        <v>1104</v>
      </c>
      <c r="Z49" s="55" t="str">
        <f>IF(E49="","",IF(T49="","ні","так"))</f>
        <v>ні</v>
      </c>
      <c r="AA49" s="55">
        <v>45768</v>
      </c>
      <c r="AB49" s="55" t="s">
        <v>109</v>
      </c>
      <c r="AC49" s="56"/>
      <c r="AD49" s="57" t="str">
        <f ca="1">IF(INT(YEARFRAC(I49,TODAY()))&lt;=30,INT(YEARFRAC(I49,TODAY())),"")</f>
        <v/>
      </c>
      <c r="AE49" s="57" t="str">
        <f ca="1">IF(AND(INT(YEARFRAC(I49,TODAY()))&gt;=31,INT(YEARFRAC(I49,TODAY()))&lt;=35),INT(YEARFRAC(I49,TODAY())),"")</f>
        <v/>
      </c>
      <c r="AF49" s="57">
        <f ca="1">IF(AND(INT(YEARFRAC(I49,TODAY()))&gt;=36,INT(YEARFRAC(I49,TODAY()))&lt;=40),INT(YEARFRAC(I49,TODAY())),"")</f>
        <v>39</v>
      </c>
      <c r="AG49" s="58" t="str">
        <f ca="1">IF(AND(INT(YEARFRAC(I49,TODAY()))&gt;=41,INT(YEARFRAC(I49,TODAY()))&lt;=45),INT(YEARFRAC(I49,TODAY())),"")</f>
        <v/>
      </c>
      <c r="AH49" s="100"/>
    </row>
    <row r="50" spans="1:34" s="95" customFormat="1" ht="126" x14ac:dyDescent="0.25">
      <c r="A50" s="82" t="s">
        <v>1519</v>
      </c>
      <c r="B50" s="83" t="s">
        <v>1192</v>
      </c>
      <c r="C50" s="101">
        <v>39</v>
      </c>
      <c r="D50" s="84" t="s">
        <v>23</v>
      </c>
      <c r="E50" s="105" t="s">
        <v>1520</v>
      </c>
      <c r="F50" s="84" t="s">
        <v>686</v>
      </c>
      <c r="G50" s="84"/>
      <c r="H50" s="84" t="e" cm="1">
        <f t="array" ref="H50">IF(
  ISBLANK(F50),
  "",
  IF(
    COUNTIF([1]Settings!G$1:G$609, F50) = 1,
    INDEX([1]Settings!H$1:H$609, MATCH(F50, [1]Settings!G$1:G$609, 0)),
    IFERROR(
      INDEX([1]Settings!H$1:H$609,
        MATCH(1,
          ([1]Settings!G$1:G$609=F50) * ([1]Settings!D$1:D$609=G50),
          0
        )
      ),
      ""
    )
  )
)</f>
        <v>#VALUE!</v>
      </c>
      <c r="I50" s="83">
        <v>33309</v>
      </c>
      <c r="J50" s="82" t="s">
        <v>1521</v>
      </c>
      <c r="K50" s="84" t="s">
        <v>1522</v>
      </c>
      <c r="L50" s="86" t="s">
        <v>1523</v>
      </c>
      <c r="M50" s="84" t="s">
        <v>1524</v>
      </c>
      <c r="N50" s="84" t="s">
        <v>1525</v>
      </c>
      <c r="O50" s="84" t="s">
        <v>565</v>
      </c>
      <c r="P50" s="84" t="s">
        <v>1526</v>
      </c>
      <c r="Q50" s="84" t="s">
        <v>1527</v>
      </c>
      <c r="R50" s="84" t="s">
        <v>1528</v>
      </c>
      <c r="S50" s="89" t="s">
        <v>1529</v>
      </c>
      <c r="T50" s="84"/>
      <c r="U50" s="84" t="s">
        <v>22</v>
      </c>
      <c r="V50" s="88">
        <v>100</v>
      </c>
      <c r="W50" s="89"/>
      <c r="X50" s="90">
        <v>45770</v>
      </c>
      <c r="Y50" s="90" t="s">
        <v>1460</v>
      </c>
      <c r="Z50" s="90" t="str">
        <f>IF(E50="","",IF(T50="","ні","так"))</f>
        <v>ні</v>
      </c>
      <c r="AA50" s="90">
        <v>45769</v>
      </c>
      <c r="AB50" s="90" t="s">
        <v>109</v>
      </c>
      <c r="AC50" s="91"/>
      <c r="AD50" s="102" t="str">
        <f ca="1">IF(INT(YEARFRAC(I50,TODAY()))&lt;=30,INT(YEARFRAC(I50,TODAY())),"")</f>
        <v/>
      </c>
      <c r="AE50" s="102">
        <f ca="1">IF(AND(INT(YEARFRAC(I50,TODAY()))&gt;=31,INT(YEARFRAC(I50,TODAY()))&lt;=35),INT(YEARFRAC(I50,TODAY())),"")</f>
        <v>34</v>
      </c>
      <c r="AF50" s="102" t="str">
        <f ca="1">IF(AND(INT(YEARFRAC(I50,TODAY()))&gt;=36,INT(YEARFRAC(I50,TODAY()))&lt;=40),INT(YEARFRAC(I50,TODAY())),"")</f>
        <v/>
      </c>
      <c r="AG50" s="103" t="str">
        <f ca="1">IF(AND(INT(YEARFRAC(I50,TODAY()))&gt;=41,INT(YEARFRAC(I50,TODAY()))&lt;=45),INT(YEARFRAC(I50,TODAY())),"")</f>
        <v/>
      </c>
      <c r="AH50" s="101"/>
    </row>
    <row r="51" spans="1:34" s="95" customFormat="1" ht="78.75" x14ac:dyDescent="0.25">
      <c r="A51" s="35" t="s">
        <v>1152</v>
      </c>
      <c r="B51" s="51" t="s">
        <v>1103</v>
      </c>
      <c r="C51" s="101">
        <v>40</v>
      </c>
      <c r="D51" s="99" t="s">
        <v>23</v>
      </c>
      <c r="E51" s="59" t="s">
        <v>1133</v>
      </c>
      <c r="F51" s="99" t="s">
        <v>707</v>
      </c>
      <c r="G51" s="99"/>
      <c r="H51" s="99" t="str" cm="1">
        <f t="array" ref="H51">IF(
  ISBLANK(F51),
  "",
  IF(
    COUNTIF(Settings!G$1:G$608, F51) = 1,
    INDEX(Settings!H$1:H$608, MATCH(F51, Settings!G$1:G$608, 0)),
    IFERROR(
      INDEX(Settings!H$1:H$608,
        MATCH(1,
          (Settings!G$1:G$608=F51) * (Settings!D$1:D$608=G51),
          0
        )
      ),
      ""
    )
  )
)</f>
        <v>Київ місто</v>
      </c>
      <c r="I51" s="51">
        <v>31072</v>
      </c>
      <c r="J51" s="35" t="s">
        <v>1136</v>
      </c>
      <c r="K51" s="99" t="s">
        <v>1134</v>
      </c>
      <c r="L51" s="53" t="s">
        <v>1135</v>
      </c>
      <c r="M51" s="99" t="s">
        <v>1277</v>
      </c>
      <c r="N51" s="99" t="s">
        <v>1278</v>
      </c>
      <c r="O51" s="99" t="s">
        <v>565</v>
      </c>
      <c r="P51" s="99" t="s">
        <v>1279</v>
      </c>
      <c r="Q51" s="99" t="s">
        <v>1280</v>
      </c>
      <c r="R51" s="99" t="s">
        <v>1281</v>
      </c>
      <c r="S51" s="39" t="s">
        <v>1282</v>
      </c>
      <c r="T51" s="99"/>
      <c r="U51" s="99" t="s">
        <v>22</v>
      </c>
      <c r="V51" s="54">
        <v>100</v>
      </c>
      <c r="W51" s="39"/>
      <c r="X51" s="55">
        <v>45769</v>
      </c>
      <c r="Y51" s="55" t="s">
        <v>1104</v>
      </c>
      <c r="Z51" s="55" t="str">
        <f>IF(E51="","",IF(T51="","ні","так"))</f>
        <v>ні</v>
      </c>
      <c r="AA51" s="55">
        <v>45761</v>
      </c>
      <c r="AB51" s="55" t="s">
        <v>109</v>
      </c>
      <c r="AC51" s="56"/>
      <c r="AD51" s="57" t="str">
        <f ca="1">IF(INT(YEARFRAC(I51,TODAY()))&lt;=30,INT(YEARFRAC(I51,TODAY())),"")</f>
        <v/>
      </c>
      <c r="AE51" s="57" t="str">
        <f ca="1">IF(AND(INT(YEARFRAC(I51,TODAY()))&gt;=31,INT(YEARFRAC(I51,TODAY()))&lt;=35),INT(YEARFRAC(I51,TODAY())),"")</f>
        <v/>
      </c>
      <c r="AF51" s="57">
        <f ca="1">IF(AND(INT(YEARFRAC(I51,TODAY()))&gt;=36,INT(YEARFRAC(I51,TODAY()))&lt;=40),INT(YEARFRAC(I51,TODAY())),"")</f>
        <v>40</v>
      </c>
      <c r="AG51" s="58" t="str">
        <f ca="1">IF(AND(INT(YEARFRAC(I51,TODAY()))&gt;=41,INT(YEARFRAC(I51,TODAY()))&lt;=45),INT(YEARFRAC(I51,TODAY())),"")</f>
        <v/>
      </c>
      <c r="AH51" s="100"/>
    </row>
    <row r="52" spans="1:34" s="95" customFormat="1" ht="78.75" x14ac:dyDescent="0.25">
      <c r="A52" s="64" t="s">
        <v>2739</v>
      </c>
      <c r="B52" s="65" t="s">
        <v>2662</v>
      </c>
      <c r="C52" s="101">
        <v>41</v>
      </c>
      <c r="D52" s="67" t="s">
        <v>23</v>
      </c>
      <c r="E52" s="76" t="s">
        <v>2760</v>
      </c>
      <c r="F52" s="67" t="s">
        <v>710</v>
      </c>
      <c r="G52" s="67" t="s">
        <v>1055</v>
      </c>
      <c r="H52" s="84" t="e" cm="1">
        <f t="array" ref="H52">IF(
  ISBLANK(F52),
  "",
  IF(
    COUNTIF([4]Settings!G$1:G$609, F52) = 1,
    INDEX([4]Settings!H$1:H$609, MATCH(F52, [4]Settings!G$1:G$609, 0)),
    IFERROR(
      INDEX([4]Settings!H$1:H$609,
        MATCH(1,
          ([4]Settings!G$1:G$609=F52) * ([4]Settings!D$1:D$609=G52),
          0
        )
      ),
      ""
    )
  )
)</f>
        <v>#VALUE!</v>
      </c>
      <c r="I52" s="65">
        <v>34100</v>
      </c>
      <c r="J52" s="64" t="s">
        <v>2761</v>
      </c>
      <c r="K52" s="67" t="s">
        <v>2762</v>
      </c>
      <c r="L52" s="78" t="s">
        <v>2763</v>
      </c>
      <c r="M52" s="67" t="s">
        <v>1873</v>
      </c>
      <c r="N52" s="67" t="s">
        <v>2764</v>
      </c>
      <c r="O52" s="67" t="s">
        <v>142</v>
      </c>
      <c r="P52" s="67" t="s">
        <v>2765</v>
      </c>
      <c r="Q52" s="67" t="s">
        <v>2766</v>
      </c>
      <c r="R52" s="67" t="s">
        <v>2767</v>
      </c>
      <c r="S52" s="69" t="s">
        <v>2768</v>
      </c>
      <c r="T52" s="67"/>
      <c r="U52" s="67" t="s">
        <v>22</v>
      </c>
      <c r="V52" s="70">
        <v>100</v>
      </c>
      <c r="W52" s="71"/>
      <c r="X52" s="72">
        <v>45773</v>
      </c>
      <c r="Y52" s="72" t="s">
        <v>2673</v>
      </c>
      <c r="Z52" s="72" t="str">
        <f>IF(E52="","",IF(T52="","ні","так"))</f>
        <v>ні</v>
      </c>
      <c r="AA52" s="72">
        <v>45772</v>
      </c>
      <c r="AB52" s="72" t="s">
        <v>109</v>
      </c>
      <c r="AC52" s="73" t="s">
        <v>1110</v>
      </c>
      <c r="AD52" s="102" t="str">
        <f ca="1">IF(INT(YEARFRAC(I52,TODAY()))&lt;=30,INT(YEARFRAC(I52,TODAY())),"")</f>
        <v/>
      </c>
      <c r="AE52" s="102">
        <f ca="1">IF(AND(INT(YEARFRAC(I52,TODAY()))&gt;=31,INT(YEARFRAC(I52,TODAY()))&lt;=35),INT(YEARFRAC(I52,TODAY())),"")</f>
        <v>31</v>
      </c>
      <c r="AF52" s="102" t="str">
        <f ca="1">IF(AND(INT(YEARFRAC(I52,TODAY()))&gt;=36,INT(YEARFRAC(I52,TODAY()))&lt;=40),INT(YEARFRAC(I52,TODAY())),"")</f>
        <v/>
      </c>
      <c r="AG52" s="103" t="str">
        <f ca="1">IF(AND(INT(YEARFRAC(I52,TODAY()))&gt;=41,INT(YEARFRAC(I52,TODAY()))&lt;=45),INT(YEARFRAC(I52,TODAY())),"")</f>
        <v/>
      </c>
      <c r="AH52" s="101"/>
    </row>
    <row r="53" spans="1:34" s="95" customFormat="1" ht="173.25" x14ac:dyDescent="0.25">
      <c r="A53" s="82" t="s">
        <v>1530</v>
      </c>
      <c r="B53" s="83" t="s">
        <v>1192</v>
      </c>
      <c r="C53" s="101">
        <v>42</v>
      </c>
      <c r="D53" s="84" t="s">
        <v>23</v>
      </c>
      <c r="E53" s="84" t="s">
        <v>1531</v>
      </c>
      <c r="F53" s="84" t="s">
        <v>935</v>
      </c>
      <c r="G53" s="84"/>
      <c r="H53" s="84" t="e" cm="1">
        <f t="array" ref="H53">IF(
  ISBLANK(F53),
  "",
  IF(
    COUNTIF([1]Settings!G$1:G$609, F53) = 1,
    INDEX([1]Settings!H$1:H$609, MATCH(F53, [1]Settings!G$1:G$609, 0)),
    IFERROR(
      INDEX([1]Settings!H$1:H$609,
        MATCH(1,
          ([1]Settings!G$1:G$609=F53) * ([1]Settings!D$1:D$609=G53),
          0
        )
      ),
      ""
    )
  )
)</f>
        <v>#VALUE!</v>
      </c>
      <c r="I53" s="83">
        <v>33603</v>
      </c>
      <c r="J53" s="82" t="s">
        <v>1532</v>
      </c>
      <c r="K53" s="86" t="s">
        <v>1533</v>
      </c>
      <c r="L53" s="86" t="s">
        <v>1534</v>
      </c>
      <c r="M53" s="84" t="s">
        <v>1535</v>
      </c>
      <c r="N53" s="84" t="s">
        <v>1536</v>
      </c>
      <c r="O53" s="84" t="s">
        <v>142</v>
      </c>
      <c r="P53" s="84" t="s">
        <v>1537</v>
      </c>
      <c r="Q53" s="84" t="s">
        <v>1538</v>
      </c>
      <c r="R53" s="84" t="s">
        <v>1539</v>
      </c>
      <c r="S53" s="86" t="s">
        <v>1540</v>
      </c>
      <c r="T53" s="84"/>
      <c r="U53" s="84" t="s">
        <v>22</v>
      </c>
      <c r="V53" s="88">
        <v>100</v>
      </c>
      <c r="W53" s="89"/>
      <c r="X53" s="90">
        <v>45770</v>
      </c>
      <c r="Y53" s="90" t="s">
        <v>1460</v>
      </c>
      <c r="Z53" s="90" t="str">
        <f>IF(E53="","",IF(T53="","ні","так"))</f>
        <v>ні</v>
      </c>
      <c r="AA53" s="90">
        <v>45730</v>
      </c>
      <c r="AB53" s="90" t="s">
        <v>109</v>
      </c>
      <c r="AC53" s="91"/>
      <c r="AD53" s="102" t="str">
        <f ca="1">IF(INT(YEARFRAC(I53,TODAY()))&lt;=30,INT(YEARFRAC(I53,TODAY())),"")</f>
        <v/>
      </c>
      <c r="AE53" s="102">
        <f ca="1">IF(AND(INT(YEARFRAC(I53,TODAY()))&gt;=31,INT(YEARFRAC(I53,TODAY()))&lt;=35),INT(YEARFRAC(I53,TODAY())),"")</f>
        <v>33</v>
      </c>
      <c r="AF53" s="102" t="str">
        <f ca="1">IF(AND(INT(YEARFRAC(I53,TODAY()))&gt;=36,INT(YEARFRAC(I53,TODAY()))&lt;=40),INT(YEARFRAC(I53,TODAY())),"")</f>
        <v/>
      </c>
      <c r="AG53" s="103" t="str">
        <f ca="1">IF(AND(INT(YEARFRAC(I53,TODAY()))&gt;=41,INT(YEARFRAC(I53,TODAY()))&lt;=45),INT(YEARFRAC(I53,TODAY())),"")</f>
        <v/>
      </c>
      <c r="AH53" s="101"/>
    </row>
    <row r="54" spans="1:34" s="95" customFormat="1" ht="78.75" x14ac:dyDescent="0.25">
      <c r="A54" s="82" t="s">
        <v>1541</v>
      </c>
      <c r="B54" s="83" t="s">
        <v>1497</v>
      </c>
      <c r="C54" s="101">
        <v>43</v>
      </c>
      <c r="D54" s="84" t="s">
        <v>23</v>
      </c>
      <c r="E54" s="85" t="s">
        <v>1542</v>
      </c>
      <c r="F54" s="84" t="s">
        <v>664</v>
      </c>
      <c r="G54" s="84"/>
      <c r="H54" s="84" t="e" cm="1">
        <f t="array" ref="H54">IF(
  ISBLANK(F54),
  "",
  IF(
    COUNTIF([1]Settings!G$1:G$609, F54) = 1,
    INDEX([1]Settings!H$1:H$609, MATCH(F54, [1]Settings!G$1:G$609, 0)),
    IFERROR(
      INDEX([1]Settings!H$1:H$609,
        MATCH(1,
          ([1]Settings!G$1:G$609=F54) * ([1]Settings!D$1:D$609=G54),
          0
        )
      ),
      ""
    )
  )
)</f>
        <v>#VALUE!</v>
      </c>
      <c r="I54" s="83">
        <v>30904</v>
      </c>
      <c r="J54" s="82" t="s">
        <v>1543</v>
      </c>
      <c r="K54" s="90" t="s">
        <v>1544</v>
      </c>
      <c r="L54" s="86" t="s">
        <v>1545</v>
      </c>
      <c r="M54" s="90" t="s">
        <v>1546</v>
      </c>
      <c r="N54" s="90" t="s">
        <v>1547</v>
      </c>
      <c r="O54" s="84"/>
      <c r="P54" s="90" t="s">
        <v>1548</v>
      </c>
      <c r="Q54" s="90" t="s">
        <v>1549</v>
      </c>
      <c r="R54" s="90" t="s">
        <v>1550</v>
      </c>
      <c r="S54" s="86" t="s">
        <v>1551</v>
      </c>
      <c r="T54" s="84" t="s">
        <v>1552</v>
      </c>
      <c r="U54" s="84" t="s">
        <v>22</v>
      </c>
      <c r="V54" s="88">
        <v>100</v>
      </c>
      <c r="W54" s="89"/>
      <c r="X54" s="90">
        <v>45770</v>
      </c>
      <c r="Y54" s="90" t="s">
        <v>1460</v>
      </c>
      <c r="Z54" s="90" t="str">
        <f>IF(E54="","",IF(T54="","ні","так"))</f>
        <v>так</v>
      </c>
      <c r="AA54" s="90">
        <v>45319</v>
      </c>
      <c r="AB54" s="90" t="s">
        <v>109</v>
      </c>
      <c r="AC54" s="91"/>
      <c r="AD54" s="102" t="str">
        <f ca="1">IF(INT(YEARFRAC(I54,TODAY()))&lt;=30,INT(YEARFRAC(I54,TODAY())),"")</f>
        <v/>
      </c>
      <c r="AE54" s="102" t="str">
        <f ca="1">IF(AND(INT(YEARFRAC(I54,TODAY()))&gt;=31,INT(YEARFRAC(I54,TODAY()))&lt;=35),INT(YEARFRAC(I54,TODAY())),"")</f>
        <v/>
      </c>
      <c r="AF54" s="102">
        <f ca="1">IF(AND(INT(YEARFRAC(I54,TODAY()))&gt;=36,INT(YEARFRAC(I54,TODAY()))&lt;=40),INT(YEARFRAC(I54,TODAY())),"")</f>
        <v>40</v>
      </c>
      <c r="AG54" s="103" t="str">
        <f ca="1">IF(AND(INT(YEARFRAC(I54,TODAY()))&gt;=41,INT(YEARFRAC(I54,TODAY()))&lt;=45),INT(YEARFRAC(I54,TODAY())),"")</f>
        <v/>
      </c>
      <c r="AH54" s="101"/>
    </row>
    <row r="55" spans="1:34" s="95" customFormat="1" ht="220.5" x14ac:dyDescent="0.25">
      <c r="A55" s="64" t="s">
        <v>2769</v>
      </c>
      <c r="B55" s="65" t="s">
        <v>2686</v>
      </c>
      <c r="C55" s="101">
        <v>44</v>
      </c>
      <c r="D55" s="67" t="s">
        <v>23</v>
      </c>
      <c r="E55" s="76" t="s">
        <v>2770</v>
      </c>
      <c r="F55" s="67" t="s">
        <v>738</v>
      </c>
      <c r="G55" s="67"/>
      <c r="H55" s="84" t="e" cm="1">
        <f t="array" ref="H55">IF(
  ISBLANK(F55),
  "",
  IF(
    COUNTIF([4]Settings!G$1:G$609, F55) = 1,
    INDEX([4]Settings!H$1:H$609, MATCH(F55, [4]Settings!G$1:G$609, 0)),
    IFERROR(
      INDEX([4]Settings!H$1:H$609,
        MATCH(1,
          ([4]Settings!G$1:G$609=F55) * ([4]Settings!D$1:D$609=G55),
          0
        )
      ),
      ""
    )
  )
)</f>
        <v>#VALUE!</v>
      </c>
      <c r="I55" s="65">
        <v>33254</v>
      </c>
      <c r="J55" s="64" t="s">
        <v>2771</v>
      </c>
      <c r="K55" s="68" t="s">
        <v>2772</v>
      </c>
      <c r="L55" s="69" t="s">
        <v>2773</v>
      </c>
      <c r="M55" s="67" t="s">
        <v>2774</v>
      </c>
      <c r="N55" s="67" t="s">
        <v>2775</v>
      </c>
      <c r="O55" s="67" t="s">
        <v>564</v>
      </c>
      <c r="P55" s="67" t="s">
        <v>2776</v>
      </c>
      <c r="Q55" s="67" t="s">
        <v>2777</v>
      </c>
      <c r="R55" s="67" t="s">
        <v>2778</v>
      </c>
      <c r="S55" s="69" t="s">
        <v>2779</v>
      </c>
      <c r="T55" s="67"/>
      <c r="U55" s="67" t="s">
        <v>22</v>
      </c>
      <c r="V55" s="70">
        <v>100</v>
      </c>
      <c r="W55" s="71"/>
      <c r="X55" s="72">
        <v>45773</v>
      </c>
      <c r="Y55" s="72" t="s">
        <v>2673</v>
      </c>
      <c r="Z55" s="72" t="str">
        <f>IF(E55="","",IF(T55="","ні","так"))</f>
        <v>ні</v>
      </c>
      <c r="AA55" s="72">
        <v>45772</v>
      </c>
      <c r="AB55" s="72" t="s">
        <v>109</v>
      </c>
      <c r="AC55" s="73" t="s">
        <v>1880</v>
      </c>
      <c r="AD55" s="102" t="str">
        <f ca="1">IF(INT(YEARFRAC(I55,TODAY()))&lt;=30,INT(YEARFRAC(I55,TODAY())),"")</f>
        <v/>
      </c>
      <c r="AE55" s="102">
        <f ca="1">IF(AND(INT(YEARFRAC(I55,TODAY()))&gt;=31,INT(YEARFRAC(I55,TODAY()))&lt;=35),INT(YEARFRAC(I55,TODAY())),"")</f>
        <v>34</v>
      </c>
      <c r="AF55" s="102" t="str">
        <f ca="1">IF(AND(INT(YEARFRAC(I55,TODAY()))&gt;=36,INT(YEARFRAC(I55,TODAY()))&lt;=40),INT(YEARFRAC(I55,TODAY())),"")</f>
        <v/>
      </c>
      <c r="AG55" s="103" t="str">
        <f ca="1">IF(AND(INT(YEARFRAC(I55,TODAY()))&gt;=41,INT(YEARFRAC(I55,TODAY()))&lt;=45),INT(YEARFRAC(I55,TODAY())),"")</f>
        <v/>
      </c>
      <c r="AH55" s="101"/>
    </row>
    <row r="56" spans="1:34" s="95" customFormat="1" ht="78.75" x14ac:dyDescent="0.25">
      <c r="A56" s="35" t="s">
        <v>1186</v>
      </c>
      <c r="B56" s="51" t="s">
        <v>1103</v>
      </c>
      <c r="C56" s="101">
        <v>45</v>
      </c>
      <c r="D56" s="99" t="s">
        <v>23</v>
      </c>
      <c r="E56" s="99" t="s">
        <v>1187</v>
      </c>
      <c r="F56" s="99" t="s">
        <v>680</v>
      </c>
      <c r="G56" s="99"/>
      <c r="H56" s="99" t="str" cm="1">
        <f t="array" ref="H56">IF(
  ISBLANK(F56),
  "",
  IF(
    COUNTIF(Settings!G$1:G$608, F56) = 1,
    INDEX(Settings!H$1:H$608, MATCH(F56, Settings!G$1:G$608, 0)),
    IFERROR(
      INDEX(Settings!H$1:H$608,
        MATCH(1,
          (Settings!G$1:G$608=F56) * (Settings!D$1:D$608=G56),
          0
        )
      ),
      ""
    )
  )
)</f>
        <v>Закарпатська</v>
      </c>
      <c r="I56" s="51">
        <v>36552</v>
      </c>
      <c r="J56" s="35" t="s">
        <v>1190</v>
      </c>
      <c r="K56" s="53" t="s">
        <v>1188</v>
      </c>
      <c r="L56" s="53" t="s">
        <v>1189</v>
      </c>
      <c r="M56" s="99" t="s">
        <v>1346</v>
      </c>
      <c r="N56" s="99" t="s">
        <v>1347</v>
      </c>
      <c r="O56" s="99" t="s">
        <v>142</v>
      </c>
      <c r="P56" s="99" t="s">
        <v>1348</v>
      </c>
      <c r="Q56" s="99" t="s">
        <v>1349</v>
      </c>
      <c r="R56" s="99" t="s">
        <v>1350</v>
      </c>
      <c r="S56" s="53" t="s">
        <v>1351</v>
      </c>
      <c r="T56" s="99"/>
      <c r="U56" s="99" t="s">
        <v>22</v>
      </c>
      <c r="V56" s="54">
        <v>100</v>
      </c>
      <c r="W56" s="39"/>
      <c r="X56" s="55">
        <v>45769</v>
      </c>
      <c r="Y56" s="55" t="s">
        <v>1104</v>
      </c>
      <c r="Z56" s="55" t="str">
        <f>IF(E56="","",IF(T56="","ні","так"))</f>
        <v>ні</v>
      </c>
      <c r="AA56" s="55">
        <v>45768</v>
      </c>
      <c r="AB56" s="55" t="s">
        <v>109</v>
      </c>
      <c r="AC56" s="56"/>
      <c r="AD56" s="57">
        <f ca="1">IF(INT(YEARFRAC(I56,TODAY()))&lt;=30,INT(YEARFRAC(I56,TODAY())),"")</f>
        <v>25</v>
      </c>
      <c r="AE56" s="57" t="str">
        <f ca="1">IF(AND(INT(YEARFRAC(I56,TODAY()))&gt;=31,INT(YEARFRAC(I56,TODAY()))&lt;=35),INT(YEARFRAC(I56,TODAY())),"")</f>
        <v/>
      </c>
      <c r="AF56" s="57" t="str">
        <f ca="1">IF(AND(INT(YEARFRAC(I56,TODAY()))&gt;=36,INT(YEARFRAC(I56,TODAY()))&lt;=40),INT(YEARFRAC(I56,TODAY())),"")</f>
        <v/>
      </c>
      <c r="AG56" s="58" t="str">
        <f ca="1">IF(AND(INT(YEARFRAC(I56,TODAY()))&gt;=41,INT(YEARFRAC(I56,TODAY()))&lt;=45),INT(YEARFRAC(I56,TODAY())),"")</f>
        <v/>
      </c>
      <c r="AH56" s="100"/>
    </row>
    <row r="57" spans="1:34" s="95" customFormat="1" ht="189" x14ac:dyDescent="0.25">
      <c r="A57" s="82" t="s">
        <v>2449</v>
      </c>
      <c r="B57" s="83" t="s">
        <v>1894</v>
      </c>
      <c r="C57" s="101">
        <v>46</v>
      </c>
      <c r="D57" s="84" t="s">
        <v>23</v>
      </c>
      <c r="E57" s="85" t="s">
        <v>2450</v>
      </c>
      <c r="F57" s="84" t="s">
        <v>766</v>
      </c>
      <c r="G57" s="84"/>
      <c r="H57" s="84" t="e" cm="1">
        <f t="array" ref="H57">IF(
  ISBLANK(F57),
  "",
  IF(
    COUNTIF([3]Settings!G$1:G$609, F57) = 1,
    INDEX([3]Settings!H$1:H$609, MATCH(F57, [3]Settings!G$1:G$609, 0)),
    IFERROR(
      INDEX([3]Settings!H$1:H$609,
        MATCH(1,
          ([3]Settings!G$1:G$609=F57) * ([3]Settings!D$1:D$609=G57),
          0
        )
      ),
      ""
    )
  )
)</f>
        <v>#VALUE!</v>
      </c>
      <c r="I57" s="83">
        <v>36117</v>
      </c>
      <c r="J57" s="82" t="s">
        <v>2451</v>
      </c>
      <c r="K57" s="95" t="s">
        <v>2452</v>
      </c>
      <c r="L57" s="86" t="s">
        <v>2453</v>
      </c>
      <c r="M57" s="84" t="s">
        <v>2454</v>
      </c>
      <c r="N57" s="84" t="s">
        <v>2455</v>
      </c>
      <c r="O57" s="84" t="s">
        <v>565</v>
      </c>
      <c r="P57" s="84" t="s">
        <v>2456</v>
      </c>
      <c r="Q57" s="84" t="s">
        <v>2457</v>
      </c>
      <c r="R57" s="84" t="s">
        <v>2458</v>
      </c>
      <c r="S57" s="86" t="s">
        <v>2459</v>
      </c>
      <c r="T57" s="84"/>
      <c r="U57" s="84" t="s">
        <v>22</v>
      </c>
      <c r="V57" s="88">
        <v>100</v>
      </c>
      <c r="W57" s="89"/>
      <c r="X57" s="90">
        <v>45772</v>
      </c>
      <c r="Y57" s="90" t="s">
        <v>2448</v>
      </c>
      <c r="Z57" s="90" t="str">
        <f>IF(E57="","",IF(T57="","ні","так"))</f>
        <v>ні</v>
      </c>
      <c r="AA57" s="90">
        <v>45771</v>
      </c>
      <c r="AB57" s="90" t="s">
        <v>109</v>
      </c>
      <c r="AC57" s="91"/>
      <c r="AD57" s="102">
        <f ca="1">IF(INT(YEARFRAC(I57,TODAY()))&lt;=30,INT(YEARFRAC(I57,TODAY())),"")</f>
        <v>26</v>
      </c>
      <c r="AE57" s="102" t="str">
        <f ca="1">IF(AND(INT(YEARFRAC(I57,TODAY()))&gt;=31,INT(YEARFRAC(I57,TODAY()))&lt;=35),INT(YEARFRAC(I57,TODAY())),"")</f>
        <v/>
      </c>
      <c r="AF57" s="102" t="str">
        <f ca="1">IF(AND(INT(YEARFRAC(I57,TODAY()))&gt;=36,INT(YEARFRAC(I57,TODAY()))&lt;=40),INT(YEARFRAC(I57,TODAY())),"")</f>
        <v/>
      </c>
      <c r="AG57" s="103" t="str">
        <f ca="1">IF(AND(INT(YEARFRAC(I57,TODAY()))&gt;=41,INT(YEARFRAC(I57,TODAY()))&lt;=45),INT(YEARFRAC(I57,TODAY())),"")</f>
        <v/>
      </c>
      <c r="AH57" s="101"/>
    </row>
    <row r="58" spans="1:34" s="95" customFormat="1" ht="204.75" x14ac:dyDescent="0.25">
      <c r="A58" s="64" t="s">
        <v>2460</v>
      </c>
      <c r="B58" s="65" t="s">
        <v>1894</v>
      </c>
      <c r="C58" s="101">
        <v>47</v>
      </c>
      <c r="D58" s="67" t="s">
        <v>23</v>
      </c>
      <c r="E58" s="97" t="s">
        <v>2461</v>
      </c>
      <c r="F58" s="67" t="s">
        <v>693</v>
      </c>
      <c r="G58" s="67"/>
      <c r="H58" s="67" t="e" cm="1">
        <f t="array" ref="H58">IF(
  ISBLANK(F58),
  "",
  IF(
    COUNTIF([3]Settings!G$1:G$609, F58) = 1,
    INDEX([3]Settings!H$1:H$609, MATCH(F58, [3]Settings!G$1:G$609, 0)),
    IFERROR(
      INDEX([3]Settings!H$1:H$609,
        MATCH(1,
          ([3]Settings!G$1:G$609=F58) * ([3]Settings!D$1:D$609=G58),
          0
        )
      ),
      ""
    )
  )
)</f>
        <v>#VALUE!</v>
      </c>
      <c r="I58" s="65">
        <v>37227</v>
      </c>
      <c r="J58" s="64" t="s">
        <v>2462</v>
      </c>
      <c r="K58" s="69" t="s">
        <v>2463</v>
      </c>
      <c r="L58" s="69" t="s">
        <v>2464</v>
      </c>
      <c r="M58" s="67" t="s">
        <v>2465</v>
      </c>
      <c r="N58" s="67" t="s">
        <v>2465</v>
      </c>
      <c r="O58" s="67" t="s">
        <v>563</v>
      </c>
      <c r="P58" s="67" t="s">
        <v>2466</v>
      </c>
      <c r="Q58" s="67" t="s">
        <v>2467</v>
      </c>
      <c r="R58" s="67" t="s">
        <v>2468</v>
      </c>
      <c r="S58" s="69" t="s">
        <v>2469</v>
      </c>
      <c r="T58" s="67" t="s">
        <v>2470</v>
      </c>
      <c r="U58" s="67" t="s">
        <v>22</v>
      </c>
      <c r="V58" s="70">
        <v>100</v>
      </c>
      <c r="W58" s="71"/>
      <c r="X58" s="72">
        <v>45772</v>
      </c>
      <c r="Y58" s="72" t="s">
        <v>2448</v>
      </c>
      <c r="Z58" s="72" t="str">
        <f>IF(E58="","",IF(T58="","ні","так"))</f>
        <v>так</v>
      </c>
      <c r="AA58" s="72">
        <v>45706</v>
      </c>
      <c r="AB58" s="72" t="s">
        <v>109</v>
      </c>
      <c r="AC58" s="73" t="s">
        <v>1892</v>
      </c>
      <c r="AD58" s="74">
        <f ca="1">IF(INT(YEARFRAC(I58,TODAY()))&lt;=30,INT(YEARFRAC(I58,TODAY())),"")</f>
        <v>23</v>
      </c>
      <c r="AE58" s="74" t="str">
        <f ca="1">IF(AND(INT(YEARFRAC(I58,TODAY()))&gt;=31,INT(YEARFRAC(I58,TODAY()))&lt;=35),INT(YEARFRAC(I58,TODAY())),"")</f>
        <v/>
      </c>
      <c r="AF58" s="74" t="str">
        <f ca="1">IF(AND(INT(YEARFRAC(I58,TODAY()))&gt;=36,INT(YEARFRAC(I58,TODAY()))&lt;=40),INT(YEARFRAC(I58,TODAY())),"")</f>
        <v/>
      </c>
      <c r="AG58" s="75" t="str">
        <f ca="1">IF(AND(INT(YEARFRAC(I58,TODAY()))&gt;=41,INT(YEARFRAC(I58,TODAY()))&lt;=45),INT(YEARFRAC(I58,TODAY())),"")</f>
        <v/>
      </c>
      <c r="AH58" s="66"/>
    </row>
    <row r="59" spans="1:34" s="95" customFormat="1" ht="126" x14ac:dyDescent="0.25">
      <c r="A59" s="82" t="s">
        <v>1553</v>
      </c>
      <c r="B59" s="83" t="s">
        <v>1192</v>
      </c>
      <c r="C59" s="101">
        <v>48</v>
      </c>
      <c r="D59" s="84" t="s">
        <v>1054</v>
      </c>
      <c r="E59" s="84" t="s">
        <v>1554</v>
      </c>
      <c r="F59" s="84" t="s">
        <v>733</v>
      </c>
      <c r="G59" s="84"/>
      <c r="H59" s="84" t="e" cm="1">
        <f t="array" ref="H59">IF(
  ISBLANK(F59),
  "",
  IF(
    COUNTIF([1]Settings!G$1:G$609, F59) = 1,
    INDEX([1]Settings!H$1:H$609, MATCH(F59, [1]Settings!G$1:G$609, 0)),
    IFERROR(
      INDEX([1]Settings!H$1:H$609,
        MATCH(1,
          ([1]Settings!G$1:G$609=F59) * ([1]Settings!D$1:D$609=G59),
          0
        )
      ),
      ""
    )
  )
)</f>
        <v>#VALUE!</v>
      </c>
      <c r="I59" s="83">
        <v>33763</v>
      </c>
      <c r="J59" s="82" t="s">
        <v>1555</v>
      </c>
      <c r="K59" s="95" t="s">
        <v>1556</v>
      </c>
      <c r="L59" s="86" t="s">
        <v>1557</v>
      </c>
      <c r="M59" s="84" t="s">
        <v>1558</v>
      </c>
      <c r="N59" s="84" t="s">
        <v>1559</v>
      </c>
      <c r="O59" s="84" t="s">
        <v>565</v>
      </c>
      <c r="P59" s="84" t="s">
        <v>1560</v>
      </c>
      <c r="Q59" s="84" t="s">
        <v>1561</v>
      </c>
      <c r="R59" s="84" t="s">
        <v>1562</v>
      </c>
      <c r="S59" s="86" t="s">
        <v>1563</v>
      </c>
      <c r="T59" s="84" t="s">
        <v>1564</v>
      </c>
      <c r="U59" s="84" t="s">
        <v>22</v>
      </c>
      <c r="V59" s="88">
        <v>100</v>
      </c>
      <c r="W59" s="89"/>
      <c r="X59" s="90">
        <v>45770</v>
      </c>
      <c r="Y59" s="90" t="s">
        <v>1460</v>
      </c>
      <c r="Z59" s="90" t="str">
        <f>IF(E59="","",IF(T59="","ні","так"))</f>
        <v>так</v>
      </c>
      <c r="AA59" s="90">
        <v>45769</v>
      </c>
      <c r="AB59" s="90" t="s">
        <v>109</v>
      </c>
      <c r="AC59" s="91"/>
      <c r="AD59" s="102" t="str">
        <f ca="1">IF(INT(YEARFRAC(I59,TODAY()))&lt;=30,INT(YEARFRAC(I59,TODAY())),"")</f>
        <v/>
      </c>
      <c r="AE59" s="102">
        <f ca="1">IF(AND(INT(YEARFRAC(I59,TODAY()))&gt;=31,INT(YEARFRAC(I59,TODAY()))&lt;=35),INT(YEARFRAC(I59,TODAY())),"")</f>
        <v>32</v>
      </c>
      <c r="AF59" s="102" t="str">
        <f ca="1">IF(AND(INT(YEARFRAC(I59,TODAY()))&gt;=36,INT(YEARFRAC(I59,TODAY()))&lt;=40),INT(YEARFRAC(I59,TODAY())),"")</f>
        <v/>
      </c>
      <c r="AG59" s="103" t="str">
        <f ca="1">IF(AND(INT(YEARFRAC(I59,TODAY()))&gt;=41,INT(YEARFRAC(I59,TODAY()))&lt;=45),INT(YEARFRAC(I59,TODAY())),"")</f>
        <v/>
      </c>
      <c r="AH59" s="101"/>
    </row>
    <row r="60" spans="1:34" s="95" customFormat="1" ht="78.75" x14ac:dyDescent="0.25">
      <c r="A60" s="82" t="s">
        <v>2039</v>
      </c>
      <c r="B60" s="83" t="s">
        <v>1497</v>
      </c>
      <c r="C60" s="101">
        <v>49</v>
      </c>
      <c r="D60" s="84" t="s">
        <v>23</v>
      </c>
      <c r="E60" s="84" t="s">
        <v>2040</v>
      </c>
      <c r="F60" s="84" t="s">
        <v>2041</v>
      </c>
      <c r="G60" s="84"/>
      <c r="H60" s="84" t="e" cm="1">
        <f t="array" ref="H60">IF(
  ISBLANK(F60),
  "",
  IF(
    COUNTIF([2]Settings!G$1:G$609, F60) = 1,
    INDEX([2]Settings!H$1:H$609, MATCH(F60, [2]Settings!G$1:G$609, 0)),
    IFERROR(
      INDEX([2]Settings!H$1:H$609,
        MATCH(1,
          ([2]Settings!G$1:G$609=F60) * ([2]Settings!D$1:D$609=G60),
          0
        )
      ),
      ""
    )
  )
)</f>
        <v>#VALUE!</v>
      </c>
      <c r="I60" s="83">
        <v>34798</v>
      </c>
      <c r="J60" s="82" t="s">
        <v>2042</v>
      </c>
      <c r="K60" s="95" t="s">
        <v>2043</v>
      </c>
      <c r="L60" s="86" t="s">
        <v>2044</v>
      </c>
      <c r="M60" s="108" t="s">
        <v>2045</v>
      </c>
      <c r="N60" s="108" t="s">
        <v>2046</v>
      </c>
      <c r="O60" s="108" t="s">
        <v>565</v>
      </c>
      <c r="P60" s="108" t="s">
        <v>2047</v>
      </c>
      <c r="Q60" s="108" t="s">
        <v>2048</v>
      </c>
      <c r="R60" s="108" t="s">
        <v>2049</v>
      </c>
      <c r="S60" s="109" t="s">
        <v>2050</v>
      </c>
      <c r="T60" s="84"/>
      <c r="U60" s="84" t="s">
        <v>22</v>
      </c>
      <c r="V60" s="88">
        <v>100</v>
      </c>
      <c r="W60" s="89"/>
      <c r="X60" s="90">
        <v>45771</v>
      </c>
      <c r="Y60" s="90" t="s">
        <v>1879</v>
      </c>
      <c r="Z60" s="90" t="str">
        <f>IF(E60="","",IF(T60="","ні","так"))</f>
        <v>ні</v>
      </c>
      <c r="AA60" s="90">
        <v>45770</v>
      </c>
      <c r="AB60" s="90" t="s">
        <v>109</v>
      </c>
      <c r="AC60" s="91"/>
      <c r="AD60" s="102">
        <f ca="1">IF(INT(YEARFRAC(I60,TODAY()))&lt;=30,INT(YEARFRAC(I60,TODAY())),"")</f>
        <v>30</v>
      </c>
      <c r="AE60" s="102" t="str">
        <f ca="1">IF(AND(INT(YEARFRAC(I60,TODAY()))&gt;=31,INT(YEARFRAC(I60,TODAY()))&lt;=35),INT(YEARFRAC(I60,TODAY())),"")</f>
        <v/>
      </c>
      <c r="AF60" s="102" t="str">
        <f ca="1">IF(AND(INT(YEARFRAC(I60,TODAY()))&gt;=36,INT(YEARFRAC(I60,TODAY()))&lt;=40),INT(YEARFRAC(I60,TODAY())),"")</f>
        <v/>
      </c>
      <c r="AG60" s="103" t="str">
        <f ca="1">IF(AND(INT(YEARFRAC(I60,TODAY()))&gt;=41,INT(YEARFRAC(I60,TODAY()))&lt;=45),INT(YEARFRAC(I60,TODAY())),"")</f>
        <v/>
      </c>
      <c r="AH60" s="101"/>
    </row>
    <row r="61" spans="1:34" s="95" customFormat="1" ht="94.5" x14ac:dyDescent="0.25">
      <c r="A61" s="64" t="s">
        <v>2051</v>
      </c>
      <c r="B61" s="65" t="s">
        <v>1497</v>
      </c>
      <c r="C61" s="101">
        <v>50</v>
      </c>
      <c r="D61" s="67" t="s">
        <v>23</v>
      </c>
      <c r="E61" s="76" t="s">
        <v>2052</v>
      </c>
      <c r="F61" s="67" t="s">
        <v>607</v>
      </c>
      <c r="G61" s="67"/>
      <c r="H61" s="84" t="e" cm="1">
        <f t="array" ref="H61">IF(
  ISBLANK(F61),
  "",
  IF(
    COUNTIF([2]Settings!G$1:G$609, F61) = 1,
    INDEX([2]Settings!H$1:H$609, MATCH(F61, [2]Settings!G$1:G$609, 0)),
    IFERROR(
      INDEX([2]Settings!H$1:H$609,
        MATCH(1,
          ([2]Settings!G$1:G$609=F61) * ([2]Settings!D$1:D$609=G61),
          0
        )
      ),
      ""
    )
  )
)</f>
        <v>#VALUE!</v>
      </c>
      <c r="I61" s="65">
        <v>34869</v>
      </c>
      <c r="J61" s="64" t="s">
        <v>2053</v>
      </c>
      <c r="K61" s="67" t="s">
        <v>2054</v>
      </c>
      <c r="L61" s="69" t="s">
        <v>2055</v>
      </c>
      <c r="M61" s="84" t="s">
        <v>2056</v>
      </c>
      <c r="N61" s="84" t="s">
        <v>2057</v>
      </c>
      <c r="O61" s="84" t="s">
        <v>565</v>
      </c>
      <c r="P61" s="84" t="s">
        <v>2058</v>
      </c>
      <c r="Q61" s="84" t="s">
        <v>2059</v>
      </c>
      <c r="R61" s="84" t="s">
        <v>2060</v>
      </c>
      <c r="S61" s="86" t="s">
        <v>2061</v>
      </c>
      <c r="T61" s="67"/>
      <c r="U61" s="67" t="s">
        <v>22</v>
      </c>
      <c r="V61" s="70">
        <v>100</v>
      </c>
      <c r="W61" s="71"/>
      <c r="X61" s="72">
        <v>45771</v>
      </c>
      <c r="Y61" s="72" t="s">
        <v>1879</v>
      </c>
      <c r="Z61" s="72" t="str">
        <f>IF(E61="","",IF(T61="","ні","так"))</f>
        <v>ні</v>
      </c>
      <c r="AA61" s="72">
        <v>45769</v>
      </c>
      <c r="AB61" s="72" t="s">
        <v>109</v>
      </c>
      <c r="AC61" s="73" t="s">
        <v>2062</v>
      </c>
      <c r="AD61" s="102">
        <f ca="1">IF(INT(YEARFRAC(I61,TODAY()))&lt;=30,INT(YEARFRAC(I61,TODAY())),"")</f>
        <v>29</v>
      </c>
      <c r="AE61" s="102" t="str">
        <f ca="1">IF(AND(INT(YEARFRAC(I61,TODAY()))&gt;=31,INT(YEARFRAC(I61,TODAY()))&lt;=35),INT(YEARFRAC(I61,TODAY())),"")</f>
        <v/>
      </c>
      <c r="AF61" s="102" t="str">
        <f ca="1">IF(AND(INT(YEARFRAC(I61,TODAY()))&gt;=36,INT(YEARFRAC(I61,TODAY()))&lt;=40),INT(YEARFRAC(I61,TODAY())),"")</f>
        <v/>
      </c>
      <c r="AG61" s="103" t="str">
        <f ca="1">IF(AND(INT(YEARFRAC(I61,TODAY()))&gt;=41,INT(YEARFRAC(I61,TODAY()))&lt;=45),INT(YEARFRAC(I61,TODAY())),"")</f>
        <v/>
      </c>
      <c r="AH61" s="101"/>
    </row>
    <row r="62" spans="1:34" s="95" customFormat="1" ht="63" x14ac:dyDescent="0.25">
      <c r="A62" s="64" t="s">
        <v>1147</v>
      </c>
      <c r="B62" s="65" t="s">
        <v>2662</v>
      </c>
      <c r="C62" s="101">
        <v>51</v>
      </c>
      <c r="D62" s="67" t="s">
        <v>23</v>
      </c>
      <c r="E62" s="76" t="s">
        <v>2780</v>
      </c>
      <c r="F62" s="67" t="s">
        <v>714</v>
      </c>
      <c r="G62" s="67" t="s">
        <v>1055</v>
      </c>
      <c r="H62" s="84" t="e" cm="1">
        <f t="array" ref="H62">IF(
  ISBLANK(F62),
  "",
  IF(
    COUNTIF([4]Settings!G$1:G$609, F62) = 1,
    INDEX([4]Settings!H$1:H$609, MATCH(F62, [4]Settings!G$1:G$609, 0)),
    IFERROR(
      INDEX([4]Settings!H$1:H$609,
        MATCH(1,
          ([4]Settings!G$1:G$609=F62) * ([4]Settings!D$1:D$609=G62),
          0
        )
      ),
      ""
    )
  )
)</f>
        <v>#VALUE!</v>
      </c>
      <c r="I62" s="65">
        <v>34176</v>
      </c>
      <c r="J62" s="64" t="s">
        <v>2781</v>
      </c>
      <c r="K62" s="67" t="s">
        <v>2782</v>
      </c>
      <c r="L62" s="69" t="s">
        <v>2783</v>
      </c>
      <c r="M62" s="67" t="s">
        <v>2784</v>
      </c>
      <c r="N62" s="67" t="s">
        <v>2785</v>
      </c>
      <c r="O62" s="67" t="s">
        <v>565</v>
      </c>
      <c r="P62" s="67" t="s">
        <v>2786</v>
      </c>
      <c r="Q62" s="67" t="s">
        <v>2787</v>
      </c>
      <c r="R62" s="67" t="s">
        <v>2788</v>
      </c>
      <c r="S62" s="71" t="s">
        <v>2789</v>
      </c>
      <c r="T62" s="67"/>
      <c r="U62" s="67" t="s">
        <v>22</v>
      </c>
      <c r="V62" s="70">
        <v>100</v>
      </c>
      <c r="W62" s="71"/>
      <c r="X62" s="72">
        <v>45773</v>
      </c>
      <c r="Y62" s="72" t="s">
        <v>2673</v>
      </c>
      <c r="Z62" s="72" t="str">
        <f>IF(E62="","",IF(T62="","ні","так"))</f>
        <v>ні</v>
      </c>
      <c r="AA62" s="72">
        <v>45772</v>
      </c>
      <c r="AB62" s="72" t="s">
        <v>109</v>
      </c>
      <c r="AC62" s="73" t="s">
        <v>1110</v>
      </c>
      <c r="AD62" s="102" t="str">
        <f ca="1">IF(INT(YEARFRAC(I62,TODAY()))&lt;=30,INT(YEARFRAC(I62,TODAY())),"")</f>
        <v/>
      </c>
      <c r="AE62" s="102">
        <f ca="1">IF(AND(INT(YEARFRAC(I62,TODAY()))&gt;=31,INT(YEARFRAC(I62,TODAY()))&lt;=35),INT(YEARFRAC(I62,TODAY())),"")</f>
        <v>31</v>
      </c>
      <c r="AF62" s="102" t="str">
        <f ca="1">IF(AND(INT(YEARFRAC(I62,TODAY()))&gt;=36,INT(YEARFRAC(I62,TODAY()))&lt;=40),INT(YEARFRAC(I62,TODAY())),"")</f>
        <v/>
      </c>
      <c r="AG62" s="103" t="str">
        <f ca="1">IF(AND(INT(YEARFRAC(I62,TODAY()))&gt;=41,INT(YEARFRAC(I62,TODAY()))&lt;=45),INT(YEARFRAC(I62,TODAY())),"")</f>
        <v/>
      </c>
      <c r="AH62" s="101"/>
    </row>
    <row r="63" spans="1:34" s="95" customFormat="1" ht="126" x14ac:dyDescent="0.25">
      <c r="A63" s="64" t="s">
        <v>1868</v>
      </c>
      <c r="B63" s="65" t="s">
        <v>1497</v>
      </c>
      <c r="C63" s="101">
        <v>52</v>
      </c>
      <c r="D63" s="67" t="s">
        <v>23</v>
      </c>
      <c r="E63" s="76" t="s">
        <v>2063</v>
      </c>
      <c r="F63" s="67" t="s">
        <v>712</v>
      </c>
      <c r="G63" s="67" t="s">
        <v>1055</v>
      </c>
      <c r="H63" s="67" t="e" cm="1">
        <f t="array" ref="H63">IF(
  ISBLANK(F63),
  "",
  IF(
    COUNTIF([2]Settings!G$1:G$609, F63) = 1,
    INDEX([2]Settings!H$1:H$609, MATCH(F63, [2]Settings!G$1:G$609, 0)),
    IFERROR(
      INDEX([2]Settings!H$1:H$609,
        MATCH(1,
          ([2]Settings!G$1:G$609=F63) * ([2]Settings!D$1:D$609=G63),
          0
        )
      ),
      ""
    )
  )
)</f>
        <v>#VALUE!</v>
      </c>
      <c r="I63" s="65">
        <v>35361</v>
      </c>
      <c r="J63" s="64" t="s">
        <v>2064</v>
      </c>
      <c r="K63" s="68" t="s">
        <v>2065</v>
      </c>
      <c r="L63" s="69" t="s">
        <v>2066</v>
      </c>
      <c r="M63" s="84" t="s">
        <v>2067</v>
      </c>
      <c r="N63" s="84" t="s">
        <v>2068</v>
      </c>
      <c r="O63" s="84" t="s">
        <v>565</v>
      </c>
      <c r="P63" s="84" t="s">
        <v>2069</v>
      </c>
      <c r="Q63" s="84" t="s">
        <v>2070</v>
      </c>
      <c r="R63" s="84" t="s">
        <v>2071</v>
      </c>
      <c r="S63" s="86" t="s">
        <v>2072</v>
      </c>
      <c r="T63" s="67"/>
      <c r="U63" s="67" t="s">
        <v>22</v>
      </c>
      <c r="V63" s="70">
        <v>100</v>
      </c>
      <c r="W63" s="71"/>
      <c r="X63" s="72">
        <v>45771</v>
      </c>
      <c r="Y63" s="72" t="s">
        <v>1879</v>
      </c>
      <c r="Z63" s="72" t="str">
        <f>IF(E63="","",IF(T63="","ні","так"))</f>
        <v>ні</v>
      </c>
      <c r="AA63" s="72">
        <v>45770</v>
      </c>
      <c r="AB63" s="72" t="s">
        <v>569</v>
      </c>
      <c r="AC63" s="73" t="s">
        <v>1880</v>
      </c>
      <c r="AD63" s="74">
        <f ca="1">IF(INT(YEARFRAC(I63,TODAY()))&lt;=30,INT(YEARFRAC(I63,TODAY())),"")</f>
        <v>28</v>
      </c>
      <c r="AE63" s="74" t="str">
        <f ca="1">IF(AND(INT(YEARFRAC(I63,TODAY()))&gt;=31,INT(YEARFRAC(I63,TODAY()))&lt;=35),INT(YEARFRAC(I63,TODAY())),"")</f>
        <v/>
      </c>
      <c r="AF63" s="74" t="str">
        <f ca="1">IF(AND(INT(YEARFRAC(I63,TODAY()))&gt;=36,INT(YEARFRAC(I63,TODAY()))&lt;=40),INT(YEARFRAC(I63,TODAY())),"")</f>
        <v/>
      </c>
      <c r="AG63" s="75" t="str">
        <f ca="1">IF(AND(INT(YEARFRAC(I63,TODAY()))&gt;=41,INT(YEARFRAC(I63,TODAY()))&lt;=45),INT(YEARFRAC(I63,TODAY())),"")</f>
        <v/>
      </c>
      <c r="AH63" s="66"/>
    </row>
    <row r="64" spans="1:34" s="95" customFormat="1" ht="78.75" x14ac:dyDescent="0.25">
      <c r="A64" s="64" t="s">
        <v>2749</v>
      </c>
      <c r="B64" s="65" t="s">
        <v>2662</v>
      </c>
      <c r="C64" s="101">
        <v>53</v>
      </c>
      <c r="D64" s="67" t="s">
        <v>23</v>
      </c>
      <c r="E64" s="76" t="s">
        <v>2790</v>
      </c>
      <c r="F64" s="67" t="s">
        <v>712</v>
      </c>
      <c r="G64" s="67" t="s">
        <v>1055</v>
      </c>
      <c r="H64" s="84" t="e" cm="1">
        <f t="array" ref="H64">IF(
  ISBLANK(F64),
  "",
  IF(
    COUNTIF([4]Settings!G$1:G$609, F64) = 1,
    INDEX([4]Settings!H$1:H$609, MATCH(F64, [4]Settings!G$1:G$609, 0)),
    IFERROR(
      INDEX([4]Settings!H$1:H$609,
        MATCH(1,
          ([4]Settings!G$1:G$609=F64) * ([4]Settings!D$1:D$609=G64),
          0
        )
      ),
      ""
    )
  )
)</f>
        <v>#VALUE!</v>
      </c>
      <c r="I64" s="65">
        <v>32009</v>
      </c>
      <c r="J64" s="64" t="s">
        <v>2791</v>
      </c>
      <c r="K64" s="72" t="s">
        <v>2792</v>
      </c>
      <c r="L64" s="69" t="s">
        <v>2793</v>
      </c>
      <c r="M64" s="90" t="s">
        <v>1277</v>
      </c>
      <c r="N64" s="90" t="s">
        <v>2794</v>
      </c>
      <c r="O64" s="84" t="s">
        <v>142</v>
      </c>
      <c r="P64" s="90" t="s">
        <v>2795</v>
      </c>
      <c r="Q64" s="90" t="s">
        <v>2796</v>
      </c>
      <c r="R64" s="90" t="s">
        <v>2797</v>
      </c>
      <c r="S64" s="86" t="s">
        <v>2798</v>
      </c>
      <c r="T64" s="67"/>
      <c r="U64" s="84" t="s">
        <v>22</v>
      </c>
      <c r="V64" s="88">
        <v>100</v>
      </c>
      <c r="W64" s="89"/>
      <c r="X64" s="90">
        <v>45773</v>
      </c>
      <c r="Y64" s="90" t="s">
        <v>2673</v>
      </c>
      <c r="Z64" s="90" t="str">
        <f>IF(E64="","",IF(T64="","ні","так"))</f>
        <v>ні</v>
      </c>
      <c r="AA64" s="72">
        <v>45773</v>
      </c>
      <c r="AB64" s="72" t="s">
        <v>569</v>
      </c>
      <c r="AC64" s="73" t="s">
        <v>1214</v>
      </c>
      <c r="AD64" s="102" t="str">
        <f ca="1">IF(INT(YEARFRAC(I64,TODAY()))&lt;=30,INT(YEARFRAC(I64,TODAY())),"")</f>
        <v/>
      </c>
      <c r="AE64" s="102" t="str">
        <f ca="1">IF(AND(INT(YEARFRAC(I64,TODAY()))&gt;=31,INT(YEARFRAC(I64,TODAY()))&lt;=35),INT(YEARFRAC(I64,TODAY())),"")</f>
        <v/>
      </c>
      <c r="AF64" s="102">
        <f ca="1">IF(AND(INT(YEARFRAC(I64,TODAY()))&gt;=36,INT(YEARFRAC(I64,TODAY()))&lt;=40),INT(YEARFRAC(I64,TODAY())),"")</f>
        <v>37</v>
      </c>
      <c r="AG64" s="103" t="str">
        <f ca="1">IF(AND(INT(YEARFRAC(I64,TODAY()))&gt;=41,INT(YEARFRAC(I64,TODAY()))&lt;=45),INT(YEARFRAC(I64,TODAY())),"")</f>
        <v/>
      </c>
      <c r="AH64" s="101"/>
    </row>
    <row r="65" spans="1:34" s="95" customFormat="1" ht="78.75" x14ac:dyDescent="0.25">
      <c r="A65" s="82" t="s">
        <v>2799</v>
      </c>
      <c r="B65" s="83" t="s">
        <v>2662</v>
      </c>
      <c r="C65" s="101">
        <v>54</v>
      </c>
      <c r="D65" s="84" t="s">
        <v>23</v>
      </c>
      <c r="E65" s="85" t="s">
        <v>2800</v>
      </c>
      <c r="F65" s="84" t="s">
        <v>136</v>
      </c>
      <c r="G65" s="84"/>
      <c r="H65" s="84" t="e" cm="1">
        <f t="array" ref="H65">IF(
  ISBLANK(F65),
  "",
  IF(
    COUNTIF([4]Settings!G$1:G$609, F65) = 1,
    INDEX([4]Settings!H$1:H$609, MATCH(F65, [4]Settings!G$1:G$609, 0)),
    IFERROR(
      INDEX([4]Settings!H$1:H$609,
        MATCH(1,
          ([4]Settings!G$1:G$609=F65) * ([4]Settings!D$1:D$609=G65),
          0
        )
      ),
      ""
    )
  )
)</f>
        <v>#VALUE!</v>
      </c>
      <c r="I65" s="83">
        <v>31402</v>
      </c>
      <c r="J65" s="82" t="s">
        <v>2801</v>
      </c>
      <c r="K65" s="84" t="s">
        <v>2802</v>
      </c>
      <c r="L65" s="86" t="s">
        <v>2803</v>
      </c>
      <c r="M65" s="84" t="s">
        <v>2190</v>
      </c>
      <c r="N65" s="84" t="s">
        <v>2804</v>
      </c>
      <c r="O65" s="84" t="s">
        <v>564</v>
      </c>
      <c r="P65" s="84" t="s">
        <v>2805</v>
      </c>
      <c r="Q65" s="84" t="s">
        <v>2806</v>
      </c>
      <c r="R65" s="84" t="s">
        <v>2807</v>
      </c>
      <c r="S65" s="89" t="s">
        <v>2808</v>
      </c>
      <c r="T65" s="84"/>
      <c r="U65" s="84" t="s">
        <v>22</v>
      </c>
      <c r="V65" s="88">
        <v>100</v>
      </c>
      <c r="W65" s="89"/>
      <c r="X65" s="90">
        <v>45773</v>
      </c>
      <c r="Y65" s="90" t="s">
        <v>2673</v>
      </c>
      <c r="Z65" s="90" t="str">
        <f>IF(E65="","",IF(T65="","ні","так"))</f>
        <v>ні</v>
      </c>
      <c r="AA65" s="90">
        <v>45772</v>
      </c>
      <c r="AB65" s="90" t="s">
        <v>109</v>
      </c>
      <c r="AC65" s="91"/>
      <c r="AD65" s="102" t="str">
        <f ca="1">IF(INT(YEARFRAC(I65,TODAY()))&lt;=30,INT(YEARFRAC(I65,TODAY())),"")</f>
        <v/>
      </c>
      <c r="AE65" s="102" t="str">
        <f ca="1">IF(AND(INT(YEARFRAC(I65,TODAY()))&gt;=31,INT(YEARFRAC(I65,TODAY()))&lt;=35),INT(YEARFRAC(I65,TODAY())),"")</f>
        <v/>
      </c>
      <c r="AF65" s="102">
        <f ca="1">IF(AND(INT(YEARFRAC(I65,TODAY()))&gt;=36,INT(YEARFRAC(I65,TODAY()))&lt;=40),INT(YEARFRAC(I65,TODAY())),"")</f>
        <v>39</v>
      </c>
      <c r="AG65" s="103" t="str">
        <f ca="1">IF(AND(INT(YEARFRAC(I65,TODAY()))&gt;=41,INT(YEARFRAC(I65,TODAY()))&lt;=45),INT(YEARFRAC(I65,TODAY())),"")</f>
        <v/>
      </c>
      <c r="AH65" s="101"/>
    </row>
    <row r="66" spans="1:34" s="95" customFormat="1" ht="47.25" x14ac:dyDescent="0.25">
      <c r="A66" s="64" t="s">
        <v>2749</v>
      </c>
      <c r="B66" s="65" t="s">
        <v>2662</v>
      </c>
      <c r="C66" s="101">
        <v>55</v>
      </c>
      <c r="D66" s="67" t="s">
        <v>23</v>
      </c>
      <c r="E66" s="114" t="s">
        <v>2809</v>
      </c>
      <c r="F66" s="67" t="s">
        <v>712</v>
      </c>
      <c r="G66" s="67" t="s">
        <v>1055</v>
      </c>
      <c r="H66" s="84" t="e" cm="1">
        <f t="array" ref="H66">IF(
  ISBLANK(F66),
  "",
  IF(
    COUNTIF([4]Settings!G$1:G$609, F66) = 1,
    INDEX([4]Settings!H$1:H$609, MATCH(F66, [4]Settings!G$1:G$609, 0)),
    IFERROR(
      INDEX([4]Settings!H$1:H$609,
        MATCH(1,
          ([4]Settings!G$1:G$609=F66) * ([4]Settings!D$1:D$609=G66),
          0
        )
      ),
      ""
    )
  )
)</f>
        <v>#VALUE!</v>
      </c>
      <c r="I66" s="65">
        <v>34701</v>
      </c>
      <c r="J66" s="64" t="s">
        <v>2810</v>
      </c>
      <c r="K66" s="67" t="s">
        <v>2811</v>
      </c>
      <c r="L66" s="69" t="s">
        <v>2812</v>
      </c>
      <c r="M66" s="79" t="s">
        <v>2813</v>
      </c>
      <c r="N66" s="80" t="s">
        <v>1899</v>
      </c>
      <c r="O66" s="67" t="s">
        <v>142</v>
      </c>
      <c r="P66" s="80" t="s">
        <v>2814</v>
      </c>
      <c r="Q66" s="80"/>
      <c r="R66" s="80" t="s">
        <v>2815</v>
      </c>
      <c r="S66" s="81"/>
      <c r="T66" s="67"/>
      <c r="U66" s="67" t="s">
        <v>22</v>
      </c>
      <c r="V66" s="70">
        <v>100</v>
      </c>
      <c r="W66" s="71"/>
      <c r="X66" s="72">
        <v>45773</v>
      </c>
      <c r="Y66" s="72" t="s">
        <v>2673</v>
      </c>
      <c r="Z66" s="72" t="str">
        <f>IF(E66="","",IF(T66="","ні","так"))</f>
        <v>ні</v>
      </c>
      <c r="AA66" s="72">
        <v>45772</v>
      </c>
      <c r="AB66" s="72" t="s">
        <v>569</v>
      </c>
      <c r="AC66" s="73" t="s">
        <v>1214</v>
      </c>
      <c r="AD66" s="102">
        <f ca="1">IF(INT(YEARFRAC(I66,TODAY()))&lt;=30,INT(YEARFRAC(I66,TODAY())),"")</f>
        <v>30</v>
      </c>
      <c r="AE66" s="102" t="str">
        <f ca="1">IF(AND(INT(YEARFRAC(I66,TODAY()))&gt;=31,INT(YEARFRAC(I66,TODAY()))&lt;=35),INT(YEARFRAC(I66,TODAY())),"")</f>
        <v/>
      </c>
      <c r="AF66" s="102" t="str">
        <f ca="1">IF(AND(INT(YEARFRAC(I66,TODAY()))&gt;=36,INT(YEARFRAC(I66,TODAY()))&lt;=40),INT(YEARFRAC(I66,TODAY())),"")</f>
        <v/>
      </c>
      <c r="AG66" s="103" t="str">
        <f ca="1">IF(AND(INT(YEARFRAC(I66,TODAY()))&gt;=41,INT(YEARFRAC(I66,TODAY()))&lt;=45),INT(YEARFRAC(I66,TODAY())),"")</f>
        <v/>
      </c>
      <c r="AH66" s="101"/>
    </row>
    <row r="67" spans="1:34" s="95" customFormat="1" ht="63" x14ac:dyDescent="0.25">
      <c r="A67" s="35" t="s">
        <v>1152</v>
      </c>
      <c r="B67" s="65" t="s">
        <v>1103</v>
      </c>
      <c r="C67" s="101">
        <v>56</v>
      </c>
      <c r="D67" s="67" t="s">
        <v>23</v>
      </c>
      <c r="E67" s="67" t="s">
        <v>1128</v>
      </c>
      <c r="F67" s="67" t="s">
        <v>707</v>
      </c>
      <c r="G67" s="97"/>
      <c r="H67" s="67" t="str" cm="1">
        <f t="array" ref="H67">IF(
  ISBLANK(F67),
  "",
  IF(
    COUNTIF(Settings!G$1:G$608, F67) = 1,
    INDEX(Settings!H$1:H$608, MATCH(F67, Settings!G$1:G$608, 0)),
    IFERROR(
      INDEX(Settings!H$1:H$608,
        MATCH(1,
          (Settings!G$1:G$608=F67) * (Settings!D$1:D$608=G67),
          0
        )
      ),
      ""
    )
  )
)</f>
        <v>Київ місто</v>
      </c>
      <c r="I67" s="65">
        <v>35524</v>
      </c>
      <c r="J67" s="64" t="s">
        <v>1131</v>
      </c>
      <c r="K67" s="68" t="s">
        <v>1129</v>
      </c>
      <c r="L67" s="69" t="s">
        <v>1130</v>
      </c>
      <c r="M67" s="67" t="s">
        <v>1271</v>
      </c>
      <c r="N67" s="67" t="s">
        <v>1272</v>
      </c>
      <c r="O67" s="67" t="s">
        <v>565</v>
      </c>
      <c r="P67" s="67" t="s">
        <v>1273</v>
      </c>
      <c r="Q67" s="67" t="s">
        <v>1274</v>
      </c>
      <c r="R67" s="67" t="s">
        <v>1275</v>
      </c>
      <c r="S67" s="69" t="s">
        <v>1276</v>
      </c>
      <c r="T67" s="67"/>
      <c r="U67" s="67" t="s">
        <v>22</v>
      </c>
      <c r="V67" s="70">
        <v>100</v>
      </c>
      <c r="W67" s="71"/>
      <c r="X67" s="72">
        <v>45769</v>
      </c>
      <c r="Y67" s="72" t="s">
        <v>1104</v>
      </c>
      <c r="Z67" s="72" t="str">
        <f>IF(E67="","",IF(T67="","ні","так"))</f>
        <v>ні</v>
      </c>
      <c r="AA67" s="72">
        <v>45768</v>
      </c>
      <c r="AB67" s="72" t="s">
        <v>109</v>
      </c>
      <c r="AC67" s="73" t="s">
        <v>1132</v>
      </c>
      <c r="AD67" s="74">
        <f ca="1">IF(INT(YEARFRAC(I67,TODAY()))&lt;=30,INT(YEARFRAC(I67,TODAY())),"")</f>
        <v>28</v>
      </c>
      <c r="AE67" s="74" t="str">
        <f ca="1">IF(AND(INT(YEARFRAC(I67,TODAY()))&gt;=31,INT(YEARFRAC(I67,TODAY()))&lt;=35),INT(YEARFRAC(I67,TODAY())),"")</f>
        <v/>
      </c>
      <c r="AF67" s="74" t="str">
        <f ca="1">IF(AND(INT(YEARFRAC(I67,TODAY()))&gt;=36,INT(YEARFRAC(I67,TODAY()))&lt;=40),INT(YEARFRAC(I67,TODAY())),"")</f>
        <v/>
      </c>
      <c r="AG67" s="75" t="str">
        <f ca="1">IF(AND(INT(YEARFRAC(I67,TODAY()))&gt;=41,INT(YEARFRAC(I67,TODAY()))&lt;=45),INT(YEARFRAC(I67,TODAY())),"")</f>
        <v/>
      </c>
      <c r="AH67" s="66"/>
    </row>
    <row r="68" spans="1:34" s="95" customFormat="1" ht="126" x14ac:dyDescent="0.25">
      <c r="A68" s="82" t="s">
        <v>1565</v>
      </c>
      <c r="B68" s="83" t="s">
        <v>1192</v>
      </c>
      <c r="C68" s="101">
        <v>57</v>
      </c>
      <c r="D68" s="84" t="s">
        <v>23</v>
      </c>
      <c r="E68" s="85" t="s">
        <v>1566</v>
      </c>
      <c r="F68" s="84" t="s">
        <v>704</v>
      </c>
      <c r="G68" s="98"/>
      <c r="H68" s="84" t="e" cm="1">
        <f t="array" ref="H68">IF(
  ISBLANK(F68),
  "",
  IF(
    COUNTIF([1]Settings!G$1:G$609, F68) = 1,
    INDEX([1]Settings!H$1:H$609, MATCH(F68, [1]Settings!G$1:G$609, 0)),
    IFERROR(
      INDEX([1]Settings!H$1:H$609,
        MATCH(1,
          ([1]Settings!G$1:G$609=F68) * ([1]Settings!D$1:D$609=G68),
          0
        )
      ),
      ""
    )
  )
)</f>
        <v>#VALUE!</v>
      </c>
      <c r="I68" s="83">
        <v>32003</v>
      </c>
      <c r="J68" s="82" t="s">
        <v>1567</v>
      </c>
      <c r="K68" s="95" t="s">
        <v>1568</v>
      </c>
      <c r="L68" s="86" t="s">
        <v>1569</v>
      </c>
      <c r="M68" s="84" t="s">
        <v>1570</v>
      </c>
      <c r="N68" s="84" t="s">
        <v>1571</v>
      </c>
      <c r="O68" s="84" t="s">
        <v>142</v>
      </c>
      <c r="P68" s="84" t="s">
        <v>1572</v>
      </c>
      <c r="Q68" s="84" t="s">
        <v>1573</v>
      </c>
      <c r="R68" s="84" t="s">
        <v>1574</v>
      </c>
      <c r="S68" s="86" t="s">
        <v>1575</v>
      </c>
      <c r="T68" s="84"/>
      <c r="U68" s="84" t="s">
        <v>22</v>
      </c>
      <c r="V68" s="88">
        <v>100</v>
      </c>
      <c r="W68" s="89"/>
      <c r="X68" s="90">
        <v>45770</v>
      </c>
      <c r="Y68" s="90" t="s">
        <v>1460</v>
      </c>
      <c r="Z68" s="90" t="str">
        <f>IF(E68="","",IF(T68="","ні","так"))</f>
        <v>ні</v>
      </c>
      <c r="AA68" s="90">
        <v>45769</v>
      </c>
      <c r="AB68" s="90" t="s">
        <v>109</v>
      </c>
      <c r="AC68" s="91"/>
      <c r="AD68" s="102" t="str">
        <f ca="1">IF(INT(YEARFRAC(I68,TODAY()))&lt;=30,INT(YEARFRAC(I68,TODAY())),"")</f>
        <v/>
      </c>
      <c r="AE68" s="102" t="str">
        <f ca="1">IF(AND(INT(YEARFRAC(I68,TODAY()))&gt;=31,INT(YEARFRAC(I68,TODAY()))&lt;=35),INT(YEARFRAC(I68,TODAY())),"")</f>
        <v/>
      </c>
      <c r="AF68" s="102">
        <f ca="1">IF(AND(INT(YEARFRAC(I68,TODAY()))&gt;=36,INT(YEARFRAC(I68,TODAY()))&lt;=40),INT(YEARFRAC(I68,TODAY())),"")</f>
        <v>37</v>
      </c>
      <c r="AG68" s="103" t="str">
        <f ca="1">IF(AND(INT(YEARFRAC(I68,TODAY()))&gt;=41,INT(YEARFRAC(I68,TODAY()))&lt;=45),INT(YEARFRAC(I68,TODAY())),"")</f>
        <v/>
      </c>
      <c r="AH68" s="101"/>
    </row>
    <row r="69" spans="1:34" s="95" customFormat="1" ht="78.75" x14ac:dyDescent="0.25">
      <c r="A69" s="82" t="s">
        <v>1152</v>
      </c>
      <c r="B69" s="83" t="s">
        <v>1192</v>
      </c>
      <c r="C69" s="101">
        <v>58</v>
      </c>
      <c r="D69" s="84" t="s">
        <v>23</v>
      </c>
      <c r="E69" s="85" t="s">
        <v>1193</v>
      </c>
      <c r="F69" s="84" t="s">
        <v>707</v>
      </c>
      <c r="G69" s="98" t="s">
        <v>1055</v>
      </c>
      <c r="H69" s="99" t="str" cm="1">
        <f t="array" ref="H69">IF(
  ISBLANK(F69),
  "",
  IF(
    COUNTIF(Settings!G$1:G$608, F69) = 1,
    INDEX(Settings!H$1:H$608, MATCH(F69, Settings!G$1:G$608, 0)),
    IFERROR(
      INDEX(Settings!H$1:H$608,
        MATCH(1,
          (Settings!G$1:G$608=F69) * (Settings!D$1:D$608=G69),
          0
        )
      ),
      ""
    )
  )
)</f>
        <v>Київ місто</v>
      </c>
      <c r="I69" s="83">
        <v>35399</v>
      </c>
      <c r="J69" s="82" t="s">
        <v>1215</v>
      </c>
      <c r="K69" s="84" t="s">
        <v>1216</v>
      </c>
      <c r="L69" s="86" t="s">
        <v>1217</v>
      </c>
      <c r="M69" s="84" t="s">
        <v>1376</v>
      </c>
      <c r="N69" s="84" t="s">
        <v>1377</v>
      </c>
      <c r="O69" s="84" t="s">
        <v>565</v>
      </c>
      <c r="P69" s="84" t="s">
        <v>1378</v>
      </c>
      <c r="Q69" s="84" t="s">
        <v>1379</v>
      </c>
      <c r="R69" s="84" t="s">
        <v>1380</v>
      </c>
      <c r="S69" s="86" t="s">
        <v>1381</v>
      </c>
      <c r="T69" s="87"/>
      <c r="U69" s="84" t="s">
        <v>22</v>
      </c>
      <c r="V69" s="88">
        <v>100</v>
      </c>
      <c r="W69" s="89"/>
      <c r="X69" s="90">
        <v>45769</v>
      </c>
      <c r="Y69" s="90" t="s">
        <v>1104</v>
      </c>
      <c r="Z69" s="90" t="str">
        <f>IF(E69="","",IF(T69="","ні","так"))</f>
        <v>ні</v>
      </c>
      <c r="AA69" s="90">
        <v>45765</v>
      </c>
      <c r="AB69" s="90" t="s">
        <v>569</v>
      </c>
      <c r="AC69" s="91"/>
      <c r="AD69" s="57">
        <f ca="1">IF(INT(YEARFRAC(I69,TODAY()))&lt;=30,INT(YEARFRAC(I69,TODAY())),"")</f>
        <v>28</v>
      </c>
      <c r="AE69" s="57" t="str">
        <f ca="1">IF(AND(INT(YEARFRAC(I69,TODAY()))&gt;=31,INT(YEARFRAC(I69,TODAY()))&lt;=35),INT(YEARFRAC(I69,TODAY())),"")</f>
        <v/>
      </c>
      <c r="AF69" s="57" t="str">
        <f ca="1">IF(AND(INT(YEARFRAC(I69,TODAY()))&gt;=36,INT(YEARFRAC(I69,TODAY()))&lt;=40),INT(YEARFRAC(I69,TODAY())),"")</f>
        <v/>
      </c>
      <c r="AG69" s="58" t="str">
        <f ca="1">IF(AND(INT(YEARFRAC(I69,TODAY()))&gt;=41,INT(YEARFRAC(I69,TODAY()))&lt;=45),INT(YEARFRAC(I69,TODAY())),"")</f>
        <v/>
      </c>
      <c r="AH69" s="100"/>
    </row>
    <row r="70" spans="1:34" s="95" customFormat="1" ht="141.75" x14ac:dyDescent="0.25">
      <c r="A70" s="64" t="s">
        <v>2816</v>
      </c>
      <c r="B70" s="65" t="s">
        <v>2662</v>
      </c>
      <c r="C70" s="101">
        <v>59</v>
      </c>
      <c r="D70" s="67" t="s">
        <v>23</v>
      </c>
      <c r="E70" s="76" t="s">
        <v>2817</v>
      </c>
      <c r="F70" s="67" t="s">
        <v>777</v>
      </c>
      <c r="G70" s="97"/>
      <c r="H70" s="67" t="e" cm="1">
        <f t="array" ref="H70">IF(
  ISBLANK(F70),
  "",
  IF(
    COUNTIF([4]Settings!G$1:G$609, F70) = 1,
    INDEX([4]Settings!H$1:H$609, MATCH(F70, [4]Settings!G$1:G$609, 0)),
    IFERROR(
      INDEX([4]Settings!H$1:H$609,
        MATCH(1,
          ([4]Settings!G$1:G$609=F70) * ([4]Settings!D$1:D$609=G70),
          0
        )
      ),
      ""
    )
  )
)</f>
        <v>#VALUE!</v>
      </c>
      <c r="I70" s="65">
        <v>32726</v>
      </c>
      <c r="J70" s="64" t="s">
        <v>2818</v>
      </c>
      <c r="K70" s="68" t="s">
        <v>2819</v>
      </c>
      <c r="L70" s="69" t="s">
        <v>2820</v>
      </c>
      <c r="M70" s="67" t="s">
        <v>2821</v>
      </c>
      <c r="N70" s="67" t="s">
        <v>2822</v>
      </c>
      <c r="O70" s="67" t="s">
        <v>563</v>
      </c>
      <c r="P70" s="67" t="s">
        <v>2823</v>
      </c>
      <c r="Q70" s="67" t="s">
        <v>2824</v>
      </c>
      <c r="R70" s="67" t="s">
        <v>2825</v>
      </c>
      <c r="S70" s="69" t="s">
        <v>2826</v>
      </c>
      <c r="T70" s="67"/>
      <c r="U70" s="67" t="s">
        <v>22</v>
      </c>
      <c r="V70" s="70">
        <v>100</v>
      </c>
      <c r="W70" s="71"/>
      <c r="X70" s="72">
        <v>45773</v>
      </c>
      <c r="Y70" s="72" t="s">
        <v>2673</v>
      </c>
      <c r="Z70" s="72" t="str">
        <f>IF(E70="","",IF(T70="","ні","так"))</f>
        <v>ні</v>
      </c>
      <c r="AA70" s="72">
        <v>45772</v>
      </c>
      <c r="AB70" s="72" t="s">
        <v>109</v>
      </c>
      <c r="AC70" s="73" t="s">
        <v>1110</v>
      </c>
      <c r="AD70" s="74" t="str">
        <f ca="1">IF(INT(YEARFRAC(I70,TODAY()))&lt;=30,INT(YEARFRAC(I70,TODAY())),"")</f>
        <v/>
      </c>
      <c r="AE70" s="74">
        <f ca="1">IF(AND(INT(YEARFRAC(I70,TODAY()))&gt;=31,INT(YEARFRAC(I70,TODAY()))&lt;=35),INT(YEARFRAC(I70,TODAY())),"")</f>
        <v>35</v>
      </c>
      <c r="AF70" s="74" t="str">
        <f ca="1">IF(AND(INT(YEARFRAC(I70,TODAY()))&gt;=36,INT(YEARFRAC(I70,TODAY()))&lt;=40),INT(YEARFRAC(I70,TODAY())),"")</f>
        <v/>
      </c>
      <c r="AG70" s="75" t="str">
        <f ca="1">IF(AND(INT(YEARFRAC(I70,TODAY()))&gt;=41,INT(YEARFRAC(I70,TODAY()))&lt;=45),INT(YEARFRAC(I70,TODAY())),"")</f>
        <v/>
      </c>
      <c r="AH70" s="66"/>
    </row>
    <row r="71" spans="1:34" s="95" customFormat="1" ht="94.5" x14ac:dyDescent="0.25">
      <c r="A71" s="64" t="s">
        <v>1142</v>
      </c>
      <c r="B71" s="65" t="s">
        <v>1103</v>
      </c>
      <c r="C71" s="101">
        <v>60</v>
      </c>
      <c r="D71" s="67" t="s">
        <v>23</v>
      </c>
      <c r="E71" s="76" t="s">
        <v>1137</v>
      </c>
      <c r="F71" s="67" t="s">
        <v>615</v>
      </c>
      <c r="G71" s="97" t="s">
        <v>1055</v>
      </c>
      <c r="H71" s="67" t="str" cm="1">
        <f t="array" ref="H71">IF(
  ISBLANK(F71),
  "",
  IF(
    COUNTIF(Settings!G$1:G$608, F71) = 1,
    INDEX(Settings!H$1:H$608, MATCH(F71, Settings!G$1:G$608, 0)),
    IFERROR(
      INDEX(Settings!H$1:H$608,
        MATCH(1,
          (Settings!G$1:G$608=F71) * (Settings!D$1:D$608=G71),
          0
        )
      ),
      ""
    )
  )
)</f>
        <v>Київ місто</v>
      </c>
      <c r="I71" s="65">
        <v>31684</v>
      </c>
      <c r="J71" s="64" t="s">
        <v>1140</v>
      </c>
      <c r="K71" s="67" t="s">
        <v>1138</v>
      </c>
      <c r="L71" s="69" t="s">
        <v>1139</v>
      </c>
      <c r="M71" s="79" t="s">
        <v>1283</v>
      </c>
      <c r="N71" s="80" t="s">
        <v>1284</v>
      </c>
      <c r="O71" s="67" t="s">
        <v>565</v>
      </c>
      <c r="P71" s="80" t="s">
        <v>1285</v>
      </c>
      <c r="Q71" s="80" t="s">
        <v>1286</v>
      </c>
      <c r="R71" s="80" t="s">
        <v>1287</v>
      </c>
      <c r="S71" s="81" t="s">
        <v>1288</v>
      </c>
      <c r="T71" s="67"/>
      <c r="U71" s="67" t="s">
        <v>22</v>
      </c>
      <c r="V71" s="70">
        <v>100</v>
      </c>
      <c r="W71" s="71"/>
      <c r="X71" s="72">
        <v>45769</v>
      </c>
      <c r="Y71" s="72" t="s">
        <v>1104</v>
      </c>
      <c r="Z71" s="72" t="str">
        <f>IF(E71="","",IF(T71="","ні","так"))</f>
        <v>ні</v>
      </c>
      <c r="AA71" s="72">
        <v>45768</v>
      </c>
      <c r="AB71" s="72" t="s">
        <v>109</v>
      </c>
      <c r="AC71" s="73" t="s">
        <v>1141</v>
      </c>
      <c r="AD71" s="74" t="str">
        <f ca="1">IF(INT(YEARFRAC(I71,TODAY()))&lt;=30,INT(YEARFRAC(I71,TODAY())),"")</f>
        <v/>
      </c>
      <c r="AE71" s="74" t="str">
        <f ca="1">IF(AND(INT(YEARFRAC(I71,TODAY()))&gt;=31,INT(YEARFRAC(I71,TODAY()))&lt;=35),INT(YEARFRAC(I71,TODAY())),"")</f>
        <v/>
      </c>
      <c r="AF71" s="74">
        <f ca="1">IF(AND(INT(YEARFRAC(I71,TODAY()))&gt;=36,INT(YEARFRAC(I71,TODAY()))&lt;=40),INT(YEARFRAC(I71,TODAY())),"")</f>
        <v>38</v>
      </c>
      <c r="AG71" s="75" t="str">
        <f ca="1">IF(AND(INT(YEARFRAC(I71,TODAY()))&gt;=41,INT(YEARFRAC(I71,TODAY()))&lt;=45),INT(YEARFRAC(I71,TODAY())),"")</f>
        <v/>
      </c>
      <c r="AH71" s="66"/>
    </row>
    <row r="72" spans="1:34" s="95" customFormat="1" ht="94.5" x14ac:dyDescent="0.25">
      <c r="A72" s="82" t="s">
        <v>1576</v>
      </c>
      <c r="B72" s="83" t="s">
        <v>1192</v>
      </c>
      <c r="C72" s="101">
        <v>61</v>
      </c>
      <c r="D72" s="84" t="s">
        <v>23</v>
      </c>
      <c r="E72" s="84" t="s">
        <v>1577</v>
      </c>
      <c r="F72" s="84" t="s">
        <v>135</v>
      </c>
      <c r="G72" s="98"/>
      <c r="H72" s="84" t="e" cm="1">
        <f t="array" ref="H72">IF(
  ISBLANK(F72),
  "",
  IF(
    COUNTIF([1]Settings!G$1:G$609, F72) = 1,
    INDEX([1]Settings!H$1:H$609, MATCH(F72, [1]Settings!G$1:G$609, 0)),
    IFERROR(
      INDEX([1]Settings!H$1:H$609,
        MATCH(1,
          ([1]Settings!G$1:G$609=F72) * ([1]Settings!D$1:D$609=G72),
          0
        )
      ),
      ""
    )
  )
)</f>
        <v>#VALUE!</v>
      </c>
      <c r="I72" s="83">
        <v>30564</v>
      </c>
      <c r="J72" s="82" t="s">
        <v>1578</v>
      </c>
      <c r="K72" s="86" t="s">
        <v>1579</v>
      </c>
      <c r="L72" s="86" t="s">
        <v>1580</v>
      </c>
      <c r="M72" s="84" t="s">
        <v>1581</v>
      </c>
      <c r="N72" s="84" t="s">
        <v>1582</v>
      </c>
      <c r="O72" s="84" t="s">
        <v>142</v>
      </c>
      <c r="P72" s="84" t="s">
        <v>1583</v>
      </c>
      <c r="Q72" s="84" t="s">
        <v>1584</v>
      </c>
      <c r="R72" s="84" t="s">
        <v>1585</v>
      </c>
      <c r="S72" s="86" t="s">
        <v>1586</v>
      </c>
      <c r="T72" s="84" t="s">
        <v>1587</v>
      </c>
      <c r="U72" s="84" t="s">
        <v>22</v>
      </c>
      <c r="V72" s="88">
        <v>100</v>
      </c>
      <c r="W72" s="89"/>
      <c r="X72" s="90">
        <v>45770</v>
      </c>
      <c r="Y72" s="90" t="s">
        <v>1460</v>
      </c>
      <c r="Z72" s="90" t="str">
        <f>IF(E72="","",IF(T72="","ні","так"))</f>
        <v>так</v>
      </c>
      <c r="AA72" s="90">
        <v>45769</v>
      </c>
      <c r="AB72" s="90" t="s">
        <v>109</v>
      </c>
      <c r="AC72" s="91"/>
      <c r="AD72" s="102" t="str">
        <f ca="1">IF(INT(YEARFRAC(I72,TODAY()))&lt;=30,INT(YEARFRAC(I72,TODAY())),"")</f>
        <v/>
      </c>
      <c r="AE72" s="102" t="str">
        <f ca="1">IF(AND(INT(YEARFRAC(I72,TODAY()))&gt;=31,INT(YEARFRAC(I72,TODAY()))&lt;=35),INT(YEARFRAC(I72,TODAY())),"")</f>
        <v/>
      </c>
      <c r="AF72" s="102" t="str">
        <f ca="1">IF(AND(INT(YEARFRAC(I72,TODAY()))&gt;=36,INT(YEARFRAC(I72,TODAY()))&lt;=40),INT(YEARFRAC(I72,TODAY())),"")</f>
        <v/>
      </c>
      <c r="AG72" s="103">
        <f ca="1">IF(AND(INT(YEARFRAC(I72,TODAY()))&gt;=41,INT(YEARFRAC(I72,TODAY()))&lt;=45),INT(YEARFRAC(I72,TODAY())),"")</f>
        <v>41</v>
      </c>
      <c r="AH72" s="101"/>
    </row>
    <row r="73" spans="1:34" s="95" customFormat="1" ht="63" x14ac:dyDescent="0.25">
      <c r="A73" s="82" t="s">
        <v>1164</v>
      </c>
      <c r="B73" s="83" t="s">
        <v>1103</v>
      </c>
      <c r="C73" s="101">
        <v>62</v>
      </c>
      <c r="D73" s="84" t="s">
        <v>23</v>
      </c>
      <c r="E73" s="85" t="s">
        <v>1201</v>
      </c>
      <c r="F73" s="84" t="s">
        <v>709</v>
      </c>
      <c r="G73" s="98" t="s">
        <v>1055</v>
      </c>
      <c r="H73" s="99" t="str" cm="1">
        <f t="array" ref="H73">IF(
  ISBLANK(F73),
  "",
  IF(
    COUNTIF(Settings!G$1:G$608, F73) = 1,
    INDEX(Settings!H$1:H$608, MATCH(F73, Settings!G$1:G$608, 0)),
    IFERROR(
      INDEX(Settings!H$1:H$608,
        MATCH(1,
          (Settings!G$1:G$608=F73) * (Settings!D$1:D$608=G73),
          0
        )
      ),
      ""
    )
  )
)</f>
        <v>Київ місто</v>
      </c>
      <c r="I73" s="83">
        <v>32324</v>
      </c>
      <c r="J73" s="82" t="s">
        <v>1232</v>
      </c>
      <c r="K73" s="84" t="s">
        <v>1233</v>
      </c>
      <c r="L73" s="86" t="s">
        <v>1234</v>
      </c>
      <c r="M73" s="84" t="s">
        <v>1277</v>
      </c>
      <c r="N73" s="84" t="s">
        <v>1305</v>
      </c>
      <c r="O73" s="84" t="s">
        <v>565</v>
      </c>
      <c r="P73" s="84" t="s">
        <v>1306</v>
      </c>
      <c r="Q73" s="84" t="s">
        <v>1307</v>
      </c>
      <c r="R73" s="84" t="s">
        <v>1308</v>
      </c>
      <c r="S73" s="89" t="s">
        <v>1309</v>
      </c>
      <c r="T73" s="84"/>
      <c r="U73" s="84" t="s">
        <v>22</v>
      </c>
      <c r="V73" s="88">
        <v>100</v>
      </c>
      <c r="W73" s="89"/>
      <c r="X73" s="90">
        <v>45769</v>
      </c>
      <c r="Y73" s="90" t="s">
        <v>1104</v>
      </c>
      <c r="Z73" s="90" t="str">
        <f>IF(E73="","",IF(T73="","ні","так"))</f>
        <v>ні</v>
      </c>
      <c r="AA73" s="90">
        <v>45766</v>
      </c>
      <c r="AB73" s="90" t="s">
        <v>109</v>
      </c>
      <c r="AC73" s="91"/>
      <c r="AD73" s="57" t="str">
        <f ca="1">IF(INT(YEARFRAC(I73,TODAY()))&lt;=30,INT(YEARFRAC(I73,TODAY())),"")</f>
        <v/>
      </c>
      <c r="AE73" s="57" t="str">
        <f ca="1">IF(AND(INT(YEARFRAC(I73,TODAY()))&gt;=31,INT(YEARFRAC(I73,TODAY()))&lt;=35),INT(YEARFRAC(I73,TODAY())),"")</f>
        <v/>
      </c>
      <c r="AF73" s="57">
        <f ca="1">IF(AND(INT(YEARFRAC(I73,TODAY()))&gt;=36,INT(YEARFRAC(I73,TODAY()))&lt;=40),INT(YEARFRAC(I73,TODAY())),"")</f>
        <v>36</v>
      </c>
      <c r="AG73" s="58" t="str">
        <f ca="1">IF(AND(INT(YEARFRAC(I73,TODAY()))&gt;=41,INT(YEARFRAC(I73,TODAY()))&lt;=45),INT(YEARFRAC(I73,TODAY())),"")</f>
        <v/>
      </c>
      <c r="AH73" s="100"/>
    </row>
    <row r="74" spans="1:34" s="95" customFormat="1" ht="78.75" x14ac:dyDescent="0.25">
      <c r="A74" s="82" t="s">
        <v>2799</v>
      </c>
      <c r="B74" s="83" t="s">
        <v>2662</v>
      </c>
      <c r="C74" s="101">
        <v>63</v>
      </c>
      <c r="D74" s="84" t="s">
        <v>23</v>
      </c>
      <c r="E74" s="85" t="s">
        <v>2827</v>
      </c>
      <c r="F74" s="84" t="s">
        <v>136</v>
      </c>
      <c r="G74" s="98"/>
      <c r="H74" s="84" t="e" cm="1">
        <f t="array" ref="H74">IF(
  ISBLANK(F74),
  "",
  IF(
    COUNTIF([4]Settings!G$1:G$609, F74) = 1,
    INDEX([4]Settings!H$1:H$609, MATCH(F74, [4]Settings!G$1:G$609, 0)),
    IFERROR(
      INDEX([4]Settings!H$1:H$609,
        MATCH(1,
          ([4]Settings!G$1:G$609=F74) * ([4]Settings!D$1:D$609=G74),
          0
        )
      ),
      ""
    )
  )
)</f>
        <v>#VALUE!</v>
      </c>
      <c r="I74" s="83">
        <v>33745</v>
      </c>
      <c r="J74" s="82" t="s">
        <v>2828</v>
      </c>
      <c r="K74" s="84" t="s">
        <v>2829</v>
      </c>
      <c r="L74" s="86" t="s">
        <v>2830</v>
      </c>
      <c r="M74" s="92" t="s">
        <v>2831</v>
      </c>
      <c r="N74" s="93" t="s">
        <v>1457</v>
      </c>
      <c r="O74" s="84" t="s">
        <v>565</v>
      </c>
      <c r="P74" s="93" t="s">
        <v>2832</v>
      </c>
      <c r="Q74" s="93" t="s">
        <v>2833</v>
      </c>
      <c r="R74" s="93" t="s">
        <v>2834</v>
      </c>
      <c r="S74" s="94" t="s">
        <v>2835</v>
      </c>
      <c r="T74" s="84"/>
      <c r="U74" s="84" t="s">
        <v>22</v>
      </c>
      <c r="V74" s="88">
        <v>100</v>
      </c>
      <c r="W74" s="89"/>
      <c r="X74" s="90">
        <v>45773</v>
      </c>
      <c r="Y74" s="90" t="s">
        <v>2673</v>
      </c>
      <c r="Z74" s="90" t="str">
        <f>IF(E74="","",IF(T74="","ні","так"))</f>
        <v>ні</v>
      </c>
      <c r="AA74" s="90">
        <v>45772</v>
      </c>
      <c r="AB74" s="90" t="s">
        <v>569</v>
      </c>
      <c r="AC74" s="91"/>
      <c r="AD74" s="102" t="str">
        <f ca="1">IF(INT(YEARFRAC(I74,TODAY()))&lt;=30,INT(YEARFRAC(I74,TODAY())),"")</f>
        <v/>
      </c>
      <c r="AE74" s="102">
        <f ca="1">IF(AND(INT(YEARFRAC(I74,TODAY()))&gt;=31,INT(YEARFRAC(I74,TODAY()))&lt;=35),INT(YEARFRAC(I74,TODAY())),"")</f>
        <v>32</v>
      </c>
      <c r="AF74" s="102" t="str">
        <f ca="1">IF(AND(INT(YEARFRAC(I74,TODAY()))&gt;=36,INT(YEARFRAC(I74,TODAY()))&lt;=40),INT(YEARFRAC(I74,TODAY())),"")</f>
        <v/>
      </c>
      <c r="AG74" s="103" t="str">
        <f ca="1">IF(AND(INT(YEARFRAC(I74,TODAY()))&gt;=41,INT(YEARFRAC(I74,TODAY()))&lt;=45),INT(YEARFRAC(I74,TODAY())),"")</f>
        <v/>
      </c>
      <c r="AH74" s="101"/>
    </row>
    <row r="75" spans="1:34" s="95" customFormat="1" ht="94.5" x14ac:dyDescent="0.25">
      <c r="A75" s="82" t="s">
        <v>1588</v>
      </c>
      <c r="B75" s="83" t="s">
        <v>1192</v>
      </c>
      <c r="C75" s="101">
        <v>64</v>
      </c>
      <c r="D75" s="84" t="s">
        <v>23</v>
      </c>
      <c r="E75" s="85" t="s">
        <v>1589</v>
      </c>
      <c r="F75" s="84" t="s">
        <v>1590</v>
      </c>
      <c r="G75" s="98"/>
      <c r="H75" s="84" t="s">
        <v>950</v>
      </c>
      <c r="I75" s="83">
        <v>35801</v>
      </c>
      <c r="J75" s="82" t="s">
        <v>1591</v>
      </c>
      <c r="K75" s="84" t="s">
        <v>1592</v>
      </c>
      <c r="L75" s="86" t="s">
        <v>1593</v>
      </c>
      <c r="M75" s="84" t="s">
        <v>1594</v>
      </c>
      <c r="N75" s="84" t="s">
        <v>1595</v>
      </c>
      <c r="O75" s="84" t="s">
        <v>565</v>
      </c>
      <c r="P75" s="84" t="s">
        <v>1596</v>
      </c>
      <c r="Q75" s="84" t="s">
        <v>1597</v>
      </c>
      <c r="R75" s="84" t="s">
        <v>1598</v>
      </c>
      <c r="S75" s="89" t="s">
        <v>1599</v>
      </c>
      <c r="T75" s="84"/>
      <c r="U75" s="84" t="s">
        <v>22</v>
      </c>
      <c r="V75" s="88">
        <v>100</v>
      </c>
      <c r="W75" s="89"/>
      <c r="X75" s="90">
        <v>45770</v>
      </c>
      <c r="Y75" s="90" t="s">
        <v>1460</v>
      </c>
      <c r="Z75" s="90" t="str">
        <f>IF(E75="","",IF(T75="","ні","так"))</f>
        <v>ні</v>
      </c>
      <c r="AA75" s="90">
        <v>45769</v>
      </c>
      <c r="AB75" s="90" t="s">
        <v>109</v>
      </c>
      <c r="AC75" s="91"/>
      <c r="AD75" s="102">
        <f ca="1">IF(INT(YEARFRAC(I75,TODAY()))&lt;=30,INT(YEARFRAC(I75,TODAY())),"")</f>
        <v>27</v>
      </c>
      <c r="AE75" s="102" t="str">
        <f ca="1">IF(AND(INT(YEARFRAC(I75,TODAY()))&gt;=31,INT(YEARFRAC(I75,TODAY()))&lt;=35),INT(YEARFRAC(I75,TODAY())),"")</f>
        <v/>
      </c>
      <c r="AF75" s="102" t="str">
        <f ca="1">IF(AND(INT(YEARFRAC(I75,TODAY()))&gt;=36,INT(YEARFRAC(I75,TODAY()))&lt;=40),INT(YEARFRAC(I75,TODAY())),"")</f>
        <v/>
      </c>
      <c r="AG75" s="103" t="str">
        <f ca="1">IF(AND(INT(YEARFRAC(I75,TODAY()))&gt;=41,INT(YEARFRAC(I75,TODAY()))&lt;=45),INT(YEARFRAC(I75,TODAY())),"")</f>
        <v/>
      </c>
      <c r="AH75" s="101"/>
    </row>
    <row r="76" spans="1:34" s="95" customFormat="1" ht="94.5" x14ac:dyDescent="0.25">
      <c r="A76" s="82" t="s">
        <v>2836</v>
      </c>
      <c r="B76" s="83" t="s">
        <v>2662</v>
      </c>
      <c r="C76" s="101">
        <v>65</v>
      </c>
      <c r="D76" s="84" t="s">
        <v>23</v>
      </c>
      <c r="E76" s="106" t="s">
        <v>2837</v>
      </c>
      <c r="F76" s="84" t="s">
        <v>577</v>
      </c>
      <c r="G76" s="98"/>
      <c r="H76" s="84" t="e" cm="1">
        <f t="array" ref="H76">IF(
  ISBLANK(F76),
  "",
  IF(
    COUNTIF([4]Settings!G$1:G$609, F76) = 1,
    INDEX([4]Settings!H$1:H$609, MATCH(F76, [4]Settings!G$1:G$609, 0)),
    IFERROR(
      INDEX([4]Settings!H$1:H$609,
        MATCH(1,
          ([4]Settings!G$1:G$609=F76) * ([4]Settings!D$1:D$609=G76),
          0
        )
      ),
      ""
    )
  )
)</f>
        <v>#VALUE!</v>
      </c>
      <c r="I76" s="83">
        <v>32292</v>
      </c>
      <c r="J76" s="82" t="s">
        <v>2838</v>
      </c>
      <c r="K76" s="95" t="s">
        <v>2839</v>
      </c>
      <c r="L76" s="84" t="s">
        <v>2840</v>
      </c>
      <c r="M76" s="84" t="s">
        <v>2841</v>
      </c>
      <c r="N76" s="84" t="s">
        <v>2842</v>
      </c>
      <c r="O76" s="84" t="s">
        <v>564</v>
      </c>
      <c r="P76" s="84" t="s">
        <v>2843</v>
      </c>
      <c r="Q76" s="84" t="s">
        <v>2844</v>
      </c>
      <c r="R76" s="84" t="s">
        <v>2845</v>
      </c>
      <c r="S76" s="86" t="s">
        <v>2846</v>
      </c>
      <c r="T76" s="84"/>
      <c r="U76" s="84" t="s">
        <v>22</v>
      </c>
      <c r="V76" s="88">
        <v>100</v>
      </c>
      <c r="W76" s="89"/>
      <c r="X76" s="90">
        <v>45773</v>
      </c>
      <c r="Y76" s="90" t="s">
        <v>2673</v>
      </c>
      <c r="Z76" s="90" t="str">
        <f>IF(E76="","",IF(T76="","ні","так"))</f>
        <v>ні</v>
      </c>
      <c r="AA76" s="90">
        <v>45772</v>
      </c>
      <c r="AB76" s="90" t="s">
        <v>109</v>
      </c>
      <c r="AC76" s="91"/>
      <c r="AD76" s="102" t="str">
        <f ca="1">IF(INT(YEARFRAC(I76,TODAY()))&lt;=30,INT(YEARFRAC(I76,TODAY())),"")</f>
        <v/>
      </c>
      <c r="AE76" s="102" t="str">
        <f ca="1">IF(AND(INT(YEARFRAC(I76,TODAY()))&gt;=31,INT(YEARFRAC(I76,TODAY()))&lt;=35),INT(YEARFRAC(I76,TODAY())),"")</f>
        <v/>
      </c>
      <c r="AF76" s="102">
        <f ca="1">IF(AND(INT(YEARFRAC(I76,TODAY()))&gt;=36,INT(YEARFRAC(I76,TODAY()))&lt;=40),INT(YEARFRAC(I76,TODAY())),"")</f>
        <v>36</v>
      </c>
      <c r="AG76" s="103" t="str">
        <f ca="1">IF(AND(INT(YEARFRAC(I76,TODAY()))&gt;=41,INT(YEARFRAC(I76,TODAY()))&lt;=45),INT(YEARFRAC(I76,TODAY())),"")</f>
        <v/>
      </c>
      <c r="AH76" s="101"/>
    </row>
    <row r="77" spans="1:34" s="95" customFormat="1" ht="94.5" x14ac:dyDescent="0.25">
      <c r="A77" s="35" t="s">
        <v>1152</v>
      </c>
      <c r="B77" s="51" t="s">
        <v>1103</v>
      </c>
      <c r="C77" s="101">
        <v>66</v>
      </c>
      <c r="D77" s="99" t="s">
        <v>23</v>
      </c>
      <c r="E77" s="99" t="s">
        <v>1120</v>
      </c>
      <c r="F77" s="99" t="s">
        <v>707</v>
      </c>
      <c r="G77" s="63"/>
      <c r="H77" s="99" t="str" cm="1">
        <f t="array" ref="H77">IF(
  ISBLANK(F77),
  "",
  IF(
    COUNTIF(Settings!G$1:G$608, F77) = 1,
    INDEX(Settings!H$1:H$608, MATCH(F77, Settings!G$1:G$608, 0)),
    IFERROR(
      INDEX(Settings!H$1:H$608,
        MATCH(1,
          (Settings!G$1:G$608=F77) * (Settings!D$1:D$608=G77),
          0
        )
      ),
      ""
    )
  )
)</f>
        <v>Київ місто</v>
      </c>
      <c r="I77" s="51">
        <v>35099</v>
      </c>
      <c r="J77" s="35" t="s">
        <v>1123</v>
      </c>
      <c r="K77" s="53" t="s">
        <v>1121</v>
      </c>
      <c r="L77" s="53" t="s">
        <v>1122</v>
      </c>
      <c r="M77" s="99" t="s">
        <v>1265</v>
      </c>
      <c r="N77" s="99" t="s">
        <v>1266</v>
      </c>
      <c r="O77" s="99" t="s">
        <v>564</v>
      </c>
      <c r="P77" s="99" t="s">
        <v>1267</v>
      </c>
      <c r="Q77" s="99" t="s">
        <v>1268</v>
      </c>
      <c r="R77" s="99" t="s">
        <v>1269</v>
      </c>
      <c r="S77" s="53" t="s">
        <v>1270</v>
      </c>
      <c r="T77" s="99"/>
      <c r="U77" s="99" t="s">
        <v>22</v>
      </c>
      <c r="V77" s="54">
        <v>100</v>
      </c>
      <c r="W77" s="39"/>
      <c r="X77" s="55">
        <v>45769</v>
      </c>
      <c r="Y77" s="55" t="s">
        <v>1104</v>
      </c>
      <c r="Z77" s="55" t="str">
        <f>IF(E77="","",IF(T77="","ні","так"))</f>
        <v>ні</v>
      </c>
      <c r="AA77" s="55">
        <v>45768</v>
      </c>
      <c r="AB77" s="55" t="s">
        <v>569</v>
      </c>
      <c r="AC77" s="56"/>
      <c r="AD77" s="57">
        <f ca="1">IF(INT(YEARFRAC(I77,TODAY()))&lt;=30,INT(YEARFRAC(I77,TODAY())),"")</f>
        <v>29</v>
      </c>
      <c r="AE77" s="57" t="str">
        <f ca="1">IF(AND(INT(YEARFRAC(I77,TODAY()))&gt;=31,INT(YEARFRAC(I77,TODAY()))&lt;=35),INT(YEARFRAC(I77,TODAY())),"")</f>
        <v/>
      </c>
      <c r="AF77" s="57" t="str">
        <f ca="1">IF(AND(INT(YEARFRAC(I77,TODAY()))&gt;=36,INT(YEARFRAC(I77,TODAY()))&lt;=40),INT(YEARFRAC(I77,TODAY())),"")</f>
        <v/>
      </c>
      <c r="AG77" s="58" t="str">
        <f ca="1">IF(AND(INT(YEARFRAC(I77,TODAY()))&gt;=41,INT(YEARFRAC(I77,TODAY()))&lt;=45),INT(YEARFRAC(I77,TODAY())),"")</f>
        <v/>
      </c>
      <c r="AH77" s="100"/>
    </row>
    <row r="78" spans="1:34" s="95" customFormat="1" ht="157.5" x14ac:dyDescent="0.25">
      <c r="A78" s="82" t="s">
        <v>2073</v>
      </c>
      <c r="B78" s="83" t="s">
        <v>1497</v>
      </c>
      <c r="C78" s="101">
        <v>67</v>
      </c>
      <c r="D78" s="84" t="s">
        <v>23</v>
      </c>
      <c r="E78" s="85" t="s">
        <v>2074</v>
      </c>
      <c r="F78" s="84" t="s">
        <v>718</v>
      </c>
      <c r="G78" s="98"/>
      <c r="H78" s="84" t="e" cm="1">
        <f t="array" ref="H78">IF(
  ISBLANK(F78),
  "",
  IF(
    COUNTIF([2]Settings!G$1:G$609, F78) = 1,
    INDEX([2]Settings!H$1:H$609, MATCH(F78, [2]Settings!G$1:G$609, 0)),
    IFERROR(
      INDEX([2]Settings!H$1:H$609,
        MATCH(1,
          ([2]Settings!G$1:G$609=F78) * ([2]Settings!D$1:D$609=G78),
          0
        )
      ),
      ""
    )
  )
)</f>
        <v>#VALUE!</v>
      </c>
      <c r="I78" s="83">
        <v>34714</v>
      </c>
      <c r="J78" s="82" t="s">
        <v>2075</v>
      </c>
      <c r="K78" s="84" t="s">
        <v>2076</v>
      </c>
      <c r="L78" s="107" t="s">
        <v>2077</v>
      </c>
      <c r="M78" s="84" t="s">
        <v>2078</v>
      </c>
      <c r="N78" s="84" t="s">
        <v>2079</v>
      </c>
      <c r="O78" s="84" t="s">
        <v>564</v>
      </c>
      <c r="P78" s="84" t="s">
        <v>2080</v>
      </c>
      <c r="Q78" s="84" t="s">
        <v>2081</v>
      </c>
      <c r="R78" s="84" t="s">
        <v>2082</v>
      </c>
      <c r="S78" s="86" t="s">
        <v>2083</v>
      </c>
      <c r="T78" s="84"/>
      <c r="U78" s="84" t="s">
        <v>22</v>
      </c>
      <c r="V78" s="88">
        <v>100</v>
      </c>
      <c r="W78" s="89"/>
      <c r="X78" s="90">
        <v>45771</v>
      </c>
      <c r="Y78" s="90" t="s">
        <v>1879</v>
      </c>
      <c r="Z78" s="90" t="str">
        <f>IF(E78="","",IF(T78="","ні","так"))</f>
        <v>ні</v>
      </c>
      <c r="AA78" s="90">
        <v>45770</v>
      </c>
      <c r="AB78" s="90" t="s">
        <v>569</v>
      </c>
      <c r="AC78" s="91"/>
      <c r="AD78" s="102">
        <f ca="1">IF(INT(YEARFRAC(I78,TODAY()))&lt;=30,INT(YEARFRAC(I78,TODAY())),"")</f>
        <v>30</v>
      </c>
      <c r="AE78" s="102" t="str">
        <f ca="1">IF(AND(INT(YEARFRAC(I78,TODAY()))&gt;=31,INT(YEARFRAC(I78,TODAY()))&lt;=35),INT(YEARFRAC(I78,TODAY())),"")</f>
        <v/>
      </c>
      <c r="AF78" s="102" t="str">
        <f ca="1">IF(AND(INT(YEARFRAC(I78,TODAY()))&gt;=36,INT(YEARFRAC(I78,TODAY()))&lt;=40),INT(YEARFRAC(I78,TODAY())),"")</f>
        <v/>
      </c>
      <c r="AG78" s="103" t="str">
        <f ca="1">IF(AND(INT(YEARFRAC(I78,TODAY()))&gt;=41,INT(YEARFRAC(I78,TODAY()))&lt;=45),INT(YEARFRAC(I78,TODAY())),"")</f>
        <v/>
      </c>
      <c r="AH78" s="101"/>
    </row>
    <row r="79" spans="1:34" s="95" customFormat="1" ht="173.25" x14ac:dyDescent="0.25">
      <c r="A79" s="82" t="s">
        <v>1600</v>
      </c>
      <c r="B79" s="83" t="s">
        <v>1192</v>
      </c>
      <c r="C79" s="101">
        <v>68</v>
      </c>
      <c r="D79" s="84" t="s">
        <v>23</v>
      </c>
      <c r="E79" s="85" t="s">
        <v>1601</v>
      </c>
      <c r="F79" s="84" t="s">
        <v>918</v>
      </c>
      <c r="G79" s="98"/>
      <c r="H79" s="84" t="e" cm="1">
        <f t="array" ref="H79">IF(
  ISBLANK(F79),
  "",
  IF(
    COUNTIF([1]Settings!G$1:G$609, F79) = 1,
    INDEX([1]Settings!H$1:H$609, MATCH(F79, [1]Settings!G$1:G$609, 0)),
    IFERROR(
      INDEX([1]Settings!H$1:H$609,
        MATCH(1,
          ([1]Settings!G$1:G$609=F79) * ([1]Settings!D$1:D$609=G79),
          0
        )
      ),
      ""
    )
  )
)</f>
        <v>#VALUE!</v>
      </c>
      <c r="I79" s="83">
        <v>33495</v>
      </c>
      <c r="J79" s="82" t="s">
        <v>1602</v>
      </c>
      <c r="K79" s="95" t="s">
        <v>1603</v>
      </c>
      <c r="L79" s="86" t="s">
        <v>1604</v>
      </c>
      <c r="M79" s="84" t="s">
        <v>1605</v>
      </c>
      <c r="N79" s="84" t="s">
        <v>1606</v>
      </c>
      <c r="O79" s="84" t="s">
        <v>565</v>
      </c>
      <c r="P79" s="84" t="s">
        <v>1607</v>
      </c>
      <c r="Q79" s="84" t="s">
        <v>1608</v>
      </c>
      <c r="R79" s="84" t="s">
        <v>1609</v>
      </c>
      <c r="S79" s="86" t="s">
        <v>1610</v>
      </c>
      <c r="T79" s="84"/>
      <c r="U79" s="84" t="s">
        <v>22</v>
      </c>
      <c r="V79" s="88">
        <v>100</v>
      </c>
      <c r="W79" s="89"/>
      <c r="X79" s="90">
        <v>45770</v>
      </c>
      <c r="Y79" s="90" t="s">
        <v>1460</v>
      </c>
      <c r="Z79" s="90" t="str">
        <f>IF(E79="","",IF(T79="","ні","так"))</f>
        <v>ні</v>
      </c>
      <c r="AA79" s="90">
        <v>45769</v>
      </c>
      <c r="AB79" s="90" t="s">
        <v>109</v>
      </c>
      <c r="AC79" s="91"/>
      <c r="AD79" s="102" t="str">
        <f ca="1">IF(INT(YEARFRAC(I79,TODAY()))&lt;=30,INT(YEARFRAC(I79,TODAY())),"")</f>
        <v/>
      </c>
      <c r="AE79" s="102">
        <f ca="1">IF(AND(INT(YEARFRAC(I79,TODAY()))&gt;=31,INT(YEARFRAC(I79,TODAY()))&lt;=35),INT(YEARFRAC(I79,TODAY())),"")</f>
        <v>33</v>
      </c>
      <c r="AF79" s="102" t="str">
        <f ca="1">IF(AND(INT(YEARFRAC(I79,TODAY()))&gt;=36,INT(YEARFRAC(I79,TODAY()))&lt;=40),INT(YEARFRAC(I79,TODAY())),"")</f>
        <v/>
      </c>
      <c r="AG79" s="103" t="str">
        <f ca="1">IF(AND(INT(YEARFRAC(I79,TODAY()))&gt;=41,INT(YEARFRAC(I79,TODAY()))&lt;=45),INT(YEARFRAC(I79,TODAY())),"")</f>
        <v/>
      </c>
      <c r="AH79" s="101"/>
    </row>
    <row r="80" spans="1:34" s="95" customFormat="1" ht="94.5" x14ac:dyDescent="0.25">
      <c r="A80" s="82" t="s">
        <v>1174</v>
      </c>
      <c r="B80" s="83" t="s">
        <v>1103</v>
      </c>
      <c r="C80" s="101">
        <v>69</v>
      </c>
      <c r="D80" s="84" t="s">
        <v>23</v>
      </c>
      <c r="E80" s="84" t="s">
        <v>1204</v>
      </c>
      <c r="F80" s="84" t="s">
        <v>678</v>
      </c>
      <c r="G80" s="98"/>
      <c r="H80" s="99" t="str" cm="1">
        <f t="array" ref="H80">IF(
  ISBLANK(F80),
  "",
  IF(
    COUNTIF(Settings!G$1:G$608, F80) = 1,
    INDEX(Settings!H$1:H$608, MATCH(F80, Settings!G$1:G$608, 0)),
    IFERROR(
      INDEX(Settings!H$1:H$608,
        MATCH(1,
          (Settings!G$1:G$608=F80) * (Settings!D$1:D$608=G80),
          0
        )
      ),
      ""
    )
  )
)</f>
        <v>Закарпатська</v>
      </c>
      <c r="I80" s="83">
        <v>33518</v>
      </c>
      <c r="J80" s="82" t="s">
        <v>1238</v>
      </c>
      <c r="K80" s="95" t="s">
        <v>1239</v>
      </c>
      <c r="L80" s="86" t="s">
        <v>1240</v>
      </c>
      <c r="M80" s="84" t="s">
        <v>1322</v>
      </c>
      <c r="N80" s="84" t="s">
        <v>1323</v>
      </c>
      <c r="O80" s="84" t="s">
        <v>565</v>
      </c>
      <c r="P80" s="84" t="s">
        <v>1324</v>
      </c>
      <c r="Q80" s="84" t="s">
        <v>1325</v>
      </c>
      <c r="R80" s="84" t="s">
        <v>1326</v>
      </c>
      <c r="S80" s="86" t="s">
        <v>1327</v>
      </c>
      <c r="T80" s="84"/>
      <c r="U80" s="84" t="s">
        <v>22</v>
      </c>
      <c r="V80" s="88">
        <v>100</v>
      </c>
      <c r="W80" s="89"/>
      <c r="X80" s="90">
        <v>45769</v>
      </c>
      <c r="Y80" s="90" t="s">
        <v>1104</v>
      </c>
      <c r="Z80" s="90" t="str">
        <f>IF(E80="","",IF(T80="","ні","так"))</f>
        <v>ні</v>
      </c>
      <c r="AA80" s="90">
        <v>45767</v>
      </c>
      <c r="AB80" s="90" t="s">
        <v>109</v>
      </c>
      <c r="AC80" s="91"/>
      <c r="AD80" s="57" t="str">
        <f ca="1">IF(INT(YEARFRAC(I80,TODAY()))&lt;=30,INT(YEARFRAC(I80,TODAY())),"")</f>
        <v/>
      </c>
      <c r="AE80" s="57">
        <f ca="1">IF(AND(INT(YEARFRAC(I80,TODAY()))&gt;=31,INT(YEARFRAC(I80,TODAY()))&lt;=35),INT(YEARFRAC(I80,TODAY())),"")</f>
        <v>33</v>
      </c>
      <c r="AF80" s="57" t="str">
        <f ca="1">IF(AND(INT(YEARFRAC(I80,TODAY()))&gt;=36,INT(YEARFRAC(I80,TODAY()))&lt;=40),INT(YEARFRAC(I80,TODAY())),"")</f>
        <v/>
      </c>
      <c r="AG80" s="58" t="str">
        <f ca="1">IF(AND(INT(YEARFRAC(I80,TODAY()))&gt;=41,INT(YEARFRAC(I80,TODAY()))&lt;=45),INT(YEARFRAC(I80,TODAY())),"")</f>
        <v/>
      </c>
      <c r="AH80" s="100"/>
    </row>
    <row r="81" spans="1:34" s="68" customFormat="1" ht="94.5" x14ac:dyDescent="0.25">
      <c r="A81" s="35" t="s">
        <v>1147</v>
      </c>
      <c r="B81" s="51" t="s">
        <v>1103</v>
      </c>
      <c r="C81" s="101">
        <v>70</v>
      </c>
      <c r="D81" s="99" t="s">
        <v>23</v>
      </c>
      <c r="E81" s="99" t="s">
        <v>1143</v>
      </c>
      <c r="F81" s="99" t="s">
        <v>714</v>
      </c>
      <c r="G81" s="63"/>
      <c r="H81" s="99" t="str" cm="1">
        <f t="array" ref="H81">IF(
  ISBLANK(F81),
  "",
  IF(
    COUNTIF(Settings!G$1:G$608, F81) = 1,
    INDEX(Settings!H$1:H$608, MATCH(F81, Settings!G$1:G$608, 0)),
    IFERROR(
      INDEX(Settings!H$1:H$608,
        MATCH(1,
          (Settings!G$1:G$608=F81) * (Settings!D$1:D$608=G81),
          0
        )
      ),
      ""
    )
  )
)</f>
        <v>Київ місто</v>
      </c>
      <c r="I81" s="51">
        <v>31349</v>
      </c>
      <c r="J81" s="35" t="s">
        <v>1146</v>
      </c>
      <c r="K81" s="36" t="s">
        <v>1144</v>
      </c>
      <c r="L81" s="53" t="s">
        <v>1145</v>
      </c>
      <c r="M81" s="99" t="s">
        <v>1289</v>
      </c>
      <c r="N81" s="99" t="s">
        <v>1290</v>
      </c>
      <c r="O81" s="99" t="s">
        <v>142</v>
      </c>
      <c r="P81" s="99" t="s">
        <v>1291</v>
      </c>
      <c r="Q81" s="99" t="s">
        <v>1292</v>
      </c>
      <c r="R81" s="99" t="s">
        <v>1293</v>
      </c>
      <c r="S81" s="53" t="s">
        <v>1294</v>
      </c>
      <c r="T81" s="99"/>
      <c r="U81" s="99" t="s">
        <v>22</v>
      </c>
      <c r="V81" s="54">
        <v>100</v>
      </c>
      <c r="W81" s="39"/>
      <c r="X81" s="55">
        <v>45769</v>
      </c>
      <c r="Y81" s="55" t="s">
        <v>1104</v>
      </c>
      <c r="Z81" s="55" t="str">
        <f>IF(E81="","",IF(T81="","ні","так"))</f>
        <v>ні</v>
      </c>
      <c r="AA81" s="55">
        <v>45764</v>
      </c>
      <c r="AB81" s="55" t="s">
        <v>109</v>
      </c>
      <c r="AC81" s="56"/>
      <c r="AD81" s="57" t="str">
        <f ca="1">IF(INT(YEARFRAC(I81,TODAY()))&lt;=30,INT(YEARFRAC(I81,TODAY())),"")</f>
        <v/>
      </c>
      <c r="AE81" s="57" t="str">
        <f ca="1">IF(AND(INT(YEARFRAC(I81,TODAY()))&gt;=31,INT(YEARFRAC(I81,TODAY()))&lt;=35),INT(YEARFRAC(I81,TODAY())),"")</f>
        <v/>
      </c>
      <c r="AF81" s="57">
        <f ca="1">IF(AND(INT(YEARFRAC(I81,TODAY()))&gt;=36,INT(YEARFRAC(I81,TODAY()))&lt;=40),INT(YEARFRAC(I81,TODAY())),"")</f>
        <v>39</v>
      </c>
      <c r="AG81" s="58" t="str">
        <f ca="1">IF(AND(INT(YEARFRAC(I81,TODAY()))&gt;=41,INT(YEARFRAC(I81,TODAY()))&lt;=45),INT(YEARFRAC(I81,TODAY())),"")</f>
        <v/>
      </c>
      <c r="AH81" s="100"/>
    </row>
    <row r="82" spans="1:34" s="68" customFormat="1" ht="204.75" x14ac:dyDescent="0.25">
      <c r="A82" s="82" t="s">
        <v>1508</v>
      </c>
      <c r="B82" s="83" t="s">
        <v>1192</v>
      </c>
      <c r="C82" s="101">
        <v>71</v>
      </c>
      <c r="D82" s="84" t="s">
        <v>23</v>
      </c>
      <c r="E82" s="85" t="s">
        <v>1611</v>
      </c>
      <c r="F82" s="84" t="s">
        <v>577</v>
      </c>
      <c r="G82" s="84"/>
      <c r="H82" s="84" t="e" cm="1">
        <f t="array" ref="H82">IF(
  ISBLANK(F82),
  "",
  IF(
    COUNTIF([1]Settings!G$1:G$609, F82) = 1,
    INDEX([1]Settings!H$1:H$609, MATCH(F82, [1]Settings!G$1:G$609, 0)),
    IFERROR(
      INDEX([1]Settings!H$1:H$609,
        MATCH(1,
          ([1]Settings!G$1:G$609=F82) * ([1]Settings!D$1:D$609=G82),
          0
        )
      ),
      ""
    )
  )
)</f>
        <v>#VALUE!</v>
      </c>
      <c r="I82" s="83">
        <v>30811</v>
      </c>
      <c r="J82" s="82" t="s">
        <v>1612</v>
      </c>
      <c r="K82" s="84" t="s">
        <v>1613</v>
      </c>
      <c r="L82" s="86" t="s">
        <v>1614</v>
      </c>
      <c r="M82" s="84" t="s">
        <v>1615</v>
      </c>
      <c r="N82" s="84" t="s">
        <v>1616</v>
      </c>
      <c r="O82" s="98"/>
      <c r="P82" s="84" t="s">
        <v>1617</v>
      </c>
      <c r="Q82" s="84" t="s">
        <v>1505</v>
      </c>
      <c r="R82" s="84" t="s">
        <v>1618</v>
      </c>
      <c r="S82" s="89" t="s">
        <v>1619</v>
      </c>
      <c r="T82" s="84"/>
      <c r="U82" s="84" t="s">
        <v>22</v>
      </c>
      <c r="V82" s="88">
        <v>100</v>
      </c>
      <c r="W82" s="89"/>
      <c r="X82" s="90">
        <v>45770</v>
      </c>
      <c r="Y82" s="90" t="s">
        <v>1460</v>
      </c>
      <c r="Z82" s="90" t="str">
        <f>IF(E82="","",IF(T82="","ні","так"))</f>
        <v>ні</v>
      </c>
      <c r="AA82" s="90">
        <v>45769</v>
      </c>
      <c r="AB82" s="90" t="s">
        <v>109</v>
      </c>
      <c r="AC82" s="91"/>
      <c r="AD82" s="102" t="str">
        <f ca="1">IF(INT(YEARFRAC(I82,TODAY()))&lt;=30,INT(YEARFRAC(I82,TODAY())),"")</f>
        <v/>
      </c>
      <c r="AE82" s="102" t="str">
        <f ca="1">IF(AND(INT(YEARFRAC(I82,TODAY()))&gt;=31,INT(YEARFRAC(I82,TODAY()))&lt;=35),INT(YEARFRAC(I82,TODAY())),"")</f>
        <v/>
      </c>
      <c r="AF82" s="102">
        <f ca="1">IF(AND(INT(YEARFRAC(I82,TODAY()))&gt;=36,INT(YEARFRAC(I82,TODAY()))&lt;=40),INT(YEARFRAC(I82,TODAY())),"")</f>
        <v>40</v>
      </c>
      <c r="AG82" s="103" t="str">
        <f ca="1">IF(AND(INT(YEARFRAC(I82,TODAY()))&gt;=41,INT(YEARFRAC(I82,TODAY()))&lt;=45),INT(YEARFRAC(I82,TODAY())),"")</f>
        <v/>
      </c>
      <c r="AH82" s="101"/>
    </row>
    <row r="83" spans="1:34" s="110" customFormat="1" ht="63" x14ac:dyDescent="0.25">
      <c r="A83" s="35" t="s">
        <v>1147</v>
      </c>
      <c r="B83" s="51" t="s">
        <v>1103</v>
      </c>
      <c r="C83" s="101">
        <v>72</v>
      </c>
      <c r="D83" s="99" t="s">
        <v>23</v>
      </c>
      <c r="E83" s="59" t="s">
        <v>1148</v>
      </c>
      <c r="F83" s="99" t="s">
        <v>714</v>
      </c>
      <c r="G83" s="99"/>
      <c r="H83" s="99" t="str" cm="1">
        <f t="array" ref="H83">IF(
  ISBLANK(F83),
  "",
  IF(
    COUNTIF(Settings!G$1:G$608, F83) = 1,
    INDEX(Settings!H$1:H$608, MATCH(F83, Settings!G$1:G$608, 0)),
    IFERROR(
      INDEX(Settings!H$1:H$608,
        MATCH(1,
          (Settings!G$1:G$608=F83) * (Settings!D$1:D$608=G83),
          0
        )
      ),
      ""
    )
  )
)</f>
        <v>Київ місто</v>
      </c>
      <c r="I83" s="51">
        <v>34007</v>
      </c>
      <c r="J83" s="35" t="s">
        <v>1151</v>
      </c>
      <c r="K83" s="36" t="s">
        <v>1149</v>
      </c>
      <c r="L83" s="53" t="s">
        <v>1150</v>
      </c>
      <c r="M83" s="99" t="s">
        <v>1277</v>
      </c>
      <c r="N83" s="99" t="s">
        <v>1295</v>
      </c>
      <c r="O83" s="63" t="s">
        <v>564</v>
      </c>
      <c r="P83" s="99" t="s">
        <v>1296</v>
      </c>
      <c r="Q83" s="99" t="s">
        <v>1297</v>
      </c>
      <c r="R83" s="99" t="s">
        <v>1298</v>
      </c>
      <c r="S83" s="53" t="s">
        <v>1299</v>
      </c>
      <c r="T83" s="99"/>
      <c r="U83" s="99" t="s">
        <v>22</v>
      </c>
      <c r="V83" s="54">
        <v>100</v>
      </c>
      <c r="W83" s="39"/>
      <c r="X83" s="55">
        <v>45769</v>
      </c>
      <c r="Y83" s="55" t="s">
        <v>1104</v>
      </c>
      <c r="Z83" s="55" t="str">
        <f>IF(E83="","",IF(T83="","ні","так"))</f>
        <v>ні</v>
      </c>
      <c r="AA83" s="55">
        <v>45768</v>
      </c>
      <c r="AB83" s="55" t="s">
        <v>109</v>
      </c>
      <c r="AC83" s="56"/>
      <c r="AD83" s="57" t="str">
        <f ca="1">IF(INT(YEARFRAC(I83,TODAY()))&lt;=30,INT(YEARFRAC(I83,TODAY())),"")</f>
        <v/>
      </c>
      <c r="AE83" s="57">
        <f ca="1">IF(AND(INT(YEARFRAC(I83,TODAY()))&gt;=31,INT(YEARFRAC(I83,TODAY()))&lt;=35),INT(YEARFRAC(I83,TODAY())),"")</f>
        <v>32</v>
      </c>
      <c r="AF83" s="57" t="str">
        <f ca="1">IF(AND(INT(YEARFRAC(I83,TODAY()))&gt;=36,INT(YEARFRAC(I83,TODAY()))&lt;=40),INT(YEARFRAC(I83,TODAY())),"")</f>
        <v/>
      </c>
      <c r="AG83" s="58" t="str">
        <f ca="1">IF(AND(INT(YEARFRAC(I83,TODAY()))&gt;=41,INT(YEARFRAC(I83,TODAY()))&lt;=45),INT(YEARFRAC(I83,TODAY())),"")</f>
        <v/>
      </c>
      <c r="AH83" s="100"/>
    </row>
    <row r="84" spans="1:34" s="95" customFormat="1" ht="110.25" x14ac:dyDescent="0.25">
      <c r="A84" s="82" t="s">
        <v>2471</v>
      </c>
      <c r="B84" s="83" t="s">
        <v>1894</v>
      </c>
      <c r="C84" s="101">
        <v>73</v>
      </c>
      <c r="D84" s="84" t="s">
        <v>23</v>
      </c>
      <c r="E84" s="85" t="s">
        <v>2472</v>
      </c>
      <c r="F84" s="84" t="s">
        <v>136</v>
      </c>
      <c r="G84" s="84"/>
      <c r="H84" s="84" t="e" cm="1">
        <f t="array" ref="H84">IF(
  ISBLANK(F84),
  "",
  IF(
    COUNTIF([3]Settings!G$1:G$609, F84) = 1,
    INDEX([3]Settings!H$1:H$609, MATCH(F84, [3]Settings!G$1:G$609, 0)),
    IFERROR(
      INDEX([3]Settings!H$1:H$609,
        MATCH(1,
          ([3]Settings!G$1:G$609=F84) * ([3]Settings!D$1:D$609=G84),
          0
        )
      ),
      ""
    )
  )
)</f>
        <v>#VALUE!</v>
      </c>
      <c r="I84" s="83">
        <v>33412</v>
      </c>
      <c r="J84" s="82" t="s">
        <v>2473</v>
      </c>
      <c r="K84" s="84" t="s">
        <v>2474</v>
      </c>
      <c r="L84" s="86" t="s">
        <v>2475</v>
      </c>
      <c r="M84" s="84" t="s">
        <v>1625</v>
      </c>
      <c r="N84" s="84" t="s">
        <v>2476</v>
      </c>
      <c r="O84" s="98" t="s">
        <v>565</v>
      </c>
      <c r="P84" s="84" t="s">
        <v>2477</v>
      </c>
      <c r="Q84" s="84" t="s">
        <v>2478</v>
      </c>
      <c r="R84" s="84" t="s">
        <v>2479</v>
      </c>
      <c r="S84" s="86" t="s">
        <v>2480</v>
      </c>
      <c r="T84" s="87"/>
      <c r="U84" s="84" t="s">
        <v>22</v>
      </c>
      <c r="V84" s="88">
        <v>100</v>
      </c>
      <c r="W84" s="89"/>
      <c r="X84" s="90">
        <v>45772</v>
      </c>
      <c r="Y84" s="90" t="s">
        <v>2448</v>
      </c>
      <c r="Z84" s="90" t="str">
        <f>IF(E84="","",IF(T84="","ні","так"))</f>
        <v>ні</v>
      </c>
      <c r="AA84" s="90">
        <v>45771</v>
      </c>
      <c r="AB84" s="90" t="s">
        <v>109</v>
      </c>
      <c r="AC84" s="91"/>
      <c r="AD84" s="102" t="str">
        <f ca="1">IF(INT(YEARFRAC(I84,TODAY()))&lt;=30,INT(YEARFRAC(I84,TODAY())),"")</f>
        <v/>
      </c>
      <c r="AE84" s="102">
        <f ca="1">IF(AND(INT(YEARFRAC(I84,TODAY()))&gt;=31,INT(YEARFRAC(I84,TODAY()))&lt;=35),INT(YEARFRAC(I84,TODAY())),"")</f>
        <v>33</v>
      </c>
      <c r="AF84" s="102" t="str">
        <f ca="1">IF(AND(INT(YEARFRAC(I84,TODAY()))&gt;=36,INT(YEARFRAC(I84,TODAY()))&lt;=40),INT(YEARFRAC(I84,TODAY())),"")</f>
        <v/>
      </c>
      <c r="AG84" s="103" t="str">
        <f ca="1">IF(AND(INT(YEARFRAC(I84,TODAY()))&gt;=41,INT(YEARFRAC(I84,TODAY()))&lt;=45),INT(YEARFRAC(I84,TODAY())),"")</f>
        <v/>
      </c>
      <c r="AH84" s="101"/>
    </row>
    <row r="85" spans="1:34" s="68" customFormat="1" ht="173.25" x14ac:dyDescent="0.25">
      <c r="A85" s="64" t="s">
        <v>2481</v>
      </c>
      <c r="B85" s="65" t="s">
        <v>1894</v>
      </c>
      <c r="C85" s="101">
        <v>74</v>
      </c>
      <c r="D85" s="67" t="s">
        <v>23</v>
      </c>
      <c r="E85" s="76" t="s">
        <v>2482</v>
      </c>
      <c r="F85" s="67" t="s">
        <v>725</v>
      </c>
      <c r="G85" s="67"/>
      <c r="H85" s="67" t="e" cm="1">
        <f t="array" ref="H85">IF(
  ISBLANK(F85),
  "",
  IF(
    COUNTIF([3]Settings!G$1:G$609, F85) = 1,
    INDEX([3]Settings!H$1:H$609, MATCH(F85, [3]Settings!G$1:G$609, 0)),
    IFERROR(
      INDEX([3]Settings!H$1:H$609,
        MATCH(1,
          ([3]Settings!G$1:G$609=F85) * ([3]Settings!D$1:D$609=G85),
          0
        )
      ),
      ""
    )
  )
)</f>
        <v>#VALUE!</v>
      </c>
      <c r="I85" s="65">
        <v>36564</v>
      </c>
      <c r="J85" s="64" t="s">
        <v>2483</v>
      </c>
      <c r="K85" s="67" t="s">
        <v>2484</v>
      </c>
      <c r="L85" s="69" t="s">
        <v>2485</v>
      </c>
      <c r="M85" s="67" t="s">
        <v>2486</v>
      </c>
      <c r="N85" s="67" t="s">
        <v>2487</v>
      </c>
      <c r="O85" s="97" t="s">
        <v>563</v>
      </c>
      <c r="P85" s="67" t="s">
        <v>2488</v>
      </c>
      <c r="Q85" s="67" t="s">
        <v>2489</v>
      </c>
      <c r="R85" s="67" t="s">
        <v>2490</v>
      </c>
      <c r="S85" s="71" t="s">
        <v>2491</v>
      </c>
      <c r="T85" s="67"/>
      <c r="U85" s="67" t="s">
        <v>22</v>
      </c>
      <c r="V85" s="70">
        <v>100</v>
      </c>
      <c r="W85" s="71"/>
      <c r="X85" s="72">
        <v>45772</v>
      </c>
      <c r="Y85" s="72" t="s">
        <v>2448</v>
      </c>
      <c r="Z85" s="72" t="str">
        <f>IF(E85="","",IF(T85="","ні","так"))</f>
        <v>ні</v>
      </c>
      <c r="AA85" s="72">
        <v>45566</v>
      </c>
      <c r="AB85" s="72" t="s">
        <v>109</v>
      </c>
      <c r="AC85" s="73" t="s">
        <v>1951</v>
      </c>
      <c r="AD85" s="74">
        <f ca="1">IF(INT(YEARFRAC(I85,TODAY()))&lt;=30,INT(YEARFRAC(I85,TODAY())),"")</f>
        <v>25</v>
      </c>
      <c r="AE85" s="74" t="str">
        <f ca="1">IF(AND(INT(YEARFRAC(I85,TODAY()))&gt;=31,INT(YEARFRAC(I85,TODAY()))&lt;=35),INT(YEARFRAC(I85,TODAY())),"")</f>
        <v/>
      </c>
      <c r="AF85" s="74" t="str">
        <f ca="1">IF(AND(INT(YEARFRAC(I85,TODAY()))&gt;=36,INT(YEARFRAC(I85,TODAY()))&lt;=40),INT(YEARFRAC(I85,TODAY())),"")</f>
        <v/>
      </c>
      <c r="AG85" s="75" t="str">
        <f ca="1">IF(AND(INT(YEARFRAC(I85,TODAY()))&gt;=41,INT(YEARFRAC(I85,TODAY()))&lt;=45),INT(YEARFRAC(I85,TODAY())),"")</f>
        <v/>
      </c>
      <c r="AH85" s="66"/>
    </row>
    <row r="86" spans="1:34" s="68" customFormat="1" ht="126" x14ac:dyDescent="0.25">
      <c r="A86" s="64" t="s">
        <v>2729</v>
      </c>
      <c r="B86" s="65" t="s">
        <v>2686</v>
      </c>
      <c r="C86" s="101">
        <v>75</v>
      </c>
      <c r="D86" s="67" t="s">
        <v>23</v>
      </c>
      <c r="E86" s="76" t="s">
        <v>2847</v>
      </c>
      <c r="F86" s="67" t="s">
        <v>625</v>
      </c>
      <c r="G86" s="67" t="s">
        <v>1055</v>
      </c>
      <c r="H86" s="84" t="e" cm="1">
        <f t="array" ref="H86">IF(
  ISBLANK(F86),
  "",
  IF(
    COUNTIF([4]Settings!G$1:G$609, F86) = 1,
    INDEX([4]Settings!H$1:H$609, MATCH(F86, [4]Settings!G$1:G$609, 0)),
    IFERROR(
      INDEX([4]Settings!H$1:H$609,
        MATCH(1,
          ([4]Settings!G$1:G$609=F86) * ([4]Settings!D$1:D$609=G86),
          0
        )
      ),
      ""
    )
  )
)</f>
        <v>#VALUE!</v>
      </c>
      <c r="I86" s="65">
        <v>32925</v>
      </c>
      <c r="J86" s="64" t="s">
        <v>2848</v>
      </c>
      <c r="K86" s="68" t="s">
        <v>2849</v>
      </c>
      <c r="L86" s="69" t="s">
        <v>2850</v>
      </c>
      <c r="M86" s="67" t="s">
        <v>2851</v>
      </c>
      <c r="N86" s="67" t="s">
        <v>2852</v>
      </c>
      <c r="O86" s="97" t="s">
        <v>142</v>
      </c>
      <c r="P86" s="67" t="s">
        <v>2853</v>
      </c>
      <c r="Q86" s="67" t="s">
        <v>2854</v>
      </c>
      <c r="R86" s="67" t="s">
        <v>2855</v>
      </c>
      <c r="S86" s="69" t="s">
        <v>2856</v>
      </c>
      <c r="T86" s="67"/>
      <c r="U86" s="67" t="s">
        <v>22</v>
      </c>
      <c r="V86" s="70">
        <v>100</v>
      </c>
      <c r="W86" s="71"/>
      <c r="X86" s="72">
        <v>45773</v>
      </c>
      <c r="Y86" s="72" t="s">
        <v>2673</v>
      </c>
      <c r="Z86" s="72" t="str">
        <f>IF(E86="","",IF(T86="","ні","так"))</f>
        <v>ні</v>
      </c>
      <c r="AA86" s="72">
        <v>45771</v>
      </c>
      <c r="AB86" s="72" t="s">
        <v>109</v>
      </c>
      <c r="AC86" s="73" t="s">
        <v>1214</v>
      </c>
      <c r="AD86" s="102" t="str">
        <f ca="1">IF(INT(YEARFRAC(I86,TODAY()))&lt;=30,INT(YEARFRAC(I86,TODAY())),"")</f>
        <v/>
      </c>
      <c r="AE86" s="102">
        <f ca="1">IF(AND(INT(YEARFRAC(I86,TODAY()))&gt;=31,INT(YEARFRAC(I86,TODAY()))&lt;=35),INT(YEARFRAC(I86,TODAY())),"")</f>
        <v>35</v>
      </c>
      <c r="AF86" s="102" t="str">
        <f ca="1">IF(AND(INT(YEARFRAC(I86,TODAY()))&gt;=36,INT(YEARFRAC(I86,TODAY()))&lt;=40),INT(YEARFRAC(I86,TODAY())),"")</f>
        <v/>
      </c>
      <c r="AG86" s="103" t="str">
        <f ca="1">IF(AND(INT(YEARFRAC(I86,TODAY()))&gt;=41,INT(YEARFRAC(I86,TODAY()))&lt;=45),INT(YEARFRAC(I86,TODAY())),"")</f>
        <v/>
      </c>
      <c r="AH86" s="101"/>
    </row>
    <row r="87" spans="1:34" s="68" customFormat="1" ht="95.25" thickBot="1" x14ac:dyDescent="0.3">
      <c r="A87" s="64" t="s">
        <v>1159</v>
      </c>
      <c r="B87" s="65" t="s">
        <v>1103</v>
      </c>
      <c r="C87" s="101">
        <v>76</v>
      </c>
      <c r="D87" s="67" t="s">
        <v>23</v>
      </c>
      <c r="E87" s="76" t="s">
        <v>1116</v>
      </c>
      <c r="F87" s="67" t="s">
        <v>711</v>
      </c>
      <c r="G87" s="67"/>
      <c r="H87" s="67" t="str" cm="1">
        <f t="array" ref="H87">IF(
  ISBLANK(F87),
  "",
  IF(
    COUNTIF(Settings!G$1:G$608, F87) = 1,
    INDEX(Settings!H$1:H$608, MATCH(F87, Settings!G$1:G$608, 0)),
    IFERROR(
      INDEX(Settings!H$1:H$608,
        MATCH(1,
          (Settings!G$1:G$608=F87) * (Settings!D$1:D$608=G87),
          0
        )
      ),
      ""
    )
  )
)</f>
        <v>Київ місто</v>
      </c>
      <c r="I87" s="65">
        <v>33542</v>
      </c>
      <c r="J87" s="64" t="s">
        <v>1119</v>
      </c>
      <c r="K87" s="67" t="s">
        <v>1117</v>
      </c>
      <c r="L87" s="69" t="s">
        <v>1118</v>
      </c>
      <c r="M87" s="67" t="s">
        <v>1259</v>
      </c>
      <c r="N87" s="67" t="s">
        <v>1260</v>
      </c>
      <c r="O87" s="97" t="s">
        <v>565</v>
      </c>
      <c r="P87" s="67" t="s">
        <v>1261</v>
      </c>
      <c r="Q87" s="67" t="s">
        <v>1262</v>
      </c>
      <c r="R87" s="67" t="s">
        <v>1263</v>
      </c>
      <c r="S87" s="69" t="s">
        <v>1264</v>
      </c>
      <c r="T87" s="77"/>
      <c r="U87" s="67" t="s">
        <v>22</v>
      </c>
      <c r="V87" s="70">
        <v>100</v>
      </c>
      <c r="W87" s="71"/>
      <c r="X87" s="72">
        <v>45769</v>
      </c>
      <c r="Y87" s="72" t="s">
        <v>1104</v>
      </c>
      <c r="Z87" s="72" t="str">
        <f>IF(E87="","",IF(T87="","ні","так"))</f>
        <v>ні</v>
      </c>
      <c r="AA87" s="72">
        <v>45768</v>
      </c>
      <c r="AB87" s="72" t="s">
        <v>109</v>
      </c>
      <c r="AC87" s="73" t="s">
        <v>1110</v>
      </c>
      <c r="AD87" s="74" t="str">
        <f ca="1">IF(INT(YEARFRAC(I87,TODAY()))&lt;=30,INT(YEARFRAC(I87,TODAY())),"")</f>
        <v/>
      </c>
      <c r="AE87" s="74">
        <f ca="1">IF(AND(INT(YEARFRAC(I87,TODAY()))&gt;=31,INT(YEARFRAC(I87,TODAY()))&lt;=35),INT(YEARFRAC(I87,TODAY())),"")</f>
        <v>33</v>
      </c>
      <c r="AF87" s="74" t="str">
        <f ca="1">IF(AND(INT(YEARFRAC(I87,TODAY()))&gt;=36,INT(YEARFRAC(I87,TODAY()))&lt;=40),INT(YEARFRAC(I87,TODAY())),"")</f>
        <v/>
      </c>
      <c r="AG87" s="75" t="str">
        <f ca="1">IF(AND(INT(YEARFRAC(I87,TODAY()))&gt;=41,INT(YEARFRAC(I87,TODAY()))&lt;=45),INT(YEARFRAC(I87,TODAY())),"")</f>
        <v/>
      </c>
      <c r="AH87" s="66"/>
    </row>
    <row r="88" spans="1:34" s="68" customFormat="1" ht="141.75" x14ac:dyDescent="0.25">
      <c r="A88" s="82" t="s">
        <v>1620</v>
      </c>
      <c r="B88" s="83" t="s">
        <v>1497</v>
      </c>
      <c r="C88" s="101">
        <v>77</v>
      </c>
      <c r="D88" s="84" t="s">
        <v>23</v>
      </c>
      <c r="E88" s="105" t="s">
        <v>1621</v>
      </c>
      <c r="F88" s="84" t="s">
        <v>136</v>
      </c>
      <c r="G88" s="84"/>
      <c r="H88" s="84" t="e" cm="1">
        <f t="array" ref="H88">IF(
  ISBLANK(F88),
  "",
  IF(
    COUNTIF([1]Settings!G$1:G$609, F88) = 1,
    INDEX([1]Settings!H$1:H$609, MATCH(F88, [1]Settings!G$1:G$609, 0)),
    IFERROR(
      INDEX([1]Settings!H$1:H$609,
        MATCH(1,
          ([1]Settings!G$1:G$609=F88) * ([1]Settings!D$1:D$609=G88),
          0
        )
      ),
      ""
    )
  )
)</f>
        <v>#VALUE!</v>
      </c>
      <c r="I88" s="83">
        <v>32811</v>
      </c>
      <c r="J88" s="82" t="s">
        <v>1622</v>
      </c>
      <c r="K88" s="84" t="s">
        <v>1623</v>
      </c>
      <c r="L88" s="86" t="s">
        <v>1624</v>
      </c>
      <c r="M88" s="116" t="s">
        <v>1625</v>
      </c>
      <c r="N88" s="98" t="s">
        <v>1626</v>
      </c>
      <c r="O88" s="98" t="s">
        <v>565</v>
      </c>
      <c r="P88" s="98" t="s">
        <v>1627</v>
      </c>
      <c r="Q88" s="98" t="s">
        <v>1628</v>
      </c>
      <c r="R88" s="98" t="s">
        <v>1629</v>
      </c>
      <c r="S88" s="117" t="s">
        <v>1630</v>
      </c>
      <c r="T88" s="84"/>
      <c r="U88" s="84" t="s">
        <v>22</v>
      </c>
      <c r="V88" s="88">
        <v>100</v>
      </c>
      <c r="W88" s="89"/>
      <c r="X88" s="90">
        <v>45770</v>
      </c>
      <c r="Y88" s="90" t="s">
        <v>1460</v>
      </c>
      <c r="Z88" s="90" t="str">
        <f>IF(E88="","",IF(T88="","ні","так"))</f>
        <v>ні</v>
      </c>
      <c r="AA88" s="90">
        <v>45769</v>
      </c>
      <c r="AB88" s="90" t="s">
        <v>569</v>
      </c>
      <c r="AC88" s="91"/>
      <c r="AD88" s="102" t="str">
        <f ca="1">IF(INT(YEARFRAC(I88,TODAY()))&lt;=30,INT(YEARFRAC(I88,TODAY())),"")</f>
        <v/>
      </c>
      <c r="AE88" s="102">
        <f ca="1">IF(AND(INT(YEARFRAC(I88,TODAY()))&gt;=31,INT(YEARFRAC(I88,TODAY()))&lt;=35),INT(YEARFRAC(I88,TODAY())),"")</f>
        <v>35</v>
      </c>
      <c r="AF88" s="102" t="str">
        <f ca="1">IF(AND(INT(YEARFRAC(I88,TODAY()))&gt;=36,INT(YEARFRAC(I88,TODAY()))&lt;=40),INT(YEARFRAC(I88,TODAY())),"")</f>
        <v/>
      </c>
      <c r="AG88" s="103" t="str">
        <f ca="1">IF(AND(INT(YEARFRAC(I88,TODAY()))&gt;=41,INT(YEARFRAC(I88,TODAY()))&lt;=45),INT(YEARFRAC(I88,TODAY())),"")</f>
        <v/>
      </c>
      <c r="AH88" s="101"/>
    </row>
    <row r="89" spans="1:34" s="68" customFormat="1" ht="173.25" x14ac:dyDescent="0.25">
      <c r="A89" s="64" t="s">
        <v>1631</v>
      </c>
      <c r="B89" s="65" t="s">
        <v>1192</v>
      </c>
      <c r="C89" s="101">
        <v>78</v>
      </c>
      <c r="D89" s="67" t="s">
        <v>23</v>
      </c>
      <c r="E89" s="76" t="s">
        <v>1632</v>
      </c>
      <c r="F89" s="67" t="s">
        <v>940</v>
      </c>
      <c r="G89" s="67"/>
      <c r="H89" s="67" t="e" cm="1">
        <f t="array" ref="H89">IF(
  ISBLANK(F89),
  "",
  IF(
    COUNTIF([1]Settings!G$1:G$609, F89) = 1,
    INDEX([1]Settings!H$1:H$609, MATCH(F89, [1]Settings!G$1:G$609, 0)),
    IFERROR(
      INDEX([1]Settings!H$1:H$609,
        MATCH(1,
          ([1]Settings!G$1:G$609=F89) * ([1]Settings!D$1:D$609=G89),
          0
        )
      ),
      ""
    )
  )
)</f>
        <v>#VALUE!</v>
      </c>
      <c r="I89" s="65">
        <v>32591</v>
      </c>
      <c r="J89" s="64" t="s">
        <v>1633</v>
      </c>
      <c r="K89" s="67" t="s">
        <v>1634</v>
      </c>
      <c r="L89" s="78" t="s">
        <v>1635</v>
      </c>
      <c r="M89" s="67" t="s">
        <v>1636</v>
      </c>
      <c r="N89" s="67" t="s">
        <v>1637</v>
      </c>
      <c r="O89" s="97" t="s">
        <v>565</v>
      </c>
      <c r="P89" s="67" t="s">
        <v>1638</v>
      </c>
      <c r="Q89" s="67" t="s">
        <v>1457</v>
      </c>
      <c r="R89" s="67" t="s">
        <v>1639</v>
      </c>
      <c r="S89" s="69" t="s">
        <v>1640</v>
      </c>
      <c r="T89" s="67"/>
      <c r="U89" s="67" t="s">
        <v>22</v>
      </c>
      <c r="V89" s="70">
        <v>100</v>
      </c>
      <c r="W89" s="71"/>
      <c r="X89" s="72">
        <v>45770</v>
      </c>
      <c r="Y89" s="72" t="s">
        <v>1460</v>
      </c>
      <c r="Z89" s="72" t="str">
        <f>IF(E89="","",IF(T89="","ні","так"))</f>
        <v>ні</v>
      </c>
      <c r="AA89" s="72">
        <v>45768</v>
      </c>
      <c r="AB89" s="72" t="s">
        <v>569</v>
      </c>
      <c r="AC89" s="73" t="s">
        <v>1641</v>
      </c>
      <c r="AD89" s="74" t="str">
        <f ca="1">IF(INT(YEARFRAC(I89,TODAY()))&lt;=30,INT(YEARFRAC(I89,TODAY())),"")</f>
        <v/>
      </c>
      <c r="AE89" s="74" t="str">
        <f ca="1">IF(AND(INT(YEARFRAC(I89,TODAY()))&gt;=31,INT(YEARFRAC(I89,TODAY()))&lt;=35),INT(YEARFRAC(I89,TODAY())),"")</f>
        <v/>
      </c>
      <c r="AF89" s="74">
        <f ca="1">IF(AND(INT(YEARFRAC(I89,TODAY()))&gt;=36,INT(YEARFRAC(I89,TODAY()))&lt;=40),INT(YEARFRAC(I89,TODAY())),"")</f>
        <v>36</v>
      </c>
      <c r="AG89" s="75" t="str">
        <f ca="1">IF(AND(INT(YEARFRAC(I89,TODAY()))&gt;=41,INT(YEARFRAC(I89,TODAY()))&lt;=45),INT(YEARFRAC(I89,TODAY())),"")</f>
        <v/>
      </c>
      <c r="AH89" s="66"/>
    </row>
    <row r="90" spans="1:34" s="68" customFormat="1" ht="141.75" x14ac:dyDescent="0.25">
      <c r="A90" s="64" t="s">
        <v>2084</v>
      </c>
      <c r="B90" s="65" t="s">
        <v>1497</v>
      </c>
      <c r="C90" s="101">
        <v>79</v>
      </c>
      <c r="D90" s="67" t="s">
        <v>23</v>
      </c>
      <c r="E90" s="67" t="s">
        <v>2085</v>
      </c>
      <c r="F90" s="67" t="s">
        <v>129</v>
      </c>
      <c r="G90" s="67" t="s">
        <v>1057</v>
      </c>
      <c r="H90" s="84" t="e" cm="1">
        <f t="array" ref="H90">IF(
  ISBLANK(F90),
  "",
  IF(
    COUNTIF([2]Settings!G$1:G$609, F90) = 1,
    INDEX([2]Settings!H$1:H$609, MATCH(F90, [2]Settings!G$1:G$609, 0)),
    IFERROR(
      INDEX([2]Settings!H$1:H$609,
        MATCH(1,
          ([2]Settings!G$1:G$609=F90) * ([2]Settings!D$1:D$609=G90),
          0
        )
      ),
      ""
    )
  )
)</f>
        <v>#VALUE!</v>
      </c>
      <c r="I90" s="65">
        <v>30375</v>
      </c>
      <c r="J90" s="64" t="s">
        <v>2086</v>
      </c>
      <c r="K90" s="69" t="s">
        <v>2087</v>
      </c>
      <c r="L90" s="69" t="s">
        <v>2088</v>
      </c>
      <c r="M90" s="84" t="s">
        <v>2089</v>
      </c>
      <c r="N90" s="84" t="s">
        <v>2090</v>
      </c>
      <c r="O90" s="98" t="s">
        <v>565</v>
      </c>
      <c r="P90" s="84" t="s">
        <v>2091</v>
      </c>
      <c r="Q90" s="84" t="s">
        <v>2092</v>
      </c>
      <c r="R90" s="84" t="s">
        <v>2093</v>
      </c>
      <c r="S90" s="86" t="s">
        <v>2094</v>
      </c>
      <c r="T90" s="67"/>
      <c r="U90" s="67" t="s">
        <v>22</v>
      </c>
      <c r="V90" s="70">
        <v>100</v>
      </c>
      <c r="W90" s="71"/>
      <c r="X90" s="72">
        <v>45771</v>
      </c>
      <c r="Y90" s="72" t="s">
        <v>1879</v>
      </c>
      <c r="Z90" s="72" t="str">
        <f>IF(E90="","",IF(T90="","ні","так"))</f>
        <v>ні</v>
      </c>
      <c r="AA90" s="72">
        <v>45770</v>
      </c>
      <c r="AB90" s="72" t="s">
        <v>109</v>
      </c>
      <c r="AC90" s="73" t="s">
        <v>1110</v>
      </c>
      <c r="AD90" s="102" t="str">
        <f ca="1">IF(INT(YEARFRAC(I90,TODAY()))&lt;=30,INT(YEARFRAC(I90,TODAY())),"")</f>
        <v/>
      </c>
      <c r="AE90" s="102" t="str">
        <f ca="1">IF(AND(INT(YEARFRAC(I90,TODAY()))&gt;=31,INT(YEARFRAC(I90,TODAY()))&lt;=35),INT(YEARFRAC(I90,TODAY())),"")</f>
        <v/>
      </c>
      <c r="AF90" s="102" t="str">
        <f ca="1">IF(AND(INT(YEARFRAC(I90,TODAY()))&gt;=36,INT(YEARFRAC(I90,TODAY()))&lt;=40),INT(YEARFRAC(I90,TODAY())),"")</f>
        <v/>
      </c>
      <c r="AG90" s="103">
        <f ca="1">IF(AND(INT(YEARFRAC(I90,TODAY()))&gt;=41,INT(YEARFRAC(I90,TODAY()))&lt;=45),INT(YEARFRAC(I90,TODAY())),"")</f>
        <v>42</v>
      </c>
      <c r="AH90" s="101"/>
    </row>
    <row r="91" spans="1:34" s="95" customFormat="1" ht="174" thickBot="1" x14ac:dyDescent="0.3">
      <c r="A91" s="82" t="s">
        <v>1642</v>
      </c>
      <c r="B91" s="83" t="s">
        <v>1192</v>
      </c>
      <c r="C91" s="101">
        <v>80</v>
      </c>
      <c r="D91" s="84" t="s">
        <v>23</v>
      </c>
      <c r="E91" s="85" t="s">
        <v>1643</v>
      </c>
      <c r="F91" s="84" t="s">
        <v>691</v>
      </c>
      <c r="G91" s="84" t="s">
        <v>1059</v>
      </c>
      <c r="H91" s="84" t="e" cm="1">
        <f t="array" ref="H91">IF(
  ISBLANK(F91),
  "",
  IF(
    COUNTIF([1]Settings!G$1:G$609, F91) = 1,
    INDEX([1]Settings!H$1:H$609, MATCH(F91, [1]Settings!G$1:G$609, 0)),
    IFERROR(
      INDEX([1]Settings!H$1:H$609,
        MATCH(1,
          ([1]Settings!G$1:G$609=F91) * ([1]Settings!D$1:D$609=G91),
          0
        )
      ),
      ""
    )
  )
)</f>
        <v>#VALUE!</v>
      </c>
      <c r="I91" s="83">
        <v>29846</v>
      </c>
      <c r="J91" s="82" t="s">
        <v>1644</v>
      </c>
      <c r="K91" s="84" t="s">
        <v>1645</v>
      </c>
      <c r="L91" s="86" t="s">
        <v>1646</v>
      </c>
      <c r="M91" s="84" t="s">
        <v>1647</v>
      </c>
      <c r="N91" s="84" t="s">
        <v>1648</v>
      </c>
      <c r="O91" s="98" t="s">
        <v>565</v>
      </c>
      <c r="P91" s="84" t="s">
        <v>1649</v>
      </c>
      <c r="Q91" s="84" t="s">
        <v>1650</v>
      </c>
      <c r="R91" s="84" t="s">
        <v>1651</v>
      </c>
      <c r="S91" s="89" t="s">
        <v>1652</v>
      </c>
      <c r="T91" s="84"/>
      <c r="U91" s="84" t="s">
        <v>22</v>
      </c>
      <c r="V91" s="88">
        <v>100</v>
      </c>
      <c r="W91" s="89"/>
      <c r="X91" s="90">
        <v>45770</v>
      </c>
      <c r="Y91" s="90" t="s">
        <v>1460</v>
      </c>
      <c r="Z91" s="90" t="str">
        <f>IF(E91="","",IF(T91="","ні","так"))</f>
        <v>ні</v>
      </c>
      <c r="AA91" s="90">
        <v>45769</v>
      </c>
      <c r="AB91" s="90" t="s">
        <v>109</v>
      </c>
      <c r="AC91" s="91"/>
      <c r="AD91" s="102" t="str">
        <f ca="1">IF(INT(YEARFRAC(I91,TODAY()))&lt;=30,INT(YEARFRAC(I91,TODAY())),"")</f>
        <v/>
      </c>
      <c r="AE91" s="102" t="str">
        <f ca="1">IF(AND(INT(YEARFRAC(I91,TODAY()))&gt;=31,INT(YEARFRAC(I91,TODAY()))&lt;=35),INT(YEARFRAC(I91,TODAY())),"")</f>
        <v/>
      </c>
      <c r="AF91" s="102" t="str">
        <f ca="1">IF(AND(INT(YEARFRAC(I91,TODAY()))&gt;=36,INT(YEARFRAC(I91,TODAY()))&lt;=40),INT(YEARFRAC(I91,TODAY())),"")</f>
        <v/>
      </c>
      <c r="AG91" s="103">
        <f ca="1">IF(AND(INT(YEARFRAC(I91,TODAY()))&gt;=41,INT(YEARFRAC(I91,TODAY()))&lt;=45),INT(YEARFRAC(I91,TODAY())),"")</f>
        <v>43</v>
      </c>
      <c r="AH91" s="101"/>
    </row>
    <row r="92" spans="1:34" s="95" customFormat="1" ht="78.75" x14ac:dyDescent="0.25">
      <c r="A92" s="82" t="s">
        <v>1207</v>
      </c>
      <c r="B92" s="83" t="s">
        <v>1103</v>
      </c>
      <c r="C92" s="101">
        <v>81</v>
      </c>
      <c r="D92" s="84" t="s">
        <v>23</v>
      </c>
      <c r="E92" s="85" t="s">
        <v>1210</v>
      </c>
      <c r="F92" s="84" t="s">
        <v>675</v>
      </c>
      <c r="G92" s="84"/>
      <c r="H92" s="99" t="str" cm="1">
        <f t="array" ref="H92">IF(
  ISBLANK(F92),
  "",
  IF(
    COUNTIF(Settings!G$1:G$608, F92) = 1,
    INDEX(Settings!H$1:H$608, MATCH(F92, Settings!G$1:G$608, 0)),
    IFERROR(
      INDEX(Settings!H$1:H$608,
        MATCH(1,
          (Settings!G$1:G$608=F92) * (Settings!D$1:D$608=G92),
          0
        )
      ),
      ""
    )
  )
)</f>
        <v>Закарпатська</v>
      </c>
      <c r="I92" s="83">
        <v>33986</v>
      </c>
      <c r="J92" s="82" t="s">
        <v>1250</v>
      </c>
      <c r="K92" s="95" t="s">
        <v>1251</v>
      </c>
      <c r="L92" s="86" t="s">
        <v>1252</v>
      </c>
      <c r="M92" s="116" t="s">
        <v>1352</v>
      </c>
      <c r="N92" s="98" t="s">
        <v>1353</v>
      </c>
      <c r="O92" s="98" t="s">
        <v>563</v>
      </c>
      <c r="P92" s="98" t="s">
        <v>1354</v>
      </c>
      <c r="Q92" s="98" t="s">
        <v>1355</v>
      </c>
      <c r="R92" s="98" t="s">
        <v>1356</v>
      </c>
      <c r="S92" s="149" t="s">
        <v>1357</v>
      </c>
      <c r="T92" s="84"/>
      <c r="U92" s="84" t="s">
        <v>22</v>
      </c>
      <c r="V92" s="88">
        <v>100</v>
      </c>
      <c r="W92" s="89"/>
      <c r="X92" s="90">
        <v>45769</v>
      </c>
      <c r="Y92" s="90" t="s">
        <v>1104</v>
      </c>
      <c r="Z92" s="90" t="str">
        <f>IF(E92="","",IF(T92="","ні","так"))</f>
        <v>ні</v>
      </c>
      <c r="AA92" s="90">
        <v>45768</v>
      </c>
      <c r="AB92" s="90" t="s">
        <v>109</v>
      </c>
      <c r="AC92" s="91"/>
      <c r="AD92" s="57" t="str">
        <f ca="1">IF(INT(YEARFRAC(I92,TODAY()))&lt;=30,INT(YEARFRAC(I92,TODAY())),"")</f>
        <v/>
      </c>
      <c r="AE92" s="57">
        <f ca="1">IF(AND(INT(YEARFRAC(I92,TODAY()))&gt;=31,INT(YEARFRAC(I92,TODAY()))&lt;=35),INT(YEARFRAC(I92,TODAY())),"")</f>
        <v>32</v>
      </c>
      <c r="AF92" s="57" t="str">
        <f ca="1">IF(AND(INT(YEARFRAC(I92,TODAY()))&gt;=36,INT(YEARFRAC(I92,TODAY()))&lt;=40),INT(YEARFRAC(I92,TODAY())),"")</f>
        <v/>
      </c>
      <c r="AG92" s="58" t="str">
        <f ca="1">IF(AND(INT(YEARFRAC(I92,TODAY()))&gt;=41,INT(YEARFRAC(I92,TODAY()))&lt;=45),INT(YEARFRAC(I92,TODAY())),"")</f>
        <v/>
      </c>
      <c r="AH92" s="100"/>
    </row>
    <row r="93" spans="1:34" s="95" customFormat="1" ht="126" x14ac:dyDescent="0.25">
      <c r="A93" s="64" t="s">
        <v>1868</v>
      </c>
      <c r="B93" s="65" t="s">
        <v>1497</v>
      </c>
      <c r="C93" s="101">
        <v>82</v>
      </c>
      <c r="D93" s="67" t="s">
        <v>23</v>
      </c>
      <c r="E93" s="76" t="s">
        <v>2095</v>
      </c>
      <c r="F93" s="67" t="s">
        <v>712</v>
      </c>
      <c r="G93" s="67" t="s">
        <v>1055</v>
      </c>
      <c r="H93" s="84" t="e" cm="1">
        <f t="array" ref="H93">IF(
  ISBLANK(F93),
  "",
  IF(
    COUNTIF([2]Settings!G$1:G$609, F93) = 1,
    INDEX([2]Settings!H$1:H$609, MATCH(F93, [2]Settings!G$1:G$609, 0)),
    IFERROR(
      INDEX([2]Settings!H$1:H$609,
        MATCH(1,
          ([2]Settings!G$1:G$609=F93) * ([2]Settings!D$1:D$609=G93),
          0
        )
      ),
      ""
    )
  )
)</f>
        <v>#VALUE!</v>
      </c>
      <c r="I93" s="65">
        <v>31807</v>
      </c>
      <c r="J93" s="64" t="s">
        <v>2096</v>
      </c>
      <c r="K93" s="68" t="s">
        <v>2097</v>
      </c>
      <c r="L93" s="69" t="s">
        <v>2098</v>
      </c>
      <c r="M93" s="84" t="s">
        <v>2099</v>
      </c>
      <c r="N93" s="84" t="s">
        <v>2100</v>
      </c>
      <c r="O93" s="98" t="s">
        <v>142</v>
      </c>
      <c r="P93" s="84" t="s">
        <v>2101</v>
      </c>
      <c r="Q93" s="84" t="s">
        <v>2102</v>
      </c>
      <c r="R93" s="84" t="s">
        <v>2103</v>
      </c>
      <c r="S93" s="89" t="s">
        <v>2104</v>
      </c>
      <c r="T93" s="67"/>
      <c r="U93" s="67" t="s">
        <v>22</v>
      </c>
      <c r="V93" s="70">
        <v>100</v>
      </c>
      <c r="W93" s="71"/>
      <c r="X93" s="72">
        <v>45771</v>
      </c>
      <c r="Y93" s="72" t="s">
        <v>1879</v>
      </c>
      <c r="Z93" s="72" t="str">
        <f>IF(E93="","",IF(T93="","ні","так"))</f>
        <v>ні</v>
      </c>
      <c r="AA93" s="72">
        <v>45770</v>
      </c>
      <c r="AB93" s="72" t="s">
        <v>109</v>
      </c>
      <c r="AC93" s="73" t="s">
        <v>1110</v>
      </c>
      <c r="AD93" s="102" t="str">
        <f ca="1">IF(INT(YEARFRAC(I93,TODAY()))&lt;=30,INT(YEARFRAC(I93,TODAY())),"")</f>
        <v/>
      </c>
      <c r="AE93" s="102" t="str">
        <f ca="1">IF(AND(INT(YEARFRAC(I93,TODAY()))&gt;=31,INT(YEARFRAC(I93,TODAY()))&lt;=35),INT(YEARFRAC(I93,TODAY())),"")</f>
        <v/>
      </c>
      <c r="AF93" s="102">
        <f ca="1">IF(AND(INT(YEARFRAC(I93,TODAY()))&gt;=36,INT(YEARFRAC(I93,TODAY()))&lt;=40),INT(YEARFRAC(I93,TODAY())),"")</f>
        <v>38</v>
      </c>
      <c r="AG93" s="103" t="str">
        <f ca="1">IF(AND(INT(YEARFRAC(I93,TODAY()))&gt;=41,INT(YEARFRAC(I93,TODAY()))&lt;=45),INT(YEARFRAC(I93,TODAY())),"")</f>
        <v/>
      </c>
      <c r="AH93" s="101"/>
    </row>
    <row r="94" spans="1:34" s="95" customFormat="1" ht="78.75" x14ac:dyDescent="0.25">
      <c r="A94" s="64" t="s">
        <v>1194</v>
      </c>
      <c r="B94" s="65" t="s">
        <v>1103</v>
      </c>
      <c r="C94" s="101">
        <v>83</v>
      </c>
      <c r="D94" s="67" t="s">
        <v>23</v>
      </c>
      <c r="E94" s="67" t="s">
        <v>1195</v>
      </c>
      <c r="F94" s="67" t="s">
        <v>615</v>
      </c>
      <c r="G94" s="67" t="s">
        <v>1055</v>
      </c>
      <c r="H94" s="99" t="str" cm="1">
        <f t="array" ref="H94">IF(
  ISBLANK(F94),
  "",
  IF(
    COUNTIF(Settings!G$1:G$608, F94) = 1,
    INDEX(Settings!H$1:H$608, MATCH(F94, Settings!G$1:G$608, 0)),
    IFERROR(
      INDEX(Settings!H$1:H$608,
        MATCH(1,
          (Settings!G$1:G$608=F94) * (Settings!D$1:D$608=G94),
          0
        )
      ),
      ""
    )
  )
)</f>
        <v>Київ місто</v>
      </c>
      <c r="I94" s="65">
        <v>32598</v>
      </c>
      <c r="J94" s="64" t="s">
        <v>1218</v>
      </c>
      <c r="K94" s="68" t="s">
        <v>1219</v>
      </c>
      <c r="L94" s="69" t="s">
        <v>1220</v>
      </c>
      <c r="M94" s="67" t="s">
        <v>1382</v>
      </c>
      <c r="N94" s="67" t="s">
        <v>1383</v>
      </c>
      <c r="O94" s="97" t="s">
        <v>564</v>
      </c>
      <c r="P94" s="67" t="s">
        <v>1384</v>
      </c>
      <c r="Q94" s="67" t="s">
        <v>1385</v>
      </c>
      <c r="R94" s="67" t="s">
        <v>1386</v>
      </c>
      <c r="S94" s="69" t="s">
        <v>1387</v>
      </c>
      <c r="T94" s="67" t="s">
        <v>1221</v>
      </c>
      <c r="U94" s="67" t="s">
        <v>22</v>
      </c>
      <c r="V94" s="70">
        <v>100</v>
      </c>
      <c r="W94" s="71"/>
      <c r="X94" s="72">
        <v>45769</v>
      </c>
      <c r="Y94" s="72" t="s">
        <v>1104</v>
      </c>
      <c r="Z94" s="72" t="str">
        <f>IF(E94="","",IF(T94="","ні","так"))</f>
        <v>так</v>
      </c>
      <c r="AA94" s="72">
        <v>45768</v>
      </c>
      <c r="AB94" s="72" t="s">
        <v>109</v>
      </c>
      <c r="AC94" s="73" t="s">
        <v>1132</v>
      </c>
      <c r="AD94" s="57" t="str">
        <f ca="1">IF(INT(YEARFRAC(I94,TODAY()))&lt;=30,INT(YEARFRAC(I94,TODAY())),"")</f>
        <v/>
      </c>
      <c r="AE94" s="57" t="str">
        <f ca="1">IF(AND(INT(YEARFRAC(I94,TODAY()))&gt;=31,INT(YEARFRAC(I94,TODAY()))&lt;=35),INT(YEARFRAC(I94,TODAY())),"")</f>
        <v/>
      </c>
      <c r="AF94" s="57">
        <f ca="1">IF(AND(INT(YEARFRAC(I94,TODAY()))&gt;=36,INT(YEARFRAC(I94,TODAY()))&lt;=40),INT(YEARFRAC(I94,TODAY())),"")</f>
        <v>36</v>
      </c>
      <c r="AG94" s="58" t="str">
        <f ca="1">IF(AND(INT(YEARFRAC(I94,TODAY()))&gt;=41,INT(YEARFRAC(I94,TODAY()))&lt;=45),INT(YEARFRAC(I94,TODAY())),"")</f>
        <v/>
      </c>
      <c r="AH94" s="100"/>
    </row>
    <row r="95" spans="1:34" s="68" customFormat="1" ht="63" x14ac:dyDescent="0.25">
      <c r="A95" s="64" t="s">
        <v>2105</v>
      </c>
      <c r="B95" s="65" t="s">
        <v>1497</v>
      </c>
      <c r="C95" s="101">
        <v>84</v>
      </c>
      <c r="D95" s="67" t="s">
        <v>23</v>
      </c>
      <c r="E95" s="76" t="s">
        <v>2106</v>
      </c>
      <c r="F95" s="67" t="s">
        <v>803</v>
      </c>
      <c r="G95" s="67"/>
      <c r="H95" s="84" t="e" cm="1">
        <f t="array" ref="H95">IF(
  ISBLANK(F95),
  "",
  IF(
    COUNTIF([2]Settings!G$1:G$609, F95) = 1,
    INDEX([2]Settings!H$1:H$609, MATCH(F95, [2]Settings!G$1:G$609, 0)),
    IFERROR(
      INDEX([2]Settings!H$1:H$609,
        MATCH(1,
          ([2]Settings!G$1:G$609=F95) * ([2]Settings!D$1:D$609=G95),
          0
        )
      ),
      ""
    )
  )
)</f>
        <v>#VALUE!</v>
      </c>
      <c r="I95" s="65">
        <v>30707</v>
      </c>
      <c r="J95" s="64" t="s">
        <v>2107</v>
      </c>
      <c r="K95" s="68" t="s">
        <v>2108</v>
      </c>
      <c r="L95" s="69" t="s">
        <v>2109</v>
      </c>
      <c r="M95" s="90" t="s">
        <v>2110</v>
      </c>
      <c r="N95" s="90" t="s">
        <v>2111</v>
      </c>
      <c r="O95" s="98" t="s">
        <v>565</v>
      </c>
      <c r="P95" s="90" t="s">
        <v>2112</v>
      </c>
      <c r="Q95" s="90" t="s">
        <v>2113</v>
      </c>
      <c r="R95" s="90" t="s">
        <v>2114</v>
      </c>
      <c r="S95" s="86" t="s">
        <v>2115</v>
      </c>
      <c r="T95" s="67"/>
      <c r="U95" s="67" t="s">
        <v>22</v>
      </c>
      <c r="V95" s="70">
        <v>100</v>
      </c>
      <c r="W95" s="71"/>
      <c r="X95" s="72">
        <v>45771</v>
      </c>
      <c r="Y95" s="72" t="s">
        <v>1879</v>
      </c>
      <c r="Z95" s="72" t="str">
        <f>IF(E95="","",IF(T95="","ні","так"))</f>
        <v>ні</v>
      </c>
      <c r="AA95" s="72">
        <v>45770</v>
      </c>
      <c r="AB95" s="72" t="s">
        <v>109</v>
      </c>
      <c r="AC95" s="73" t="s">
        <v>1951</v>
      </c>
      <c r="AD95" s="102" t="str">
        <f ca="1">IF(INT(YEARFRAC(I95,TODAY()))&lt;=30,INT(YEARFRAC(I95,TODAY())),"")</f>
        <v/>
      </c>
      <c r="AE95" s="102" t="str">
        <f ca="1">IF(AND(INT(YEARFRAC(I95,TODAY()))&gt;=31,INT(YEARFRAC(I95,TODAY()))&lt;=35),INT(YEARFRAC(I95,TODAY())),"")</f>
        <v/>
      </c>
      <c r="AF95" s="102" t="str">
        <f ca="1">IF(AND(INT(YEARFRAC(I95,TODAY()))&gt;=36,INT(YEARFRAC(I95,TODAY()))&lt;=40),INT(YEARFRAC(I95,TODAY())),"")</f>
        <v/>
      </c>
      <c r="AG95" s="103">
        <f ca="1">IF(AND(INT(YEARFRAC(I95,TODAY()))&gt;=41,INT(YEARFRAC(I95,TODAY()))&lt;=45),INT(YEARFRAC(I95,TODAY())),"")</f>
        <v>41</v>
      </c>
      <c r="AH95" s="101"/>
    </row>
    <row r="96" spans="1:34" s="68" customFormat="1" ht="126" x14ac:dyDescent="0.25">
      <c r="A96" s="64" t="s">
        <v>2116</v>
      </c>
      <c r="B96" s="65" t="s">
        <v>1497</v>
      </c>
      <c r="C96" s="101">
        <v>85</v>
      </c>
      <c r="D96" s="67" t="s">
        <v>23</v>
      </c>
      <c r="E96" s="97" t="s">
        <v>2117</v>
      </c>
      <c r="F96" s="67" t="s">
        <v>714</v>
      </c>
      <c r="G96" s="67"/>
      <c r="H96" s="67" t="e" cm="1">
        <f t="array" ref="H96">IF(
  ISBLANK(F96),
  "",
  IF(
    COUNTIF([2]Settings!G$1:G$609, F96) = 1,
    INDEX([2]Settings!H$1:H$609, MATCH(F96, [2]Settings!G$1:G$609, 0)),
    IFERROR(
      INDEX([2]Settings!H$1:H$609,
        MATCH(1,
          ([2]Settings!G$1:G$609=F96) * ([2]Settings!D$1:D$609=G96),
          0
        )
      ),
      ""
    )
  )
)</f>
        <v>#VALUE!</v>
      </c>
      <c r="I96" s="65">
        <v>35460</v>
      </c>
      <c r="J96" s="64" t="s">
        <v>2118</v>
      </c>
      <c r="K96" s="68" t="s">
        <v>2119</v>
      </c>
      <c r="L96" s="69" t="s">
        <v>2120</v>
      </c>
      <c r="M96" s="84" t="s">
        <v>2121</v>
      </c>
      <c r="N96" s="84" t="s">
        <v>2122</v>
      </c>
      <c r="O96" s="98" t="s">
        <v>142</v>
      </c>
      <c r="P96" s="84" t="s">
        <v>2123</v>
      </c>
      <c r="Q96" s="84" t="s">
        <v>2124</v>
      </c>
      <c r="R96" s="84" t="s">
        <v>2125</v>
      </c>
      <c r="S96" s="86" t="s">
        <v>2126</v>
      </c>
      <c r="T96" s="67"/>
      <c r="U96" s="67" t="s">
        <v>22</v>
      </c>
      <c r="V96" s="70">
        <v>100</v>
      </c>
      <c r="W96" s="71"/>
      <c r="X96" s="72">
        <v>45771</v>
      </c>
      <c r="Y96" s="72" t="s">
        <v>1879</v>
      </c>
      <c r="Z96" s="72" t="str">
        <f>IF(E96="","",IF(T96="","ні","так"))</f>
        <v>ні</v>
      </c>
      <c r="AA96" s="72">
        <v>45770</v>
      </c>
      <c r="AB96" s="72" t="s">
        <v>109</v>
      </c>
      <c r="AC96" s="73" t="s">
        <v>1214</v>
      </c>
      <c r="AD96" s="74">
        <f ca="1">IF(INT(YEARFRAC(I96,TODAY()))&lt;=30,INT(YEARFRAC(I96,TODAY())),"")</f>
        <v>28</v>
      </c>
      <c r="AE96" s="74" t="str">
        <f ca="1">IF(AND(INT(YEARFRAC(I96,TODAY()))&gt;=31,INT(YEARFRAC(I96,TODAY()))&lt;=35),INT(YEARFRAC(I96,TODAY())),"")</f>
        <v/>
      </c>
      <c r="AF96" s="74" t="str">
        <f ca="1">IF(AND(INT(YEARFRAC(I96,TODAY()))&gt;=36,INT(YEARFRAC(I96,TODAY()))&lt;=40),INT(YEARFRAC(I96,TODAY())),"")</f>
        <v/>
      </c>
      <c r="AG96" s="75" t="str">
        <f ca="1">IF(AND(INT(YEARFRAC(I96,TODAY()))&gt;=41,INT(YEARFRAC(I96,TODAY()))&lt;=45),INT(YEARFRAC(I96,TODAY())),"")</f>
        <v/>
      </c>
      <c r="AH96" s="66"/>
    </row>
    <row r="97" spans="1:34" s="95" customFormat="1" ht="94.5" x14ac:dyDescent="0.25">
      <c r="A97" s="64" t="s">
        <v>2857</v>
      </c>
      <c r="B97" s="65" t="s">
        <v>2662</v>
      </c>
      <c r="C97" s="101">
        <v>86</v>
      </c>
      <c r="D97" s="67" t="s">
        <v>23</v>
      </c>
      <c r="E97" s="68" t="s">
        <v>2858</v>
      </c>
      <c r="F97" s="67" t="s">
        <v>699</v>
      </c>
      <c r="G97" s="67"/>
      <c r="H97" s="84" t="e" cm="1">
        <f t="array" ref="H97">IF(
  ISBLANK(F97),
  "",
  IF(
    COUNTIF([4]Settings!G$1:G$609, F97) = 1,
    INDEX([4]Settings!H$1:H$609, MATCH(F97, [4]Settings!G$1:G$609, 0)),
    IFERROR(
      INDEX([4]Settings!H$1:H$609,
        MATCH(1,
          ([4]Settings!G$1:G$609=F97) * ([4]Settings!D$1:D$609=G97),
          0
        )
      ),
      ""
    )
  )
)</f>
        <v>#VALUE!</v>
      </c>
      <c r="I97" s="65">
        <v>33545</v>
      </c>
      <c r="J97" s="64" t="s">
        <v>2859</v>
      </c>
      <c r="K97" s="67" t="s">
        <v>2860</v>
      </c>
      <c r="L97" s="69" t="s">
        <v>2861</v>
      </c>
      <c r="M97" s="67" t="s">
        <v>2862</v>
      </c>
      <c r="N97" s="67" t="s">
        <v>2863</v>
      </c>
      <c r="O97" s="97" t="s">
        <v>563</v>
      </c>
      <c r="P97" s="67" t="s">
        <v>2864</v>
      </c>
      <c r="Q97" s="67" t="s">
        <v>2865</v>
      </c>
      <c r="R97" s="67" t="s">
        <v>2866</v>
      </c>
      <c r="S97" s="71" t="s">
        <v>2867</v>
      </c>
      <c r="T97" s="67"/>
      <c r="U97" s="67" t="s">
        <v>22</v>
      </c>
      <c r="V97" s="70">
        <v>100</v>
      </c>
      <c r="W97" s="71"/>
      <c r="X97" s="72">
        <v>45773</v>
      </c>
      <c r="Y97" s="72" t="s">
        <v>2673</v>
      </c>
      <c r="Z97" s="72" t="str">
        <f>IF(E97="","",IF(T97="","ні","так"))</f>
        <v>ні</v>
      </c>
      <c r="AA97" s="72">
        <v>45772</v>
      </c>
      <c r="AB97" s="72" t="s">
        <v>109</v>
      </c>
      <c r="AC97" s="73" t="s">
        <v>2164</v>
      </c>
      <c r="AD97" s="102" t="str">
        <f ca="1">IF(INT(YEARFRAC(I97,TODAY()))&lt;=30,INT(YEARFRAC(I97,TODAY())),"")</f>
        <v/>
      </c>
      <c r="AE97" s="102">
        <f ca="1">IF(AND(INT(YEARFRAC(I97,TODAY()))&gt;=31,INT(YEARFRAC(I97,TODAY()))&lt;=35),INT(YEARFRAC(I97,TODAY())),"")</f>
        <v>33</v>
      </c>
      <c r="AF97" s="102" t="str">
        <f ca="1">IF(AND(INT(YEARFRAC(I97,TODAY()))&gt;=36,INT(YEARFRAC(I97,TODAY()))&lt;=40),INT(YEARFRAC(I97,TODAY())),"")</f>
        <v/>
      </c>
      <c r="AG97" s="103" t="str">
        <f ca="1">IF(AND(INT(YEARFRAC(I97,TODAY()))&gt;=41,INT(YEARFRAC(I97,TODAY()))&lt;=45),INT(YEARFRAC(I97,TODAY())),"")</f>
        <v/>
      </c>
      <c r="AH97" s="101"/>
    </row>
    <row r="98" spans="1:34" s="95" customFormat="1" ht="63" x14ac:dyDescent="0.25">
      <c r="A98" s="64" t="s">
        <v>2739</v>
      </c>
      <c r="B98" s="65" t="s">
        <v>2662</v>
      </c>
      <c r="C98" s="101">
        <v>87</v>
      </c>
      <c r="D98" s="67" t="s">
        <v>23</v>
      </c>
      <c r="E98" s="67" t="s">
        <v>2868</v>
      </c>
      <c r="F98" s="67" t="s">
        <v>710</v>
      </c>
      <c r="G98" s="67"/>
      <c r="H98" s="67" t="e" cm="1">
        <f t="array" ref="H98">IF(
  ISBLANK(F98),
  "",
  IF(
    COUNTIF([4]Settings!G$1:G$609, F98) = 1,
    INDEX([4]Settings!H$1:H$609, MATCH(F98, [4]Settings!G$1:G$609, 0)),
    IFERROR(
      INDEX([4]Settings!H$1:H$609,
        MATCH(1,
          ([4]Settings!G$1:G$609=F98) * ([4]Settings!D$1:D$609=G98),
          0
        )
      ),
      ""
    )
  )
)</f>
        <v>#VALUE!</v>
      </c>
      <c r="I98" s="65">
        <v>35678</v>
      </c>
      <c r="J98" s="64" t="s">
        <v>2869</v>
      </c>
      <c r="K98" s="69" t="s">
        <v>2870</v>
      </c>
      <c r="L98" s="69" t="s">
        <v>2871</v>
      </c>
      <c r="M98" s="67" t="s">
        <v>2872</v>
      </c>
      <c r="N98" s="67" t="s">
        <v>2873</v>
      </c>
      <c r="O98" s="97" t="s">
        <v>564</v>
      </c>
      <c r="P98" s="67" t="s">
        <v>2874</v>
      </c>
      <c r="Q98" s="67" t="s">
        <v>2875</v>
      </c>
      <c r="R98" s="67" t="s">
        <v>2876</v>
      </c>
      <c r="S98" s="69" t="s">
        <v>2877</v>
      </c>
      <c r="T98" s="67"/>
      <c r="U98" s="67" t="s">
        <v>22</v>
      </c>
      <c r="V98" s="70">
        <v>100</v>
      </c>
      <c r="W98" s="71"/>
      <c r="X98" s="72">
        <v>45773</v>
      </c>
      <c r="Y98" s="72" t="s">
        <v>2673</v>
      </c>
      <c r="Z98" s="72" t="str">
        <f>IF(E98="","",IF(T98="","ні","так"))</f>
        <v>ні</v>
      </c>
      <c r="AA98" s="72">
        <v>45772</v>
      </c>
      <c r="AB98" s="72" t="s">
        <v>569</v>
      </c>
      <c r="AC98" s="73" t="s">
        <v>1141</v>
      </c>
      <c r="AD98" s="74">
        <f ca="1">IF(INT(YEARFRAC(I98,TODAY()))&lt;=30,INT(YEARFRAC(I98,TODAY())),"")</f>
        <v>27</v>
      </c>
      <c r="AE98" s="74" t="str">
        <f ca="1">IF(AND(INT(YEARFRAC(I98,TODAY()))&gt;=31,INT(YEARFRAC(I98,TODAY()))&lt;=35),INT(YEARFRAC(I98,TODAY())),"")</f>
        <v/>
      </c>
      <c r="AF98" s="74" t="str">
        <f ca="1">IF(AND(INT(YEARFRAC(I98,TODAY()))&gt;=36,INT(YEARFRAC(I98,TODAY()))&lt;=40),INT(YEARFRAC(I98,TODAY())),"")</f>
        <v/>
      </c>
      <c r="AG98" s="75" t="str">
        <f ca="1">IF(AND(INT(YEARFRAC(I98,TODAY()))&gt;=41,INT(YEARFRAC(I98,TODAY()))&lt;=45),INT(YEARFRAC(I98,TODAY())),"")</f>
        <v/>
      </c>
      <c r="AH98" s="66"/>
    </row>
    <row r="99" spans="1:34" s="95" customFormat="1" ht="110.25" x14ac:dyDescent="0.25">
      <c r="A99" s="82" t="s">
        <v>1196</v>
      </c>
      <c r="B99" s="83" t="s">
        <v>1103</v>
      </c>
      <c r="C99" s="101">
        <v>88</v>
      </c>
      <c r="D99" s="84" t="s">
        <v>23</v>
      </c>
      <c r="E99" s="84" t="s">
        <v>1197</v>
      </c>
      <c r="F99" s="84" t="s">
        <v>922</v>
      </c>
      <c r="G99" s="84"/>
      <c r="H99" s="99" t="str" cm="1">
        <f t="array" ref="H99">IF(
  ISBLANK(F99),
  "",
  IF(
    COUNTIF(Settings!G$1:G$608, F99) = 1,
    INDEX(Settings!H$1:H$608, MATCH(F99, Settings!G$1:G$608, 0)),
    IFERROR(
      INDEX(Settings!H$1:H$608,
        MATCH(1,
          (Settings!G$1:G$608=F99) * (Settings!D$1:D$608=G99),
          0
        )
      ),
      ""
    )
  )
)</f>
        <v>Черкаська</v>
      </c>
      <c r="I99" s="83">
        <v>33236</v>
      </c>
      <c r="J99" s="82" t="s">
        <v>1222</v>
      </c>
      <c r="K99" s="86" t="s">
        <v>1223</v>
      </c>
      <c r="L99" s="86" t="s">
        <v>1224</v>
      </c>
      <c r="M99" s="84" t="s">
        <v>1388</v>
      </c>
      <c r="N99" s="84" t="s">
        <v>1389</v>
      </c>
      <c r="O99" s="98" t="s">
        <v>565</v>
      </c>
      <c r="P99" s="84" t="s">
        <v>1390</v>
      </c>
      <c r="Q99" s="84" t="s">
        <v>1391</v>
      </c>
      <c r="R99" s="84" t="s">
        <v>1392</v>
      </c>
      <c r="S99" s="86" t="s">
        <v>1393</v>
      </c>
      <c r="T99" s="84" t="s">
        <v>1225</v>
      </c>
      <c r="U99" s="84" t="s">
        <v>22</v>
      </c>
      <c r="V99" s="88">
        <v>100</v>
      </c>
      <c r="W99" s="89"/>
      <c r="X99" s="90">
        <v>45769</v>
      </c>
      <c r="Y99" s="90" t="s">
        <v>1104</v>
      </c>
      <c r="Z99" s="90" t="str">
        <f>IF(E99="","",IF(T99="","ні","так"))</f>
        <v>так</v>
      </c>
      <c r="AA99" s="90">
        <v>45768</v>
      </c>
      <c r="AB99" s="90" t="s">
        <v>109</v>
      </c>
      <c r="AC99" s="91"/>
      <c r="AD99" s="57" t="str">
        <f ca="1">IF(INT(YEARFRAC(I99,TODAY()))&lt;=30,INT(YEARFRAC(I99,TODAY())),"")</f>
        <v/>
      </c>
      <c r="AE99" s="57">
        <f ca="1">IF(AND(INT(YEARFRAC(I99,TODAY()))&gt;=31,INT(YEARFRAC(I99,TODAY()))&lt;=35),INT(YEARFRAC(I99,TODAY())),"")</f>
        <v>34</v>
      </c>
      <c r="AF99" s="57" t="str">
        <f ca="1">IF(AND(INT(YEARFRAC(I99,TODAY()))&gt;=36,INT(YEARFRAC(I99,TODAY()))&lt;=40),INT(YEARFRAC(I99,TODAY())),"")</f>
        <v/>
      </c>
      <c r="AG99" s="58" t="str">
        <f ca="1">IF(AND(INT(YEARFRAC(I99,TODAY()))&gt;=41,INT(YEARFRAC(I99,TODAY()))&lt;=45),INT(YEARFRAC(I99,TODAY())),"")</f>
        <v/>
      </c>
      <c r="AH99" s="100"/>
    </row>
    <row r="100" spans="1:34" s="68" customFormat="1" ht="78.75" x14ac:dyDescent="0.25">
      <c r="A100" s="82" t="s">
        <v>2674</v>
      </c>
      <c r="B100" s="83" t="s">
        <v>2662</v>
      </c>
      <c r="C100" s="101">
        <v>89</v>
      </c>
      <c r="D100" s="84" t="s">
        <v>23</v>
      </c>
      <c r="E100" s="85" t="s">
        <v>2878</v>
      </c>
      <c r="F100" s="84" t="s">
        <v>725</v>
      </c>
      <c r="G100" s="84"/>
      <c r="H100" s="84" t="e" cm="1">
        <f t="array" ref="H100">IF(
  ISBLANK(F100),
  "",
  IF(
    COUNTIF([4]Settings!G$1:G$609, F100) = 1,
    INDEX([4]Settings!H$1:H$609, MATCH(F100, [4]Settings!G$1:G$609, 0)),
    IFERROR(
      INDEX([4]Settings!H$1:H$609,
        MATCH(1,
          ([4]Settings!G$1:G$609=F100) * ([4]Settings!D$1:D$609=G100),
          0
        )
      ),
      ""
    )
  )
)</f>
        <v>#VALUE!</v>
      </c>
      <c r="I100" s="83">
        <v>33020</v>
      </c>
      <c r="J100" s="82" t="s">
        <v>2879</v>
      </c>
      <c r="K100" s="84" t="s">
        <v>2880</v>
      </c>
      <c r="L100" s="86" t="s">
        <v>2881</v>
      </c>
      <c r="M100" s="84" t="s">
        <v>2882</v>
      </c>
      <c r="N100" s="84" t="s">
        <v>2883</v>
      </c>
      <c r="O100" s="98" t="s">
        <v>564</v>
      </c>
      <c r="P100" s="84" t="s">
        <v>2884</v>
      </c>
      <c r="Q100" s="84" t="s">
        <v>2885</v>
      </c>
      <c r="R100" s="84" t="s">
        <v>2886</v>
      </c>
      <c r="S100" s="89" t="s">
        <v>2887</v>
      </c>
      <c r="T100" s="84"/>
      <c r="U100" s="84" t="s">
        <v>22</v>
      </c>
      <c r="V100" s="88">
        <v>100</v>
      </c>
      <c r="W100" s="89"/>
      <c r="X100" s="90">
        <v>45773</v>
      </c>
      <c r="Y100" s="90" t="s">
        <v>2673</v>
      </c>
      <c r="Z100" s="90" t="str">
        <f>IF(E100="","",IF(T100="","ні","так"))</f>
        <v>ні</v>
      </c>
      <c r="AA100" s="90">
        <v>45772</v>
      </c>
      <c r="AB100" s="90" t="s">
        <v>109</v>
      </c>
      <c r="AC100" s="91"/>
      <c r="AD100" s="102" t="str">
        <f ca="1">IF(INT(YEARFRAC(I100,TODAY()))&lt;=30,INT(YEARFRAC(I100,TODAY())),"")</f>
        <v/>
      </c>
      <c r="AE100" s="102">
        <f ca="1">IF(AND(INT(YEARFRAC(I100,TODAY()))&gt;=31,INT(YEARFRAC(I100,TODAY()))&lt;=35),INT(YEARFRAC(I100,TODAY())),"")</f>
        <v>34</v>
      </c>
      <c r="AF100" s="102" t="str">
        <f ca="1">IF(AND(INT(YEARFRAC(I100,TODAY()))&gt;=36,INT(YEARFRAC(I100,TODAY()))&lt;=40),INT(YEARFRAC(I100,TODAY())),"")</f>
        <v/>
      </c>
      <c r="AG100" s="103" t="str">
        <f ca="1">IF(AND(INT(YEARFRAC(I100,TODAY()))&gt;=41,INT(YEARFRAC(I100,TODAY()))&lt;=45),INT(YEARFRAC(I100,TODAY())),"")</f>
        <v/>
      </c>
      <c r="AH100" s="101"/>
    </row>
    <row r="101" spans="1:34" s="68" customFormat="1" ht="173.25" x14ac:dyDescent="0.25">
      <c r="A101" s="64" t="s">
        <v>2857</v>
      </c>
      <c r="B101" s="65" t="s">
        <v>2662</v>
      </c>
      <c r="C101" s="101">
        <v>90</v>
      </c>
      <c r="D101" s="67" t="s">
        <v>23</v>
      </c>
      <c r="E101" s="76" t="s">
        <v>2888</v>
      </c>
      <c r="F101" s="67" t="s">
        <v>699</v>
      </c>
      <c r="G101" s="67"/>
      <c r="H101" s="84" t="e" cm="1">
        <f t="array" ref="H101">IF(
  ISBLANK(F101),
  "",
  IF(
    COUNTIF([4]Settings!G$1:G$609, F101) = 1,
    INDEX([4]Settings!H$1:H$609, MATCH(F101, [4]Settings!G$1:G$609, 0)),
    IFERROR(
      INDEX([4]Settings!H$1:H$609,
        MATCH(1,
          ([4]Settings!G$1:G$609=F101) * ([4]Settings!D$1:D$609=G101),
          0
        )
      ),
      ""
    )
  )
)</f>
        <v>#VALUE!</v>
      </c>
      <c r="I101" s="65">
        <v>34075</v>
      </c>
      <c r="J101" s="64" t="s">
        <v>2889</v>
      </c>
      <c r="K101" s="72" t="s">
        <v>2890</v>
      </c>
      <c r="L101" s="69" t="s">
        <v>2891</v>
      </c>
      <c r="M101" s="72" t="s">
        <v>2892</v>
      </c>
      <c r="N101" s="72" t="s">
        <v>2893</v>
      </c>
      <c r="O101" s="97" t="s">
        <v>565</v>
      </c>
      <c r="P101" s="72" t="s">
        <v>2894</v>
      </c>
      <c r="Q101" s="72" t="s">
        <v>2895</v>
      </c>
      <c r="R101" s="72" t="s">
        <v>2896</v>
      </c>
      <c r="S101" s="69" t="s">
        <v>2897</v>
      </c>
      <c r="T101" s="67"/>
      <c r="U101" s="67" t="s">
        <v>22</v>
      </c>
      <c r="V101" s="70">
        <v>100</v>
      </c>
      <c r="W101" s="71"/>
      <c r="X101" s="72">
        <v>45773</v>
      </c>
      <c r="Y101" s="72" t="s">
        <v>2673</v>
      </c>
      <c r="Z101" s="72" t="str">
        <f>IF(E101="","",IF(T101="","ні","так"))</f>
        <v>ні</v>
      </c>
      <c r="AA101" s="72">
        <v>45772</v>
      </c>
      <c r="AB101" s="72" t="s">
        <v>109</v>
      </c>
      <c r="AC101" s="73" t="s">
        <v>2164</v>
      </c>
      <c r="AD101" s="102" t="str">
        <f ca="1">IF(INT(YEARFRAC(I101,TODAY()))&lt;=30,INT(YEARFRAC(I101,TODAY())),"")</f>
        <v/>
      </c>
      <c r="AE101" s="102">
        <f ca="1">IF(AND(INT(YEARFRAC(I101,TODAY()))&gt;=31,INT(YEARFRAC(I101,TODAY()))&lt;=35),INT(YEARFRAC(I101,TODAY())),"")</f>
        <v>32</v>
      </c>
      <c r="AF101" s="102" t="str">
        <f ca="1">IF(AND(INT(YEARFRAC(I101,TODAY()))&gt;=36,INT(YEARFRAC(I101,TODAY()))&lt;=40),INT(YEARFRAC(I101,TODAY())),"")</f>
        <v/>
      </c>
      <c r="AG101" s="103" t="str">
        <f ca="1">IF(AND(INT(YEARFRAC(I101,TODAY()))&gt;=41,INT(YEARFRAC(I101,TODAY()))&lt;=45),INT(YEARFRAC(I101,TODAY())),"")</f>
        <v/>
      </c>
      <c r="AH101" s="101"/>
    </row>
    <row r="102" spans="1:34" s="68" customFormat="1" ht="157.5" x14ac:dyDescent="0.25">
      <c r="A102" s="118" t="s">
        <v>2749</v>
      </c>
      <c r="B102" s="119" t="s">
        <v>2662</v>
      </c>
      <c r="C102" s="101">
        <v>91</v>
      </c>
      <c r="D102" s="120" t="s">
        <v>23</v>
      </c>
      <c r="E102" s="121" t="s">
        <v>2898</v>
      </c>
      <c r="F102" s="120" t="s">
        <v>712</v>
      </c>
      <c r="G102" s="120" t="s">
        <v>1055</v>
      </c>
      <c r="H102" s="120" t="e" cm="1">
        <f t="array" ref="H102">IF(
  ISBLANK(F102),
  "",
  IF(
    COUNTIF([4]Settings!G$1:G$609, F102) = 1,
    INDEX([4]Settings!H$1:H$609, MATCH(F102, [4]Settings!G$1:G$609, 0)),
    IFERROR(
      INDEX([4]Settings!H$1:H$609,
        MATCH(1,
          ([4]Settings!G$1:G$609=F102) * ([4]Settings!D$1:D$609=G102),
          0
        )
      ),
      ""
    )
  )
)</f>
        <v>#VALUE!</v>
      </c>
      <c r="I102" s="119">
        <v>30768</v>
      </c>
      <c r="J102" s="118" t="s">
        <v>2899</v>
      </c>
      <c r="K102" s="122" t="s">
        <v>2900</v>
      </c>
      <c r="L102" s="123" t="s">
        <v>2901</v>
      </c>
      <c r="M102" s="122" t="s">
        <v>2902</v>
      </c>
      <c r="N102" s="122" t="s">
        <v>2903</v>
      </c>
      <c r="O102" s="148" t="s">
        <v>142</v>
      </c>
      <c r="P102" s="122" t="s">
        <v>2904</v>
      </c>
      <c r="Q102" s="122" t="s">
        <v>2905</v>
      </c>
      <c r="R102" s="122" t="s">
        <v>2906</v>
      </c>
      <c r="S102" s="123" t="s">
        <v>2907</v>
      </c>
      <c r="T102" s="120"/>
      <c r="U102" s="120" t="s">
        <v>22</v>
      </c>
      <c r="V102" s="124">
        <v>100</v>
      </c>
      <c r="W102" s="125"/>
      <c r="X102" s="122">
        <v>45773</v>
      </c>
      <c r="Y102" s="122" t="s">
        <v>2673</v>
      </c>
      <c r="Z102" s="122" t="str">
        <f>IF(E102="","",IF(T102="","ні","так"))</f>
        <v>ні</v>
      </c>
      <c r="AA102" s="122">
        <v>45771</v>
      </c>
      <c r="AB102" s="122" t="s">
        <v>569</v>
      </c>
      <c r="AC102" s="126" t="s">
        <v>2908</v>
      </c>
      <c r="AD102" s="127" t="str">
        <f ca="1">IF(INT(YEARFRAC(I102,TODAY()))&lt;=30,INT(YEARFRAC(I102,TODAY())),"")</f>
        <v/>
      </c>
      <c r="AE102" s="127" t="str">
        <f ca="1">IF(AND(INT(YEARFRAC(I102,TODAY()))&gt;=31,INT(YEARFRAC(I102,TODAY()))&lt;=35),INT(YEARFRAC(I102,TODAY())),"")</f>
        <v/>
      </c>
      <c r="AF102" s="127" t="str">
        <f ca="1">IF(AND(INT(YEARFRAC(I102,TODAY()))&gt;=36,INT(YEARFRAC(I102,TODAY()))&lt;=40),INT(YEARFRAC(I102,TODAY())),"")</f>
        <v/>
      </c>
      <c r="AG102" s="128">
        <f ca="1">IF(AND(INT(YEARFRAC(I102,TODAY()))&gt;=41,INT(YEARFRAC(I102,TODAY()))&lt;=45),INT(YEARFRAC(I102,TODAY())),"")</f>
        <v>41</v>
      </c>
      <c r="AH102" s="129"/>
    </row>
    <row r="103" spans="1:34" s="68" customFormat="1" ht="94.5" x14ac:dyDescent="0.25">
      <c r="A103" s="82" t="s">
        <v>2127</v>
      </c>
      <c r="B103" s="83" t="s">
        <v>1497</v>
      </c>
      <c r="C103" s="101">
        <v>92</v>
      </c>
      <c r="D103" s="84" t="s">
        <v>23</v>
      </c>
      <c r="E103" s="95" t="s">
        <v>2128</v>
      </c>
      <c r="F103" s="84" t="s">
        <v>599</v>
      </c>
      <c r="G103" s="84"/>
      <c r="H103" s="84" t="e" cm="1">
        <f t="array" ref="H103">IF(
  ISBLANK(F103),
  "",
  IF(
    COUNTIF([2]Settings!G$1:G$609, F103) = 1,
    INDEX([2]Settings!H$1:H$609, MATCH(F103, [2]Settings!G$1:G$609, 0)),
    IFERROR(
      INDEX([2]Settings!H$1:H$609,
        MATCH(1,
          ([2]Settings!G$1:G$609=F103) * ([2]Settings!D$1:D$609=G103),
          0
        )
      ),
      ""
    )
  )
)</f>
        <v>#VALUE!</v>
      </c>
      <c r="I103" s="83">
        <v>29645</v>
      </c>
      <c r="J103" s="82" t="s">
        <v>2129</v>
      </c>
      <c r="K103" s="84" t="s">
        <v>2130</v>
      </c>
      <c r="L103" s="86" t="s">
        <v>2131</v>
      </c>
      <c r="M103" s="84" t="s">
        <v>2132</v>
      </c>
      <c r="N103" s="84" t="s">
        <v>2133</v>
      </c>
      <c r="O103" s="98" t="s">
        <v>563</v>
      </c>
      <c r="P103" s="84" t="s">
        <v>2134</v>
      </c>
      <c r="Q103" s="84" t="s">
        <v>2135</v>
      </c>
      <c r="R103" s="84" t="s">
        <v>2136</v>
      </c>
      <c r="S103" s="86" t="s">
        <v>2137</v>
      </c>
      <c r="T103" s="84"/>
      <c r="U103" s="84" t="s">
        <v>22</v>
      </c>
      <c r="V103" s="88">
        <v>100</v>
      </c>
      <c r="W103" s="89"/>
      <c r="X103" s="90">
        <v>45771</v>
      </c>
      <c r="Y103" s="90" t="s">
        <v>1879</v>
      </c>
      <c r="Z103" s="90" t="str">
        <f>IF(E103="","",IF(T103="","ні","так"))</f>
        <v>ні</v>
      </c>
      <c r="AA103" s="90">
        <v>45770</v>
      </c>
      <c r="AB103" s="90" t="s">
        <v>109</v>
      </c>
      <c r="AC103" s="91"/>
      <c r="AD103" s="102" t="str">
        <f ca="1">IF(INT(YEARFRAC(I103,TODAY()))&lt;=30,INT(YEARFRAC(I103,TODAY())),"")</f>
        <v/>
      </c>
      <c r="AE103" s="102" t="str">
        <f ca="1">IF(AND(INT(YEARFRAC(I103,TODAY()))&gt;=31,INT(YEARFRAC(I103,TODAY()))&lt;=35),INT(YEARFRAC(I103,TODAY())),"")</f>
        <v/>
      </c>
      <c r="AF103" s="102" t="str">
        <f ca="1">IF(AND(INT(YEARFRAC(I103,TODAY()))&gt;=36,INT(YEARFRAC(I103,TODAY()))&lt;=40),INT(YEARFRAC(I103,TODAY())),"")</f>
        <v/>
      </c>
      <c r="AG103" s="103">
        <f ca="1">IF(AND(INT(YEARFRAC(I103,TODAY()))&gt;=41,INT(YEARFRAC(I103,TODAY()))&lt;=45),INT(YEARFRAC(I103,TODAY())),"")</f>
        <v>44</v>
      </c>
      <c r="AH103" s="101"/>
    </row>
    <row r="104" spans="1:34" s="130" customFormat="1" ht="110.25" x14ac:dyDescent="0.25">
      <c r="A104" s="64" t="s">
        <v>2909</v>
      </c>
      <c r="B104" s="65" t="s">
        <v>2662</v>
      </c>
      <c r="C104" s="101">
        <v>93</v>
      </c>
      <c r="D104" s="67" t="s">
        <v>23</v>
      </c>
      <c r="E104" s="114" t="s">
        <v>2910</v>
      </c>
      <c r="F104" s="67" t="s">
        <v>632</v>
      </c>
      <c r="G104" s="67"/>
      <c r="H104" s="67" t="e" cm="1">
        <f t="array" ref="H104">IF(
  ISBLANK(F104),
  "",
  IF(
    COUNTIF([4]Settings!G$1:G$609, F104) = 1,
    INDEX([4]Settings!H$1:H$609, MATCH(F104, [4]Settings!G$1:G$609, 0)),
    IFERROR(
      INDEX([4]Settings!H$1:H$609,
        MATCH(1,
          ([4]Settings!G$1:G$609=F104) * ([4]Settings!D$1:D$609=G104),
          0
        )
      ),
      ""
    )
  )
)</f>
        <v>#VALUE!</v>
      </c>
      <c r="I104" s="65">
        <v>31901</v>
      </c>
      <c r="J104" s="64" t="s">
        <v>2911</v>
      </c>
      <c r="K104" s="67" t="s">
        <v>2912</v>
      </c>
      <c r="L104" s="78" t="s">
        <v>2913</v>
      </c>
      <c r="M104" s="67" t="s">
        <v>2914</v>
      </c>
      <c r="N104" s="67" t="s">
        <v>2915</v>
      </c>
      <c r="O104" s="97" t="s">
        <v>142</v>
      </c>
      <c r="P104" s="67" t="s">
        <v>2916</v>
      </c>
      <c r="Q104" s="67" t="s">
        <v>2917</v>
      </c>
      <c r="R104" s="67" t="s">
        <v>2918</v>
      </c>
      <c r="S104" s="69" t="s">
        <v>2919</v>
      </c>
      <c r="T104" s="67"/>
      <c r="U104" s="67" t="s">
        <v>22</v>
      </c>
      <c r="V104" s="70">
        <v>100</v>
      </c>
      <c r="W104" s="71"/>
      <c r="X104" s="72">
        <v>45773</v>
      </c>
      <c r="Y104" s="72" t="s">
        <v>2673</v>
      </c>
      <c r="Z104" s="72" t="str">
        <f>IF(E104="","",IF(T104="","ні","так"))</f>
        <v>ні</v>
      </c>
      <c r="AA104" s="72">
        <v>45772</v>
      </c>
      <c r="AB104" s="72" t="s">
        <v>109</v>
      </c>
      <c r="AC104" s="73" t="s">
        <v>1110</v>
      </c>
      <c r="AD104" s="74" t="str">
        <f ca="1">IF(INT(YEARFRAC(I104,TODAY()))&lt;=30,INT(YEARFRAC(I104,TODAY())),"")</f>
        <v/>
      </c>
      <c r="AE104" s="74" t="str">
        <f ca="1">IF(AND(INT(YEARFRAC(I104,TODAY()))&gt;=31,INT(YEARFRAC(I104,TODAY()))&lt;=35),INT(YEARFRAC(I104,TODAY())),"")</f>
        <v/>
      </c>
      <c r="AF104" s="74">
        <f ca="1">IF(AND(INT(YEARFRAC(I104,TODAY()))&gt;=36,INT(YEARFRAC(I104,TODAY()))&lt;=40),INT(YEARFRAC(I104,TODAY())),"")</f>
        <v>37</v>
      </c>
      <c r="AG104" s="75" t="str">
        <f ca="1">IF(AND(INT(YEARFRAC(I104,TODAY()))&gt;=41,INT(YEARFRAC(I104,TODAY()))&lt;=45),INT(YEARFRAC(I104,TODAY())),"")</f>
        <v/>
      </c>
      <c r="AH104" s="66"/>
    </row>
    <row r="105" spans="1:34" s="68" customFormat="1" ht="110.25" x14ac:dyDescent="0.25">
      <c r="A105" s="82" t="s">
        <v>2492</v>
      </c>
      <c r="B105" s="83" t="s">
        <v>1894</v>
      </c>
      <c r="C105" s="101">
        <v>94</v>
      </c>
      <c r="D105" s="84" t="s">
        <v>23</v>
      </c>
      <c r="E105" s="85" t="s">
        <v>2493</v>
      </c>
      <c r="F105" s="84" t="s">
        <v>135</v>
      </c>
      <c r="G105" s="84"/>
      <c r="H105" s="84" t="e" cm="1">
        <f t="array" ref="H105">IF(
  ISBLANK(F105),
  "",
  IF(
    COUNTIF([3]Settings!G$1:G$609, F105) = 1,
    INDEX([3]Settings!H$1:H$609, MATCH(F105, [3]Settings!G$1:G$609, 0)),
    IFERROR(
      INDEX([3]Settings!H$1:H$609,
        MATCH(1,
          ([3]Settings!G$1:G$609=F105) * ([3]Settings!D$1:D$609=G105),
          0
        )
      ),
      ""
    )
  )
)</f>
        <v>#VALUE!</v>
      </c>
      <c r="I105" s="83">
        <v>30077</v>
      </c>
      <c r="J105" s="82" t="s">
        <v>2494</v>
      </c>
      <c r="K105" s="84" t="s">
        <v>2495</v>
      </c>
      <c r="L105" s="86" t="s">
        <v>2496</v>
      </c>
      <c r="M105" s="92" t="s">
        <v>2497</v>
      </c>
      <c r="N105" s="93" t="s">
        <v>2498</v>
      </c>
      <c r="O105" s="98" t="s">
        <v>565</v>
      </c>
      <c r="P105" s="93" t="s">
        <v>2499</v>
      </c>
      <c r="Q105" s="93" t="s">
        <v>2500</v>
      </c>
      <c r="R105" s="93" t="s">
        <v>2501</v>
      </c>
      <c r="S105" s="94" t="s">
        <v>2502</v>
      </c>
      <c r="T105" s="84"/>
      <c r="U105" s="84" t="s">
        <v>22</v>
      </c>
      <c r="V105" s="88">
        <v>100</v>
      </c>
      <c r="W105" s="89"/>
      <c r="X105" s="90">
        <v>45772</v>
      </c>
      <c r="Y105" s="90" t="s">
        <v>2448</v>
      </c>
      <c r="Z105" s="90" t="str">
        <f>IF(E105="","",IF(T105="","ні","так"))</f>
        <v>ні</v>
      </c>
      <c r="AA105" s="90">
        <v>45771</v>
      </c>
      <c r="AB105" s="90" t="s">
        <v>109</v>
      </c>
      <c r="AC105" s="91"/>
      <c r="AD105" s="102" t="str">
        <f ca="1">IF(INT(YEARFRAC(I105,TODAY()))&lt;=30,INT(YEARFRAC(I105,TODAY())),"")</f>
        <v/>
      </c>
      <c r="AE105" s="102" t="str">
        <f ca="1">IF(AND(INT(YEARFRAC(I105,TODAY()))&gt;=31,INT(YEARFRAC(I105,TODAY()))&lt;=35),INT(YEARFRAC(I105,TODAY())),"")</f>
        <v/>
      </c>
      <c r="AF105" s="102" t="str">
        <f ca="1">IF(AND(INT(YEARFRAC(I105,TODAY()))&gt;=36,INT(YEARFRAC(I105,TODAY()))&lt;=40),INT(YEARFRAC(I105,TODAY())),"")</f>
        <v/>
      </c>
      <c r="AG105" s="103">
        <f ca="1">IF(AND(INT(YEARFRAC(I105,TODAY()))&gt;=41,INT(YEARFRAC(I105,TODAY()))&lt;=45),INT(YEARFRAC(I105,TODAY())),"")</f>
        <v>42</v>
      </c>
      <c r="AH105" s="101"/>
    </row>
    <row r="106" spans="1:34" s="95" customFormat="1" ht="157.5" x14ac:dyDescent="0.25">
      <c r="A106" s="64" t="s">
        <v>2749</v>
      </c>
      <c r="B106" s="65" t="s">
        <v>2662</v>
      </c>
      <c r="C106" s="101">
        <v>95</v>
      </c>
      <c r="D106" s="67" t="s">
        <v>23</v>
      </c>
      <c r="E106" s="76" t="s">
        <v>2920</v>
      </c>
      <c r="F106" s="67" t="s">
        <v>712</v>
      </c>
      <c r="G106" s="67" t="s">
        <v>1055</v>
      </c>
      <c r="H106" s="84" t="e" cm="1">
        <f t="array" ref="H106">IF(
  ISBLANK(F106),
  "",
  IF(
    COUNTIF([4]Settings!G$1:G$609, F106) = 1,
    INDEX([4]Settings!H$1:H$609, MATCH(F106, [4]Settings!G$1:G$609, 0)),
    IFERROR(
      INDEX([4]Settings!H$1:H$609,
        MATCH(1,
          ([4]Settings!G$1:G$609=F106) * ([4]Settings!D$1:D$609=G106),
          0
        )
      ),
      ""
    )
  )
)</f>
        <v>#VALUE!</v>
      </c>
      <c r="I106" s="65">
        <v>33866</v>
      </c>
      <c r="J106" s="64" t="s">
        <v>2921</v>
      </c>
      <c r="K106" s="67" t="s">
        <v>2922</v>
      </c>
      <c r="L106" s="69" t="s">
        <v>2923</v>
      </c>
      <c r="M106" s="84" t="s">
        <v>2679</v>
      </c>
      <c r="N106" s="84" t="s">
        <v>2924</v>
      </c>
      <c r="O106" s="84"/>
      <c r="P106" s="84" t="s">
        <v>2925</v>
      </c>
      <c r="Q106" s="84" t="s">
        <v>2926</v>
      </c>
      <c r="R106" s="84" t="s">
        <v>2927</v>
      </c>
      <c r="S106" s="86" t="s">
        <v>2928</v>
      </c>
      <c r="T106" s="67"/>
      <c r="U106" s="84" t="s">
        <v>22</v>
      </c>
      <c r="V106" s="88">
        <v>100</v>
      </c>
      <c r="W106" s="89"/>
      <c r="X106" s="90">
        <v>45773</v>
      </c>
      <c r="Y106" s="90" t="s">
        <v>2673</v>
      </c>
      <c r="Z106" s="90" t="str">
        <f>IF(E106="","",IF(T106="","ні","так"))</f>
        <v>ні</v>
      </c>
      <c r="AA106" s="72">
        <v>45773</v>
      </c>
      <c r="AB106" s="72" t="s">
        <v>569</v>
      </c>
      <c r="AC106" s="73" t="s">
        <v>1214</v>
      </c>
      <c r="AD106" s="102" t="str">
        <f ca="1">IF(INT(YEARFRAC(I106,TODAY()))&lt;=30,INT(YEARFRAC(I106,TODAY())),"")</f>
        <v/>
      </c>
      <c r="AE106" s="102">
        <f ca="1">IF(AND(INT(YEARFRAC(I106,TODAY()))&gt;=31,INT(YEARFRAC(I106,TODAY()))&lt;=35),INT(YEARFRAC(I106,TODAY())),"")</f>
        <v>32</v>
      </c>
      <c r="AF106" s="102" t="str">
        <f ca="1">IF(AND(INT(YEARFRAC(I106,TODAY()))&gt;=36,INT(YEARFRAC(I106,TODAY()))&lt;=40),INT(YEARFRAC(I106,TODAY())),"")</f>
        <v/>
      </c>
      <c r="AG106" s="103" t="str">
        <f ca="1">IF(AND(INT(YEARFRAC(I106,TODAY()))&gt;=41,INT(YEARFRAC(I106,TODAY()))&lt;=45),INT(YEARFRAC(I106,TODAY())),"")</f>
        <v/>
      </c>
      <c r="AH106" s="101"/>
    </row>
    <row r="107" spans="1:34" s="95" customFormat="1" ht="110.25" x14ac:dyDescent="0.25">
      <c r="A107" s="64" t="s">
        <v>2929</v>
      </c>
      <c r="B107" s="65" t="s">
        <v>2662</v>
      </c>
      <c r="C107" s="101">
        <v>96</v>
      </c>
      <c r="D107" s="67" t="s">
        <v>23</v>
      </c>
      <c r="E107" s="76" t="s">
        <v>2930</v>
      </c>
      <c r="F107" s="67" t="s">
        <v>632</v>
      </c>
      <c r="G107" s="67"/>
      <c r="H107" s="67" t="e" cm="1">
        <f t="array" ref="H107">IF(
  ISBLANK(F107),
  "",
  IF(
    COUNTIF([4]Settings!G$1:G$609, F107) = 1,
    INDEX([4]Settings!H$1:H$609, MATCH(F107, [4]Settings!G$1:G$609, 0)),
    IFERROR(
      INDEX([4]Settings!H$1:H$609,
        MATCH(1,
          ([4]Settings!G$1:G$609=F107) * ([4]Settings!D$1:D$609=G107),
          0
        )
      ),
      ""
    )
  )
)</f>
        <v>#VALUE!</v>
      </c>
      <c r="I107" s="65">
        <v>32698</v>
      </c>
      <c r="J107" s="64" t="s">
        <v>2931</v>
      </c>
      <c r="K107" s="68" t="s">
        <v>2932</v>
      </c>
      <c r="L107" s="69" t="s">
        <v>2933</v>
      </c>
      <c r="M107" s="67" t="s">
        <v>2934</v>
      </c>
      <c r="N107" s="67" t="s">
        <v>2935</v>
      </c>
      <c r="O107" s="97" t="s">
        <v>142</v>
      </c>
      <c r="P107" s="67" t="s">
        <v>2936</v>
      </c>
      <c r="Q107" s="67" t="s">
        <v>2937</v>
      </c>
      <c r="R107" s="67" t="s">
        <v>2938</v>
      </c>
      <c r="S107" s="69" t="s">
        <v>2939</v>
      </c>
      <c r="T107" s="67"/>
      <c r="U107" s="67" t="s">
        <v>22</v>
      </c>
      <c r="V107" s="70">
        <v>100</v>
      </c>
      <c r="W107" s="71"/>
      <c r="X107" s="72">
        <v>45773</v>
      </c>
      <c r="Y107" s="72" t="s">
        <v>2673</v>
      </c>
      <c r="Z107" s="72" t="str">
        <f>IF(E107="","",IF(T107="","ні","так"))</f>
        <v>ні</v>
      </c>
      <c r="AA107" s="72">
        <v>45772</v>
      </c>
      <c r="AB107" s="72" t="s">
        <v>109</v>
      </c>
      <c r="AC107" s="73" t="s">
        <v>1927</v>
      </c>
      <c r="AD107" s="74" t="str">
        <f ca="1">IF(INT(YEARFRAC(I107,TODAY()))&lt;=30,INT(YEARFRAC(I107,TODAY())),"")</f>
        <v/>
      </c>
      <c r="AE107" s="74">
        <f ca="1">IF(AND(INT(YEARFRAC(I107,TODAY()))&gt;=31,INT(YEARFRAC(I107,TODAY()))&lt;=35),INT(YEARFRAC(I107,TODAY())),"")</f>
        <v>35</v>
      </c>
      <c r="AF107" s="74" t="str">
        <f ca="1">IF(AND(INT(YEARFRAC(I107,TODAY()))&gt;=36,INT(YEARFRAC(I107,TODAY()))&lt;=40),INT(YEARFRAC(I107,TODAY())),"")</f>
        <v/>
      </c>
      <c r="AG107" s="75" t="str">
        <f ca="1">IF(AND(INT(YEARFRAC(I107,TODAY()))&gt;=41,INT(YEARFRAC(I107,TODAY()))&lt;=45),INT(YEARFRAC(I107,TODAY())),"")</f>
        <v/>
      </c>
      <c r="AH107" s="66"/>
    </row>
    <row r="108" spans="1:34" s="95" customFormat="1" ht="47.25" x14ac:dyDescent="0.25">
      <c r="A108" s="82" t="s">
        <v>1952</v>
      </c>
      <c r="B108" s="83" t="s">
        <v>1497</v>
      </c>
      <c r="C108" s="101">
        <v>97</v>
      </c>
      <c r="D108" s="84" t="s">
        <v>23</v>
      </c>
      <c r="E108" s="85" t="s">
        <v>2138</v>
      </c>
      <c r="F108" s="84" t="s">
        <v>707</v>
      </c>
      <c r="G108" s="84"/>
      <c r="H108" s="84" t="e" cm="1">
        <f t="array" ref="H108">IF(
  ISBLANK(F108),
  "",
  IF(
    COUNTIF([2]Settings!G$1:G$609, F108) = 1,
    INDEX([2]Settings!H$1:H$609, MATCH(F108, [2]Settings!G$1:G$609, 0)),
    IFERROR(
      INDEX([2]Settings!H$1:H$609,
        MATCH(1,
          ([2]Settings!G$1:G$609=F108) * ([2]Settings!D$1:D$609=G108),
          0
        )
      ),
      ""
    )
  )
)</f>
        <v>#VALUE!</v>
      </c>
      <c r="I108" s="83">
        <v>34093</v>
      </c>
      <c r="J108" s="82" t="s">
        <v>2139</v>
      </c>
      <c r="K108" s="84" t="s">
        <v>2140</v>
      </c>
      <c r="L108" s="86" t="s">
        <v>2141</v>
      </c>
      <c r="M108" s="84"/>
      <c r="N108" s="84"/>
      <c r="O108" s="98"/>
      <c r="P108" s="84"/>
      <c r="Q108" s="84"/>
      <c r="R108" s="84"/>
      <c r="S108" s="89"/>
      <c r="T108" s="84"/>
      <c r="U108" s="84" t="s">
        <v>22</v>
      </c>
      <c r="V108" s="88">
        <v>100</v>
      </c>
      <c r="W108" s="89"/>
      <c r="X108" s="90">
        <v>45771</v>
      </c>
      <c r="Y108" s="90" t="s">
        <v>1879</v>
      </c>
      <c r="Z108" s="90" t="str">
        <f>IF(E108="","",IF(T108="","ні","так"))</f>
        <v>ні</v>
      </c>
      <c r="AA108" s="90">
        <v>45770</v>
      </c>
      <c r="AB108" s="90" t="s">
        <v>569</v>
      </c>
      <c r="AC108" s="91"/>
      <c r="AD108" s="102" t="str">
        <f ca="1">IF(INT(YEARFRAC(I108,TODAY()))&lt;=30,INT(YEARFRAC(I108,TODAY())),"")</f>
        <v/>
      </c>
      <c r="AE108" s="102">
        <f ca="1">IF(AND(INT(YEARFRAC(I108,TODAY()))&gt;=31,INT(YEARFRAC(I108,TODAY()))&lt;=35),INT(YEARFRAC(I108,TODAY())),"")</f>
        <v>31</v>
      </c>
      <c r="AF108" s="102" t="str">
        <f ca="1">IF(AND(INT(YEARFRAC(I108,TODAY()))&gt;=36,INT(YEARFRAC(I108,TODAY()))&lt;=40),INT(YEARFRAC(I108,TODAY())),"")</f>
        <v/>
      </c>
      <c r="AG108" s="103" t="str">
        <f ca="1">IF(AND(INT(YEARFRAC(I108,TODAY()))&gt;=41,INT(YEARFRAC(I108,TODAY()))&lt;=45),INT(YEARFRAC(I108,TODAY())),"")</f>
        <v/>
      </c>
      <c r="AH108" s="101"/>
    </row>
    <row r="109" spans="1:34" s="95" customFormat="1" ht="173.25" x14ac:dyDescent="0.25">
      <c r="A109" s="82" t="s">
        <v>1653</v>
      </c>
      <c r="B109" s="83" t="s">
        <v>1192</v>
      </c>
      <c r="C109" s="101">
        <v>98</v>
      </c>
      <c r="D109" s="84" t="s">
        <v>23</v>
      </c>
      <c r="E109" s="84" t="s">
        <v>1654</v>
      </c>
      <c r="F109" s="84" t="s">
        <v>1032</v>
      </c>
      <c r="G109" s="84"/>
      <c r="H109" s="84" t="e" cm="1">
        <f t="array" ref="H109">IF(
  ISBLANK(F109),
  "",
  IF(
    COUNTIF([1]Settings!G$1:G$609, F109) = 1,
    INDEX([1]Settings!H$1:H$609, MATCH(F109, [1]Settings!G$1:G$609, 0)),
    IFERROR(
      INDEX([1]Settings!H$1:H$609,
        MATCH(1,
          ([1]Settings!G$1:G$609=F109) * ([1]Settings!D$1:D$609=G109),
          0
        )
      ),
      ""
    )
  )
)</f>
        <v>#VALUE!</v>
      </c>
      <c r="I109" s="83">
        <v>35709</v>
      </c>
      <c r="J109" s="82" t="s">
        <v>1655</v>
      </c>
      <c r="K109" s="95" t="s">
        <v>1656</v>
      </c>
      <c r="L109" s="86" t="s">
        <v>1657</v>
      </c>
      <c r="M109" s="84" t="s">
        <v>1658</v>
      </c>
      <c r="N109" s="84" t="s">
        <v>1659</v>
      </c>
      <c r="O109" s="98" t="s">
        <v>564</v>
      </c>
      <c r="P109" s="84" t="s">
        <v>1660</v>
      </c>
      <c r="Q109" s="84" t="s">
        <v>1661</v>
      </c>
      <c r="R109" s="84" t="s">
        <v>1662</v>
      </c>
      <c r="S109" s="86" t="s">
        <v>1663</v>
      </c>
      <c r="T109" s="84"/>
      <c r="U109" s="84" t="s">
        <v>22</v>
      </c>
      <c r="V109" s="88">
        <v>100</v>
      </c>
      <c r="W109" s="89"/>
      <c r="X109" s="90">
        <v>45770</v>
      </c>
      <c r="Y109" s="90" t="s">
        <v>1460</v>
      </c>
      <c r="Z109" s="90" t="str">
        <f>IF(E109="","",IF(T109="","ні","так"))</f>
        <v>ні</v>
      </c>
      <c r="AA109" s="90">
        <v>45769</v>
      </c>
      <c r="AB109" s="90" t="s">
        <v>109</v>
      </c>
      <c r="AC109" s="91"/>
      <c r="AD109" s="102">
        <f ca="1">IF(INT(YEARFRAC(I109,TODAY()))&lt;=30,INT(YEARFRAC(I109,TODAY())),"")</f>
        <v>27</v>
      </c>
      <c r="AE109" s="102" t="str">
        <f ca="1">IF(AND(INT(YEARFRAC(I109,TODAY()))&gt;=31,INT(YEARFRAC(I109,TODAY()))&lt;=35),INT(YEARFRAC(I109,TODAY())),"")</f>
        <v/>
      </c>
      <c r="AF109" s="102" t="str">
        <f ca="1">IF(AND(INT(YEARFRAC(I109,TODAY()))&gt;=36,INT(YEARFRAC(I109,TODAY()))&lt;=40),INT(YEARFRAC(I109,TODAY())),"")</f>
        <v/>
      </c>
      <c r="AG109" s="103" t="str">
        <f ca="1">IF(AND(INT(YEARFRAC(I109,TODAY()))&gt;=41,INT(YEARFRAC(I109,TODAY()))&lt;=45),INT(YEARFRAC(I109,TODAY())),"")</f>
        <v/>
      </c>
      <c r="AH109" s="101"/>
    </row>
    <row r="110" spans="1:34" s="95" customFormat="1" ht="141.75" x14ac:dyDescent="0.25">
      <c r="A110" s="82" t="s">
        <v>2471</v>
      </c>
      <c r="B110" s="83" t="s">
        <v>1894</v>
      </c>
      <c r="C110" s="101">
        <v>99</v>
      </c>
      <c r="D110" s="84" t="s">
        <v>23</v>
      </c>
      <c r="E110" s="84" t="s">
        <v>2503</v>
      </c>
      <c r="F110" s="84" t="s">
        <v>136</v>
      </c>
      <c r="G110" s="84"/>
      <c r="H110" s="84" t="e" cm="1">
        <f t="array" ref="H110">IF(
  ISBLANK(F110),
  "",
  IF(
    COUNTIF([3]Settings!G$1:G$609, F110) = 1,
    INDEX([3]Settings!H$1:H$609, MATCH(F110, [3]Settings!G$1:G$609, 0)),
    IFERROR(
      INDEX([3]Settings!H$1:H$609,
        MATCH(1,
          ([3]Settings!G$1:G$609=F110) * ([3]Settings!D$1:D$609=G110),
          0
        )
      ),
      ""
    )
  )
)</f>
        <v>#VALUE!</v>
      </c>
      <c r="I110" s="83">
        <v>33993</v>
      </c>
      <c r="J110" s="82" t="s">
        <v>2504</v>
      </c>
      <c r="K110" s="86" t="s">
        <v>2505</v>
      </c>
      <c r="L110" s="86" t="s">
        <v>2506</v>
      </c>
      <c r="M110" s="84" t="s">
        <v>2507</v>
      </c>
      <c r="N110" s="84" t="s">
        <v>2508</v>
      </c>
      <c r="O110" s="98" t="s">
        <v>142</v>
      </c>
      <c r="P110" s="84" t="s">
        <v>2509</v>
      </c>
      <c r="Q110" s="84" t="s">
        <v>2510</v>
      </c>
      <c r="R110" s="84" t="s">
        <v>2511</v>
      </c>
      <c r="S110" s="86" t="s">
        <v>2512</v>
      </c>
      <c r="T110" s="84"/>
      <c r="U110" s="84" t="s">
        <v>22</v>
      </c>
      <c r="V110" s="88">
        <v>100</v>
      </c>
      <c r="W110" s="89"/>
      <c r="X110" s="90">
        <v>45772</v>
      </c>
      <c r="Y110" s="90" t="s">
        <v>2448</v>
      </c>
      <c r="Z110" s="90" t="str">
        <f>IF(E110="","",IF(T110="","ні","так"))</f>
        <v>ні</v>
      </c>
      <c r="AA110" s="90">
        <v>45771</v>
      </c>
      <c r="AB110" s="90" t="s">
        <v>109</v>
      </c>
      <c r="AC110" s="91"/>
      <c r="AD110" s="102" t="str">
        <f ca="1">IF(INT(YEARFRAC(I110,TODAY()))&lt;=30,INT(YEARFRAC(I110,TODAY())),"")</f>
        <v/>
      </c>
      <c r="AE110" s="102">
        <f ca="1">IF(AND(INT(YEARFRAC(I110,TODAY()))&gt;=31,INT(YEARFRAC(I110,TODAY()))&lt;=35),INT(YEARFRAC(I110,TODAY())),"")</f>
        <v>32</v>
      </c>
      <c r="AF110" s="102" t="str">
        <f ca="1">IF(AND(INT(YEARFRAC(I110,TODAY()))&gt;=36,INT(YEARFRAC(I110,TODAY()))&lt;=40),INT(YEARFRAC(I110,TODAY())),"")</f>
        <v/>
      </c>
      <c r="AG110" s="103" t="str">
        <f ca="1">IF(AND(INT(YEARFRAC(I110,TODAY()))&gt;=41,INT(YEARFRAC(I110,TODAY()))&lt;=45),INT(YEARFRAC(I110,TODAY())),"")</f>
        <v/>
      </c>
      <c r="AH110" s="101"/>
    </row>
    <row r="111" spans="1:34" s="95" customFormat="1" ht="78.75" x14ac:dyDescent="0.25">
      <c r="A111" s="64" t="s">
        <v>2105</v>
      </c>
      <c r="B111" s="65" t="s">
        <v>1497</v>
      </c>
      <c r="C111" s="101">
        <v>100</v>
      </c>
      <c r="D111" s="67" t="s">
        <v>23</v>
      </c>
      <c r="E111" s="68" t="s">
        <v>2142</v>
      </c>
      <c r="F111" s="67" t="s">
        <v>803</v>
      </c>
      <c r="G111" s="67"/>
      <c r="H111" s="84" t="e" cm="1">
        <f t="array" ref="H111">IF(
  ISBLANK(F111),
  "",
  IF(
    COUNTIF([2]Settings!G$1:G$609, F111) = 1,
    INDEX([2]Settings!H$1:H$609, MATCH(F111, [2]Settings!G$1:G$609, 0)),
    IFERROR(
      INDEX([2]Settings!H$1:H$609,
        MATCH(1,
          ([2]Settings!G$1:G$609=F111) * ([2]Settings!D$1:D$609=G111),
          0
        )
      ),
      ""
    )
  )
)</f>
        <v>#VALUE!</v>
      </c>
      <c r="I111" s="65">
        <v>33856</v>
      </c>
      <c r="J111" s="64" t="s">
        <v>2143</v>
      </c>
      <c r="K111" s="67" t="s">
        <v>2144</v>
      </c>
      <c r="L111" s="69" t="s">
        <v>2145</v>
      </c>
      <c r="M111" s="84" t="s">
        <v>2146</v>
      </c>
      <c r="N111" s="84" t="s">
        <v>2147</v>
      </c>
      <c r="O111" s="98" t="s">
        <v>565</v>
      </c>
      <c r="P111" s="84" t="s">
        <v>2148</v>
      </c>
      <c r="Q111" s="84" t="s">
        <v>2149</v>
      </c>
      <c r="R111" s="84" t="s">
        <v>2150</v>
      </c>
      <c r="S111" s="86" t="s">
        <v>2151</v>
      </c>
      <c r="T111" s="67"/>
      <c r="U111" s="67" t="s">
        <v>22</v>
      </c>
      <c r="V111" s="70">
        <v>100</v>
      </c>
      <c r="W111" s="71"/>
      <c r="X111" s="72">
        <v>45771</v>
      </c>
      <c r="Y111" s="72" t="s">
        <v>1879</v>
      </c>
      <c r="Z111" s="72" t="str">
        <f>IF(E111="","",IF(T111="","ні","так"))</f>
        <v>ні</v>
      </c>
      <c r="AA111" s="72">
        <v>45770</v>
      </c>
      <c r="AB111" s="72" t="s">
        <v>109</v>
      </c>
      <c r="AC111" s="73" t="s">
        <v>1951</v>
      </c>
      <c r="AD111" s="102" t="str">
        <f ca="1">IF(INT(YEARFRAC(I111,TODAY()))&lt;=30,INT(YEARFRAC(I111,TODAY())),"")</f>
        <v/>
      </c>
      <c r="AE111" s="102">
        <f ca="1">IF(AND(INT(YEARFRAC(I111,TODAY()))&gt;=31,INT(YEARFRAC(I111,TODAY()))&lt;=35),INT(YEARFRAC(I111,TODAY())),"")</f>
        <v>32</v>
      </c>
      <c r="AF111" s="102" t="str">
        <f ca="1">IF(AND(INT(YEARFRAC(I111,TODAY()))&gt;=36,INT(YEARFRAC(I111,TODAY()))&lt;=40),INT(YEARFRAC(I111,TODAY())),"")</f>
        <v/>
      </c>
      <c r="AG111" s="103" t="str">
        <f ca="1">IF(AND(INT(YEARFRAC(I111,TODAY()))&gt;=41,INT(YEARFRAC(I111,TODAY()))&lt;=45),INT(YEARFRAC(I111,TODAY())),"")</f>
        <v/>
      </c>
      <c r="AH111" s="101"/>
    </row>
    <row r="112" spans="1:34" s="95" customFormat="1" ht="157.5" x14ac:dyDescent="0.25">
      <c r="A112" s="64" t="s">
        <v>2513</v>
      </c>
      <c r="B112" s="65" t="s">
        <v>1894</v>
      </c>
      <c r="C112" s="101">
        <v>101</v>
      </c>
      <c r="D112" s="67" t="s">
        <v>23</v>
      </c>
      <c r="E112" s="114" t="s">
        <v>2514</v>
      </c>
      <c r="F112" s="67" t="s">
        <v>928</v>
      </c>
      <c r="G112" s="67"/>
      <c r="H112" s="67" t="e" cm="1">
        <f t="array" ref="H112">IF(
  ISBLANK(F112),
  "",
  IF(
    COUNTIF([3]Settings!G$1:G$609, F112) = 1,
    INDEX([3]Settings!H$1:H$609, MATCH(F112, [3]Settings!G$1:G$609, 0)),
    IFERROR(
      INDEX([3]Settings!H$1:H$609,
        MATCH(1,
          ([3]Settings!G$1:G$609=F112) * ([3]Settings!D$1:D$609=G112),
          0
        )
      ),
      ""
    )
  )
)</f>
        <v>#VALUE!</v>
      </c>
      <c r="I112" s="65">
        <v>36559</v>
      </c>
      <c r="J112" s="64" t="s">
        <v>2515</v>
      </c>
      <c r="K112" s="68" t="s">
        <v>2516</v>
      </c>
      <c r="L112" s="69" t="s">
        <v>2517</v>
      </c>
      <c r="M112" s="67" t="s">
        <v>2518</v>
      </c>
      <c r="N112" s="67" t="s">
        <v>2519</v>
      </c>
      <c r="O112" s="97" t="s">
        <v>565</v>
      </c>
      <c r="P112" s="67" t="s">
        <v>2520</v>
      </c>
      <c r="Q112" s="67" t="s">
        <v>2521</v>
      </c>
      <c r="R112" s="67" t="s">
        <v>2522</v>
      </c>
      <c r="S112" s="69" t="s">
        <v>2523</v>
      </c>
      <c r="T112" s="67"/>
      <c r="U112" s="67" t="s">
        <v>22</v>
      </c>
      <c r="V112" s="70">
        <v>100</v>
      </c>
      <c r="W112" s="71"/>
      <c r="X112" s="72">
        <v>45772</v>
      </c>
      <c r="Y112" s="72" t="s">
        <v>2448</v>
      </c>
      <c r="Z112" s="72" t="str">
        <f>IF(E112="","",IF(T112="","ні","так"))</f>
        <v>ні</v>
      </c>
      <c r="AA112" s="72">
        <v>45771</v>
      </c>
      <c r="AB112" s="72" t="s">
        <v>109</v>
      </c>
      <c r="AC112" s="73" t="s">
        <v>1951</v>
      </c>
      <c r="AD112" s="74">
        <f ca="1">IF(INT(YEARFRAC(I112,TODAY()))&lt;=30,INT(YEARFRAC(I112,TODAY())),"")</f>
        <v>25</v>
      </c>
      <c r="AE112" s="74" t="str">
        <f ca="1">IF(AND(INT(YEARFRAC(I112,TODAY()))&gt;=31,INT(YEARFRAC(I112,TODAY()))&lt;=35),INT(YEARFRAC(I112,TODAY())),"")</f>
        <v/>
      </c>
      <c r="AF112" s="74" t="str">
        <f ca="1">IF(AND(INT(YEARFRAC(I112,TODAY()))&gt;=36,INT(YEARFRAC(I112,TODAY()))&lt;=40),INT(YEARFRAC(I112,TODAY())),"")</f>
        <v/>
      </c>
      <c r="AG112" s="75" t="str">
        <f ca="1">IF(AND(INT(YEARFRAC(I112,TODAY()))&gt;=41,INT(YEARFRAC(I112,TODAY()))&lt;=45),INT(YEARFRAC(I112,TODAY())),"")</f>
        <v/>
      </c>
      <c r="AH112" s="66"/>
    </row>
    <row r="113" spans="1:34" s="95" customFormat="1" ht="157.5" x14ac:dyDescent="0.25">
      <c r="A113" s="64" t="s">
        <v>2152</v>
      </c>
      <c r="B113" s="65" t="s">
        <v>1497</v>
      </c>
      <c r="C113" s="101">
        <v>102</v>
      </c>
      <c r="D113" s="67" t="s">
        <v>23</v>
      </c>
      <c r="E113" s="76" t="s">
        <v>2153</v>
      </c>
      <c r="F113" s="67" t="s">
        <v>703</v>
      </c>
      <c r="G113" s="67"/>
      <c r="H113" s="67" t="e" cm="1">
        <f t="array" ref="H113">IF(
  ISBLANK(F113),
  "",
  IF(
    COUNTIF([2]Settings!G$1:G$609, F113) = 1,
    INDEX([2]Settings!H$1:H$609, MATCH(F113, [2]Settings!G$1:G$609, 0)),
    IFERROR(
      INDEX([2]Settings!H$1:H$609,
        MATCH(1,
          ([2]Settings!G$1:G$609=F113) * ([2]Settings!D$1:D$609=G113),
          0
        )
      ),
      ""
    )
  )
)</f>
        <v>#VALUE!</v>
      </c>
      <c r="I113" s="65">
        <v>32379</v>
      </c>
      <c r="J113" s="64" t="s">
        <v>2154</v>
      </c>
      <c r="K113" s="67" t="s">
        <v>2155</v>
      </c>
      <c r="L113" s="69" t="s">
        <v>2156</v>
      </c>
      <c r="M113" s="84" t="s">
        <v>2157</v>
      </c>
      <c r="N113" s="84" t="s">
        <v>2158</v>
      </c>
      <c r="O113" s="98" t="s">
        <v>565</v>
      </c>
      <c r="P113" s="84" t="s">
        <v>2159</v>
      </c>
      <c r="Q113" s="84" t="s">
        <v>2160</v>
      </c>
      <c r="R113" s="84" t="s">
        <v>2161</v>
      </c>
      <c r="S113" s="89" t="s">
        <v>2162</v>
      </c>
      <c r="T113" s="67" t="s">
        <v>2163</v>
      </c>
      <c r="U113" s="67" t="s">
        <v>22</v>
      </c>
      <c r="V113" s="70">
        <v>100</v>
      </c>
      <c r="W113" s="71"/>
      <c r="X113" s="72">
        <v>45771</v>
      </c>
      <c r="Y113" s="72" t="s">
        <v>1879</v>
      </c>
      <c r="Z113" s="72" t="str">
        <f>IF(E113="","",IF(T113="","ні","так"))</f>
        <v>так</v>
      </c>
      <c r="AA113" s="72">
        <v>45770</v>
      </c>
      <c r="AB113" s="72" t="s">
        <v>109</v>
      </c>
      <c r="AC113" s="73" t="s">
        <v>2164</v>
      </c>
      <c r="AD113" s="74" t="str">
        <f ca="1">IF(INT(YEARFRAC(I113,TODAY()))&lt;=30,INT(YEARFRAC(I113,TODAY())),"")</f>
        <v/>
      </c>
      <c r="AE113" s="74" t="str">
        <f ca="1">IF(AND(INT(YEARFRAC(I113,TODAY()))&gt;=31,INT(YEARFRAC(I113,TODAY()))&lt;=35),INT(YEARFRAC(I113,TODAY())),"")</f>
        <v/>
      </c>
      <c r="AF113" s="74">
        <f ca="1">IF(AND(INT(YEARFRAC(I113,TODAY()))&gt;=36,INT(YEARFRAC(I113,TODAY()))&lt;=40),INT(YEARFRAC(I113,TODAY())),"")</f>
        <v>36</v>
      </c>
      <c r="AG113" s="75" t="str">
        <f ca="1">IF(AND(INT(YEARFRAC(I113,TODAY()))&gt;=41,INT(YEARFRAC(I113,TODAY()))&lt;=45),INT(YEARFRAC(I113,TODAY())),"")</f>
        <v/>
      </c>
      <c r="AH113" s="66"/>
    </row>
    <row r="114" spans="1:34" s="95" customFormat="1" ht="63" x14ac:dyDescent="0.25">
      <c r="A114" s="64" t="s">
        <v>1868</v>
      </c>
      <c r="B114" s="65" t="s">
        <v>1497</v>
      </c>
      <c r="C114" s="101">
        <v>103</v>
      </c>
      <c r="D114" s="67" t="s">
        <v>23</v>
      </c>
      <c r="E114" s="76" t="s">
        <v>2165</v>
      </c>
      <c r="F114" s="67" t="s">
        <v>712</v>
      </c>
      <c r="G114" s="67" t="s">
        <v>1055</v>
      </c>
      <c r="H114" s="67" t="e" cm="1">
        <f t="array" ref="H114">IF(
  ISBLANK(F114),
  "",
  IF(
    COUNTIF([2]Settings!G$1:G$609, F114) = 1,
    INDEX([2]Settings!H$1:H$609, MATCH(F114, [2]Settings!G$1:G$609, 0)),
    IFERROR(
      INDEX([2]Settings!H$1:H$609,
        MATCH(1,
          ([2]Settings!G$1:G$609=F114) * ([2]Settings!D$1:D$609=G114),
          0
        )
      ),
      ""
    )
  )
)</f>
        <v>#VALUE!</v>
      </c>
      <c r="I114" s="65">
        <v>34626</v>
      </c>
      <c r="J114" s="64" t="s">
        <v>2166</v>
      </c>
      <c r="K114" s="68" t="s">
        <v>2167</v>
      </c>
      <c r="L114" s="78" t="s">
        <v>2168</v>
      </c>
      <c r="M114" s="84" t="s">
        <v>2169</v>
      </c>
      <c r="N114" s="84" t="s">
        <v>2170</v>
      </c>
      <c r="O114" s="98" t="s">
        <v>565</v>
      </c>
      <c r="P114" s="84" t="s">
        <v>2171</v>
      </c>
      <c r="Q114" s="84" t="s">
        <v>2172</v>
      </c>
      <c r="R114" s="84" t="s">
        <v>2173</v>
      </c>
      <c r="S114" s="86" t="s">
        <v>2174</v>
      </c>
      <c r="T114" s="67"/>
      <c r="U114" s="67" t="s">
        <v>22</v>
      </c>
      <c r="V114" s="70">
        <v>100</v>
      </c>
      <c r="W114" s="71"/>
      <c r="X114" s="72">
        <v>45771</v>
      </c>
      <c r="Y114" s="72" t="s">
        <v>1879</v>
      </c>
      <c r="Z114" s="72" t="str">
        <f>IF(E114="","",IF(T114="","ні","так"))</f>
        <v>ні</v>
      </c>
      <c r="AA114" s="72">
        <v>45770</v>
      </c>
      <c r="AB114" s="72" t="s">
        <v>109</v>
      </c>
      <c r="AC114" s="73" t="s">
        <v>1110</v>
      </c>
      <c r="AD114" s="74">
        <f ca="1">IF(INT(YEARFRAC(I114,TODAY()))&lt;=30,INT(YEARFRAC(I114,TODAY())),"")</f>
        <v>30</v>
      </c>
      <c r="AE114" s="74" t="str">
        <f ca="1">IF(AND(INT(YEARFRAC(I114,TODAY()))&gt;=31,INT(YEARFRAC(I114,TODAY()))&lt;=35),INT(YEARFRAC(I114,TODAY())),"")</f>
        <v/>
      </c>
      <c r="AF114" s="74" t="str">
        <f ca="1">IF(AND(INT(YEARFRAC(I114,TODAY()))&gt;=36,INT(YEARFRAC(I114,TODAY()))&lt;=40),INT(YEARFRAC(I114,TODAY())),"")</f>
        <v/>
      </c>
      <c r="AG114" s="75" t="str">
        <f ca="1">IF(AND(INT(YEARFRAC(I114,TODAY()))&gt;=41,INT(YEARFRAC(I114,TODAY()))&lt;=45),INT(YEARFRAC(I114,TODAY())),"")</f>
        <v/>
      </c>
      <c r="AH114" s="66"/>
    </row>
    <row r="115" spans="1:34" s="95" customFormat="1" ht="173.25" x14ac:dyDescent="0.25">
      <c r="A115" s="82" t="s">
        <v>1664</v>
      </c>
      <c r="B115" s="83" t="s">
        <v>1192</v>
      </c>
      <c r="C115" s="101">
        <v>104</v>
      </c>
      <c r="D115" s="84" t="s">
        <v>23</v>
      </c>
      <c r="E115" s="85" t="s">
        <v>1665</v>
      </c>
      <c r="F115" s="84" t="s">
        <v>986</v>
      </c>
      <c r="G115" s="84"/>
      <c r="H115" s="84" t="e" cm="1">
        <f t="array" ref="H115">IF(
  ISBLANK(F115),
  "",
  IF(
    COUNTIF([1]Settings!G$1:G$609, F115) = 1,
    INDEX([1]Settings!H$1:H$609, MATCH(F115, [1]Settings!G$1:G$609, 0)),
    IFERROR(
      INDEX([1]Settings!H$1:H$609,
        MATCH(1,
          ([1]Settings!G$1:G$609=F115) * ([1]Settings!D$1:D$609=G115),
          0
        )
      ),
      ""
    )
  )
)</f>
        <v>#VALUE!</v>
      </c>
      <c r="I115" s="83">
        <v>36271</v>
      </c>
      <c r="J115" s="82" t="s">
        <v>1666</v>
      </c>
      <c r="K115" s="84" t="s">
        <v>1667</v>
      </c>
      <c r="L115" s="86" t="s">
        <v>1668</v>
      </c>
      <c r="M115" s="92" t="s">
        <v>1669</v>
      </c>
      <c r="N115" s="93" t="s">
        <v>1670</v>
      </c>
      <c r="O115" s="98" t="s">
        <v>142</v>
      </c>
      <c r="P115" s="93" t="s">
        <v>1671</v>
      </c>
      <c r="Q115" s="93" t="s">
        <v>1672</v>
      </c>
      <c r="R115" s="93" t="s">
        <v>1673</v>
      </c>
      <c r="S115" s="94" t="s">
        <v>1674</v>
      </c>
      <c r="T115" s="84"/>
      <c r="U115" s="84" t="s">
        <v>22</v>
      </c>
      <c r="V115" s="88">
        <v>100</v>
      </c>
      <c r="W115" s="89"/>
      <c r="X115" s="90">
        <v>45770</v>
      </c>
      <c r="Y115" s="90" t="s">
        <v>1460</v>
      </c>
      <c r="Z115" s="90" t="str">
        <f>IF(E115="","",IF(T115="","ні","так"))</f>
        <v>ні</v>
      </c>
      <c r="AA115" s="90">
        <v>45769</v>
      </c>
      <c r="AB115" s="90" t="s">
        <v>109</v>
      </c>
      <c r="AC115" s="91"/>
      <c r="AD115" s="102">
        <f ca="1">IF(INT(YEARFRAC(I115,TODAY()))&lt;=30,INT(YEARFRAC(I115,TODAY())),"")</f>
        <v>26</v>
      </c>
      <c r="AE115" s="102" t="str">
        <f ca="1">IF(AND(INT(YEARFRAC(I115,TODAY()))&gt;=31,INT(YEARFRAC(I115,TODAY()))&lt;=35),INT(YEARFRAC(I115,TODAY())),"")</f>
        <v/>
      </c>
      <c r="AF115" s="102" t="str">
        <f ca="1">IF(AND(INT(YEARFRAC(I115,TODAY()))&gt;=36,INT(YEARFRAC(I115,TODAY()))&lt;=40),INT(YEARFRAC(I115,TODAY())),"")</f>
        <v/>
      </c>
      <c r="AG115" s="103" t="str">
        <f ca="1">IF(AND(INT(YEARFRAC(I115,TODAY()))&gt;=41,INT(YEARFRAC(I115,TODAY()))&lt;=45),INT(YEARFRAC(I115,TODAY())),"")</f>
        <v/>
      </c>
      <c r="AH115" s="101"/>
    </row>
    <row r="116" spans="1:34" s="95" customFormat="1" ht="94.5" x14ac:dyDescent="0.25">
      <c r="A116" s="64" t="s">
        <v>1198</v>
      </c>
      <c r="B116" s="65" t="s">
        <v>1192</v>
      </c>
      <c r="C116" s="101">
        <v>105</v>
      </c>
      <c r="D116" s="67" t="s">
        <v>23</v>
      </c>
      <c r="E116" s="76" t="s">
        <v>1199</v>
      </c>
      <c r="F116" s="67" t="s">
        <v>838</v>
      </c>
      <c r="G116" s="67"/>
      <c r="H116" s="99" t="str" cm="1">
        <f t="array" ref="H116">IF(
  ISBLANK(F116),
  "",
  IF(
    COUNTIF(Settings!G$1:G$608, F116) = 1,
    INDEX(Settings!H$1:H$608, MATCH(F116, Settings!G$1:G$608, 0)),
    IFERROR(
      INDEX(Settings!H$1:H$608,
        MATCH(1,
          (Settings!G$1:G$608=F116) * (Settings!D$1:D$608=G116),
          0
        )
      ),
      ""
    )
  )
)</f>
        <v>Рівненська</v>
      </c>
      <c r="I116" s="65">
        <v>36511</v>
      </c>
      <c r="J116" s="64" t="s">
        <v>1226</v>
      </c>
      <c r="K116" s="67" t="s">
        <v>1227</v>
      </c>
      <c r="L116" s="78" t="s">
        <v>1228</v>
      </c>
      <c r="M116" s="67" t="s">
        <v>1394</v>
      </c>
      <c r="N116" s="67" t="s">
        <v>1395</v>
      </c>
      <c r="O116" s="97" t="s">
        <v>565</v>
      </c>
      <c r="P116" s="67" t="s">
        <v>1396</v>
      </c>
      <c r="Q116" s="67" t="s">
        <v>1397</v>
      </c>
      <c r="R116" s="67" t="s">
        <v>1398</v>
      </c>
      <c r="S116" s="69" t="s">
        <v>1399</v>
      </c>
      <c r="T116" s="67"/>
      <c r="U116" s="67" t="s">
        <v>22</v>
      </c>
      <c r="V116" s="70">
        <v>100</v>
      </c>
      <c r="W116" s="71"/>
      <c r="X116" s="72">
        <v>45769</v>
      </c>
      <c r="Y116" s="72" t="s">
        <v>1104</v>
      </c>
      <c r="Z116" s="72" t="str">
        <f>IF(E116="","",IF(T116="","ні","так"))</f>
        <v>ні</v>
      </c>
      <c r="AA116" s="72">
        <v>45768</v>
      </c>
      <c r="AB116" s="72" t="s">
        <v>109</v>
      </c>
      <c r="AC116" s="73" t="s">
        <v>1110</v>
      </c>
      <c r="AD116" s="57">
        <f ca="1">IF(INT(YEARFRAC(I116,TODAY()))&lt;=30,INT(YEARFRAC(I116,TODAY())),"")</f>
        <v>25</v>
      </c>
      <c r="AE116" s="57" t="str">
        <f ca="1">IF(AND(INT(YEARFRAC(I116,TODAY()))&gt;=31,INT(YEARFRAC(I116,TODAY()))&lt;=35),INT(YEARFRAC(I116,TODAY())),"")</f>
        <v/>
      </c>
      <c r="AF116" s="57" t="str">
        <f ca="1">IF(AND(INT(YEARFRAC(I116,TODAY()))&gt;=36,INT(YEARFRAC(I116,TODAY()))&lt;=40),INT(YEARFRAC(I116,TODAY())),"")</f>
        <v/>
      </c>
      <c r="AG116" s="58" t="str">
        <f ca="1">IF(AND(INT(YEARFRAC(I116,TODAY()))&gt;=41,INT(YEARFRAC(I116,TODAY()))&lt;=45),INT(YEARFRAC(I116,TODAY())),"")</f>
        <v/>
      </c>
      <c r="AH116" s="100"/>
    </row>
    <row r="117" spans="1:34" s="95" customFormat="1" ht="173.25" x14ac:dyDescent="0.25">
      <c r="A117" s="82" t="s">
        <v>1675</v>
      </c>
      <c r="B117" s="83" t="s">
        <v>1192</v>
      </c>
      <c r="C117" s="101">
        <v>106</v>
      </c>
      <c r="D117" s="84" t="s">
        <v>23</v>
      </c>
      <c r="E117" s="85" t="s">
        <v>1676</v>
      </c>
      <c r="F117" s="84" t="s">
        <v>699</v>
      </c>
      <c r="G117" s="84"/>
      <c r="H117" s="84" t="e" cm="1">
        <f t="array" ref="H117">IF(
  ISBLANK(F117),
  "",
  IF(
    COUNTIF([1]Settings!G$1:G$609, F117) = 1,
    INDEX([1]Settings!H$1:H$609, MATCH(F117, [1]Settings!G$1:G$609, 0)),
    IFERROR(
      INDEX([1]Settings!H$1:H$609,
        MATCH(1,
          ([1]Settings!G$1:G$609=F117) * ([1]Settings!D$1:D$609=G117),
          0
        )
      ),
      ""
    )
  )
)</f>
        <v>#VALUE!</v>
      </c>
      <c r="I117" s="83">
        <v>34990</v>
      </c>
      <c r="J117" s="82" t="s">
        <v>1677</v>
      </c>
      <c r="K117" s="95" t="s">
        <v>1678</v>
      </c>
      <c r="L117" s="86" t="s">
        <v>1679</v>
      </c>
      <c r="M117" s="84" t="s">
        <v>1680</v>
      </c>
      <c r="N117" s="84" t="s">
        <v>1681</v>
      </c>
      <c r="O117" s="98" t="s">
        <v>565</v>
      </c>
      <c r="P117" s="84" t="s">
        <v>1682</v>
      </c>
      <c r="Q117" s="84" t="s">
        <v>1683</v>
      </c>
      <c r="R117" s="84" t="s">
        <v>1684</v>
      </c>
      <c r="S117" s="86" t="s">
        <v>1685</v>
      </c>
      <c r="T117" s="84"/>
      <c r="U117" s="84" t="s">
        <v>22</v>
      </c>
      <c r="V117" s="88">
        <v>100</v>
      </c>
      <c r="W117" s="89"/>
      <c r="X117" s="90">
        <v>45770</v>
      </c>
      <c r="Y117" s="90" t="s">
        <v>1460</v>
      </c>
      <c r="Z117" s="90" t="str">
        <f>IF(E117="","",IF(T117="","ні","так"))</f>
        <v>ні</v>
      </c>
      <c r="AA117" s="90">
        <v>45769</v>
      </c>
      <c r="AB117" s="90" t="s">
        <v>109</v>
      </c>
      <c r="AC117" s="91"/>
      <c r="AD117" s="102">
        <f ca="1">IF(INT(YEARFRAC(I117,TODAY()))&lt;=30,INT(YEARFRAC(I117,TODAY())),"")</f>
        <v>29</v>
      </c>
      <c r="AE117" s="102" t="str">
        <f ca="1">IF(AND(INT(YEARFRAC(I117,TODAY()))&gt;=31,INT(YEARFRAC(I117,TODAY()))&lt;=35),INT(YEARFRAC(I117,TODAY())),"")</f>
        <v/>
      </c>
      <c r="AF117" s="102" t="str">
        <f ca="1">IF(AND(INT(YEARFRAC(I117,TODAY()))&gt;=36,INT(YEARFRAC(I117,TODAY()))&lt;=40),INT(YEARFRAC(I117,TODAY())),"")</f>
        <v/>
      </c>
      <c r="AG117" s="103" t="str">
        <f ca="1">IF(AND(INT(YEARFRAC(I117,TODAY()))&gt;=41,INT(YEARFRAC(I117,TODAY()))&lt;=45),INT(YEARFRAC(I117,TODAY())),"")</f>
        <v/>
      </c>
      <c r="AH117" s="101"/>
    </row>
    <row r="118" spans="1:34" s="95" customFormat="1" ht="94.5" x14ac:dyDescent="0.25">
      <c r="A118" s="64" t="s">
        <v>2857</v>
      </c>
      <c r="B118" s="65" t="s">
        <v>2662</v>
      </c>
      <c r="C118" s="101">
        <v>107</v>
      </c>
      <c r="D118" s="67" t="s">
        <v>23</v>
      </c>
      <c r="E118" s="67" t="s">
        <v>2940</v>
      </c>
      <c r="F118" s="67" t="s">
        <v>699</v>
      </c>
      <c r="G118" s="67"/>
      <c r="H118" s="84" t="e" cm="1">
        <f t="array" ref="H118">IF(
  ISBLANK(F118),
  "",
  IF(
    COUNTIF([4]Settings!G$1:G$609, F118) = 1,
    INDEX([4]Settings!H$1:H$609, MATCH(F118, [4]Settings!G$1:G$609, 0)),
    IFERROR(
      INDEX([4]Settings!H$1:H$609,
        MATCH(1,
          ([4]Settings!G$1:G$609=F118) * ([4]Settings!D$1:D$609=G118),
          0
        )
      ),
      ""
    )
  )
)</f>
        <v>#VALUE!</v>
      </c>
      <c r="I118" s="65">
        <v>34100</v>
      </c>
      <c r="J118" s="64" t="s">
        <v>2941</v>
      </c>
      <c r="K118" s="69" t="s">
        <v>2942</v>
      </c>
      <c r="L118" s="69" t="s">
        <v>2943</v>
      </c>
      <c r="M118" s="67" t="s">
        <v>2944</v>
      </c>
      <c r="N118" s="67" t="s">
        <v>2945</v>
      </c>
      <c r="O118" s="97" t="s">
        <v>142</v>
      </c>
      <c r="P118" s="67" t="s">
        <v>2946</v>
      </c>
      <c r="Q118" s="67" t="s">
        <v>2947</v>
      </c>
      <c r="R118" s="67" t="s">
        <v>2948</v>
      </c>
      <c r="S118" s="69" t="s">
        <v>2949</v>
      </c>
      <c r="T118" s="67"/>
      <c r="U118" s="67" t="s">
        <v>22</v>
      </c>
      <c r="V118" s="70">
        <v>100</v>
      </c>
      <c r="W118" s="71"/>
      <c r="X118" s="72">
        <v>45773</v>
      </c>
      <c r="Y118" s="72" t="s">
        <v>2673</v>
      </c>
      <c r="Z118" s="72" t="str">
        <f>IF(E118="","",IF(T118="","ні","так"))</f>
        <v>ні</v>
      </c>
      <c r="AA118" s="72">
        <v>45772</v>
      </c>
      <c r="AB118" s="72" t="s">
        <v>109</v>
      </c>
      <c r="AC118" s="73" t="s">
        <v>1110</v>
      </c>
      <c r="AD118" s="102" t="str">
        <f ca="1">IF(INT(YEARFRAC(I118,TODAY()))&lt;=30,INT(YEARFRAC(I118,TODAY())),"")</f>
        <v/>
      </c>
      <c r="AE118" s="102">
        <f ca="1">IF(AND(INT(YEARFRAC(I118,TODAY()))&gt;=31,INT(YEARFRAC(I118,TODAY()))&lt;=35),INT(YEARFRAC(I118,TODAY())),"")</f>
        <v>31</v>
      </c>
      <c r="AF118" s="102" t="str">
        <f ca="1">IF(AND(INT(YEARFRAC(I118,TODAY()))&gt;=36,INT(YEARFRAC(I118,TODAY()))&lt;=40),INT(YEARFRAC(I118,TODAY())),"")</f>
        <v/>
      </c>
      <c r="AG118" s="103" t="str">
        <f ca="1">IF(AND(INT(YEARFRAC(I118,TODAY()))&gt;=41,INT(YEARFRAC(I118,TODAY()))&lt;=45),INT(YEARFRAC(I118,TODAY())),"")</f>
        <v/>
      </c>
      <c r="AH118" s="101"/>
    </row>
    <row r="119" spans="1:34" s="95" customFormat="1" ht="78.75" x14ac:dyDescent="0.25">
      <c r="A119" s="64" t="s">
        <v>1159</v>
      </c>
      <c r="B119" s="65" t="s">
        <v>1103</v>
      </c>
      <c r="C119" s="101">
        <v>108</v>
      </c>
      <c r="D119" s="67" t="s">
        <v>23</v>
      </c>
      <c r="E119" s="76" t="s">
        <v>1191</v>
      </c>
      <c r="F119" s="67" t="s">
        <v>711</v>
      </c>
      <c r="G119" s="67" t="s">
        <v>1055</v>
      </c>
      <c r="H119" s="99" t="str" cm="1">
        <f t="array" ref="H119">IF(
  ISBLANK(F119),
  "",
  IF(
    COUNTIF(Settings!G$1:G$608, F119) = 1,
    INDEX(Settings!H$1:H$608, MATCH(F119, Settings!G$1:G$608, 0)),
    IFERROR(
      INDEX(Settings!H$1:H$608,
        MATCH(1,
          (Settings!G$1:G$608=F119) * (Settings!D$1:D$608=G119),
          0
        )
      ),
      ""
    )
  )
)</f>
        <v>Київ місто</v>
      </c>
      <c r="I119" s="65">
        <v>32403</v>
      </c>
      <c r="J119" s="64" t="s">
        <v>1211</v>
      </c>
      <c r="K119" s="68" t="s">
        <v>1212</v>
      </c>
      <c r="L119" s="69" t="s">
        <v>1213</v>
      </c>
      <c r="M119" s="67" t="s">
        <v>1364</v>
      </c>
      <c r="N119" s="67" t="s">
        <v>1365</v>
      </c>
      <c r="O119" s="97" t="s">
        <v>142</v>
      </c>
      <c r="P119" s="67" t="s">
        <v>1366</v>
      </c>
      <c r="Q119" s="67" t="s">
        <v>1367</v>
      </c>
      <c r="R119" s="67" t="s">
        <v>1368</v>
      </c>
      <c r="S119" s="69" t="s">
        <v>1369</v>
      </c>
      <c r="T119" s="67"/>
      <c r="U119" s="67" t="s">
        <v>22</v>
      </c>
      <c r="V119" s="70">
        <v>100</v>
      </c>
      <c r="W119" s="71"/>
      <c r="X119" s="72">
        <v>45769</v>
      </c>
      <c r="Y119" s="72" t="s">
        <v>1104</v>
      </c>
      <c r="Z119" s="72" t="str">
        <f>IF(E119="","",IF(T119="","ні","так"))</f>
        <v>ні</v>
      </c>
      <c r="AA119" s="72">
        <v>45766</v>
      </c>
      <c r="AB119" s="72" t="s">
        <v>109</v>
      </c>
      <c r="AC119" s="73" t="s">
        <v>1214</v>
      </c>
      <c r="AD119" s="57" t="str">
        <f ca="1">IF(INT(YEARFRAC(I119,TODAY()))&lt;=30,INT(YEARFRAC(I119,TODAY())),"")</f>
        <v/>
      </c>
      <c r="AE119" s="57" t="str">
        <f ca="1">IF(AND(INT(YEARFRAC(I119,TODAY()))&gt;=31,INT(YEARFRAC(I119,TODAY()))&lt;=35),INT(YEARFRAC(I119,TODAY())),"")</f>
        <v/>
      </c>
      <c r="AF119" s="57">
        <f ca="1">IF(AND(INT(YEARFRAC(I119,TODAY()))&gt;=36,INT(YEARFRAC(I119,TODAY()))&lt;=40),INT(YEARFRAC(I119,TODAY())),"")</f>
        <v>36</v>
      </c>
      <c r="AG119" s="58" t="str">
        <f ca="1">IF(AND(INT(YEARFRAC(I119,TODAY()))&gt;=41,INT(YEARFRAC(I119,TODAY()))&lt;=45),INT(YEARFRAC(I119,TODAY())),"")</f>
        <v/>
      </c>
      <c r="AH119" s="100"/>
    </row>
    <row r="120" spans="1:34" s="95" customFormat="1" ht="63" x14ac:dyDescent="0.25">
      <c r="A120" s="82" t="s">
        <v>2950</v>
      </c>
      <c r="B120" s="83" t="s">
        <v>2686</v>
      </c>
      <c r="C120" s="101">
        <v>109</v>
      </c>
      <c r="D120" s="84" t="s">
        <v>23</v>
      </c>
      <c r="E120" s="98" t="s">
        <v>2951</v>
      </c>
      <c r="F120" s="84" t="s">
        <v>707</v>
      </c>
      <c r="G120" s="84" t="s">
        <v>1055</v>
      </c>
      <c r="H120" s="84" t="e" cm="1">
        <f t="array" ref="H120">IF(
  ISBLANK(F120),
  "",
  IF(
    COUNTIF([4]Settings!G$1:G$609, F120) = 1,
    INDEX([4]Settings!H$1:H$609, MATCH(F120, [4]Settings!G$1:G$609, 0)),
    IFERROR(
      INDEX([4]Settings!H$1:H$609,
        MATCH(1,
          ([4]Settings!G$1:G$609=F120) * ([4]Settings!D$1:D$609=G120),
          0
        )
      ),
      ""
    )
  )
)</f>
        <v>#VALUE!</v>
      </c>
      <c r="I120" s="83">
        <v>30334</v>
      </c>
      <c r="J120" s="82" t="s">
        <v>2952</v>
      </c>
      <c r="K120" s="95" t="s">
        <v>2953</v>
      </c>
      <c r="L120" s="86" t="s">
        <v>2954</v>
      </c>
      <c r="M120" s="84" t="s">
        <v>2955</v>
      </c>
      <c r="N120" s="84" t="s">
        <v>2956</v>
      </c>
      <c r="O120" s="98" t="s">
        <v>142</v>
      </c>
      <c r="P120" s="84" t="s">
        <v>2957</v>
      </c>
      <c r="Q120" s="84" t="s">
        <v>2958</v>
      </c>
      <c r="R120" s="84" t="s">
        <v>2959</v>
      </c>
      <c r="S120" s="86" t="s">
        <v>2960</v>
      </c>
      <c r="T120" s="84" t="s">
        <v>2961</v>
      </c>
      <c r="U120" s="84" t="s">
        <v>22</v>
      </c>
      <c r="V120" s="88">
        <v>100</v>
      </c>
      <c r="W120" s="89"/>
      <c r="X120" s="90">
        <v>45773</v>
      </c>
      <c r="Y120" s="90" t="s">
        <v>2673</v>
      </c>
      <c r="Z120" s="90" t="str">
        <f>IF(E120="","",IF(T120="","ні","так"))</f>
        <v>так</v>
      </c>
      <c r="AA120" s="90">
        <v>45771</v>
      </c>
      <c r="AB120" s="90" t="s">
        <v>569</v>
      </c>
      <c r="AC120" s="91"/>
      <c r="AD120" s="102" t="str">
        <f ca="1">IF(INT(YEARFRAC(I120,TODAY()))&lt;=30,INT(YEARFRAC(I120,TODAY())),"")</f>
        <v/>
      </c>
      <c r="AE120" s="102" t="str">
        <f ca="1">IF(AND(INT(YEARFRAC(I120,TODAY()))&gt;=31,INT(YEARFRAC(I120,TODAY()))&lt;=35),INT(YEARFRAC(I120,TODAY())),"")</f>
        <v/>
      </c>
      <c r="AF120" s="102" t="str">
        <f ca="1">IF(AND(INT(YEARFRAC(I120,TODAY()))&gt;=36,INT(YEARFRAC(I120,TODAY()))&lt;=40),INT(YEARFRAC(I120,TODAY())),"")</f>
        <v/>
      </c>
      <c r="AG120" s="103">
        <f ca="1">IF(AND(INT(YEARFRAC(I120,TODAY()))&gt;=41,INT(YEARFRAC(I120,TODAY()))&lt;=45),INT(YEARFRAC(I120,TODAY())),"")</f>
        <v>42</v>
      </c>
      <c r="AH120" s="101"/>
    </row>
    <row r="121" spans="1:34" s="95" customFormat="1" ht="94.5" x14ac:dyDescent="0.25">
      <c r="A121" s="82" t="s">
        <v>1202</v>
      </c>
      <c r="B121" s="83" t="s">
        <v>1103</v>
      </c>
      <c r="C121" s="101">
        <v>110</v>
      </c>
      <c r="D121" s="84" t="s">
        <v>23</v>
      </c>
      <c r="E121" s="85" t="s">
        <v>1203</v>
      </c>
      <c r="F121" s="84" t="s">
        <v>708</v>
      </c>
      <c r="G121" s="84" t="s">
        <v>1055</v>
      </c>
      <c r="H121" s="99" t="str" cm="1">
        <f t="array" ref="H121">IF(
  ISBLANK(F121),
  "",
  IF(
    COUNTIF(Settings!G$1:G$608, F121) = 1,
    INDEX(Settings!H$1:H$608, MATCH(F121, Settings!G$1:G$608, 0)),
    IFERROR(
      INDEX(Settings!H$1:H$608,
        MATCH(1,
          (Settings!G$1:G$608=F121) * (Settings!D$1:D$608=G121),
          0
        )
      ),
      ""
    )
  )
)</f>
        <v>Київ місто</v>
      </c>
      <c r="I121" s="83">
        <v>36572</v>
      </c>
      <c r="J121" s="82" t="s">
        <v>1235</v>
      </c>
      <c r="K121" s="84" t="s">
        <v>1236</v>
      </c>
      <c r="L121" s="86" t="s">
        <v>1237</v>
      </c>
      <c r="M121" s="92" t="s">
        <v>1406</v>
      </c>
      <c r="N121" s="93" t="s">
        <v>1407</v>
      </c>
      <c r="O121" s="98" t="s">
        <v>564</v>
      </c>
      <c r="P121" s="93" t="s">
        <v>1408</v>
      </c>
      <c r="Q121" s="93" t="s">
        <v>1409</v>
      </c>
      <c r="R121" s="93" t="s">
        <v>1410</v>
      </c>
      <c r="S121" s="94" t="s">
        <v>1411</v>
      </c>
      <c r="T121" s="84"/>
      <c r="U121" s="84" t="s">
        <v>22</v>
      </c>
      <c r="V121" s="88">
        <v>100</v>
      </c>
      <c r="W121" s="89"/>
      <c r="X121" s="90">
        <v>45769</v>
      </c>
      <c r="Y121" s="90" t="s">
        <v>1104</v>
      </c>
      <c r="Z121" s="90" t="str">
        <f>IF(E121="","",IF(T121="","ні","так"))</f>
        <v>ні</v>
      </c>
      <c r="AA121" s="90">
        <v>45768</v>
      </c>
      <c r="AB121" s="90" t="s">
        <v>109</v>
      </c>
      <c r="AC121" s="91"/>
      <c r="AD121" s="57">
        <f ca="1">IF(INT(YEARFRAC(I121,TODAY()))&lt;=30,INT(YEARFRAC(I121,TODAY())),"")</f>
        <v>25</v>
      </c>
      <c r="AE121" s="57" t="str">
        <f ca="1">IF(AND(INT(YEARFRAC(I121,TODAY()))&gt;=31,INT(YEARFRAC(I121,TODAY()))&lt;=35),INT(YEARFRAC(I121,TODAY())),"")</f>
        <v/>
      </c>
      <c r="AF121" s="57" t="str">
        <f ca="1">IF(AND(INT(YEARFRAC(I121,TODAY()))&gt;=36,INT(YEARFRAC(I121,TODAY()))&lt;=40),INT(YEARFRAC(I121,TODAY())),"")</f>
        <v/>
      </c>
      <c r="AG121" s="58" t="str">
        <f ca="1">IF(AND(INT(YEARFRAC(I121,TODAY()))&gt;=41,INT(YEARFRAC(I121,TODAY()))&lt;=45),INT(YEARFRAC(I121,TODAY())),"")</f>
        <v/>
      </c>
      <c r="AH121" s="100"/>
    </row>
    <row r="122" spans="1:34" s="95" customFormat="1" ht="78.75" x14ac:dyDescent="0.25">
      <c r="A122" s="64" t="s">
        <v>2661</v>
      </c>
      <c r="B122" s="83" t="s">
        <v>2662</v>
      </c>
      <c r="C122" s="101">
        <v>111</v>
      </c>
      <c r="D122" s="84" t="s">
        <v>23</v>
      </c>
      <c r="E122" s="85" t="s">
        <v>2962</v>
      </c>
      <c r="F122" s="84" t="s">
        <v>709</v>
      </c>
      <c r="G122" s="84" t="s">
        <v>1055</v>
      </c>
      <c r="H122" s="84" t="e" cm="1">
        <f t="array" ref="H122">IF(
  ISBLANK(F122),
  "",
  IF(
    COUNTIF([4]Settings!G$1:G$609, F122) = 1,
    INDEX([4]Settings!H$1:H$609, MATCH(F122, [4]Settings!G$1:G$609, 0)),
    IFERROR(
      INDEX([4]Settings!H$1:H$609,
        MATCH(1,
          ([4]Settings!G$1:G$609=F122) * ([4]Settings!D$1:D$609=G122),
          0
        )
      ),
      ""
    )
  )
)</f>
        <v>#VALUE!</v>
      </c>
      <c r="I122" s="83">
        <v>34457</v>
      </c>
      <c r="J122" s="82" t="s">
        <v>2963</v>
      </c>
      <c r="K122" s="95" t="s">
        <v>2964</v>
      </c>
      <c r="L122" s="86" t="s">
        <v>2965</v>
      </c>
      <c r="M122" s="84" t="s">
        <v>2966</v>
      </c>
      <c r="N122" s="84" t="s">
        <v>2967</v>
      </c>
      <c r="O122" s="98" t="s">
        <v>565</v>
      </c>
      <c r="P122" s="84" t="s">
        <v>2968</v>
      </c>
      <c r="Q122" s="84" t="s">
        <v>2746</v>
      </c>
      <c r="R122" s="84" t="s">
        <v>2969</v>
      </c>
      <c r="S122" s="86" t="s">
        <v>2970</v>
      </c>
      <c r="T122" s="84"/>
      <c r="U122" s="84" t="s">
        <v>22</v>
      </c>
      <c r="V122" s="88">
        <v>100</v>
      </c>
      <c r="W122" s="89"/>
      <c r="X122" s="90">
        <v>45773</v>
      </c>
      <c r="Y122" s="90" t="s">
        <v>2673</v>
      </c>
      <c r="Z122" s="90" t="str">
        <f>IF(E122="","",IF(T122="","ні","так"))</f>
        <v>ні</v>
      </c>
      <c r="AA122" s="90">
        <v>45772</v>
      </c>
      <c r="AB122" s="90" t="s">
        <v>109</v>
      </c>
      <c r="AC122" s="91"/>
      <c r="AD122" s="102">
        <f ca="1">IF(INT(YEARFRAC(I122,TODAY()))&lt;=30,INT(YEARFRAC(I122,TODAY())),"")</f>
        <v>30</v>
      </c>
      <c r="AE122" s="102" t="str">
        <f ca="1">IF(AND(INT(YEARFRAC(I122,TODAY()))&gt;=31,INT(YEARFRAC(I122,TODAY()))&lt;=35),INT(YEARFRAC(I122,TODAY())),"")</f>
        <v/>
      </c>
      <c r="AF122" s="102" t="str">
        <f ca="1">IF(AND(INT(YEARFRAC(I122,TODAY()))&gt;=36,INT(YEARFRAC(I122,TODAY()))&lt;=40),INT(YEARFRAC(I122,TODAY())),"")</f>
        <v/>
      </c>
      <c r="AG122" s="103" t="str">
        <f ca="1">IF(AND(INT(YEARFRAC(I122,TODAY()))&gt;=41,INT(YEARFRAC(I122,TODAY()))&lt;=45),INT(YEARFRAC(I122,TODAY())),"")</f>
        <v/>
      </c>
      <c r="AH122" s="101"/>
    </row>
    <row r="123" spans="1:34" s="95" customFormat="1" ht="157.5" x14ac:dyDescent="0.25">
      <c r="A123" s="82" t="s">
        <v>2739</v>
      </c>
      <c r="B123" s="83" t="s">
        <v>2662</v>
      </c>
      <c r="C123" s="101">
        <v>112</v>
      </c>
      <c r="D123" s="84" t="s">
        <v>23</v>
      </c>
      <c r="E123" s="85" t="s">
        <v>2971</v>
      </c>
      <c r="F123" s="84" t="s">
        <v>710</v>
      </c>
      <c r="G123" s="84"/>
      <c r="H123" s="84" t="e" cm="1">
        <f t="array" ref="H123">IF(
  ISBLANK(F123),
  "",
  IF(
    COUNTIF([4]Settings!G$1:G$609, F123) = 1,
    INDEX([4]Settings!H$1:H$609, MATCH(F123, [4]Settings!G$1:G$609, 0)),
    IFERROR(
      INDEX([4]Settings!H$1:H$609,
        MATCH(1,
          ([4]Settings!G$1:G$609=F123) * ([4]Settings!D$1:D$609=G123),
          0
        )
      ),
      ""
    )
  )
)</f>
        <v>#VALUE!</v>
      </c>
      <c r="I123" s="83">
        <v>35667</v>
      </c>
      <c r="J123" s="82" t="s">
        <v>2972</v>
      </c>
      <c r="K123" s="84" t="s">
        <v>2973</v>
      </c>
      <c r="L123" s="86" t="s">
        <v>2974</v>
      </c>
      <c r="M123" s="84" t="s">
        <v>2975</v>
      </c>
      <c r="N123" s="84" t="s">
        <v>2976</v>
      </c>
      <c r="O123" s="98" t="s">
        <v>142</v>
      </c>
      <c r="P123" s="84" t="s">
        <v>2977</v>
      </c>
      <c r="Q123" s="84" t="s">
        <v>2978</v>
      </c>
      <c r="R123" s="84" t="s">
        <v>2979</v>
      </c>
      <c r="S123" s="86" t="s">
        <v>2980</v>
      </c>
      <c r="T123" s="87"/>
      <c r="U123" s="84" t="s">
        <v>22</v>
      </c>
      <c r="V123" s="88">
        <v>100</v>
      </c>
      <c r="W123" s="89"/>
      <c r="X123" s="90">
        <v>45773</v>
      </c>
      <c r="Y123" s="90" t="s">
        <v>2673</v>
      </c>
      <c r="Z123" s="90" t="str">
        <f>IF(E123="","",IF(T123="","ні","так"))</f>
        <v>ні</v>
      </c>
      <c r="AA123" s="90">
        <v>45772</v>
      </c>
      <c r="AB123" s="90" t="s">
        <v>109</v>
      </c>
      <c r="AC123" s="91"/>
      <c r="AD123" s="102">
        <f ca="1">IF(INT(YEARFRAC(I123,TODAY()))&lt;=30,INT(YEARFRAC(I123,TODAY())),"")</f>
        <v>27</v>
      </c>
      <c r="AE123" s="102" t="str">
        <f ca="1">IF(AND(INT(YEARFRAC(I123,TODAY()))&gt;=31,INT(YEARFRAC(I123,TODAY()))&lt;=35),INT(YEARFRAC(I123,TODAY())),"")</f>
        <v/>
      </c>
      <c r="AF123" s="102" t="str">
        <f ca="1">IF(AND(INT(YEARFRAC(I123,TODAY()))&gt;=36,INT(YEARFRAC(I123,TODAY()))&lt;=40),INT(YEARFRAC(I123,TODAY())),"")</f>
        <v/>
      </c>
      <c r="AG123" s="103" t="str">
        <f ca="1">IF(AND(INT(YEARFRAC(I123,TODAY()))&gt;=41,INT(YEARFRAC(I123,TODAY()))&lt;=45),INT(YEARFRAC(I123,TODAY())),"")</f>
        <v/>
      </c>
      <c r="AH123" s="101"/>
    </row>
    <row r="124" spans="1:34" s="95" customFormat="1" ht="204.75" x14ac:dyDescent="0.25">
      <c r="A124" s="82" t="s">
        <v>1686</v>
      </c>
      <c r="B124" s="83" t="s">
        <v>1192</v>
      </c>
      <c r="C124" s="101">
        <v>113</v>
      </c>
      <c r="D124" s="84" t="s">
        <v>23</v>
      </c>
      <c r="E124" s="85" t="s">
        <v>1687</v>
      </c>
      <c r="F124" s="84" t="s">
        <v>132</v>
      </c>
      <c r="G124" s="84"/>
      <c r="H124" s="84" t="e" cm="1">
        <f t="array" ref="H124">IF(
  ISBLANK(F124),
  "",
  IF(
    COUNTIF([1]Settings!G$1:G$609, F124) = 1,
    INDEX([1]Settings!H$1:H$609, MATCH(F124, [1]Settings!G$1:G$609, 0)),
    IFERROR(
      INDEX([1]Settings!H$1:H$609,
        MATCH(1,
          ([1]Settings!G$1:G$609=F124) * ([1]Settings!D$1:D$609=G124),
          0
        )
      ),
      ""
    )
  )
)</f>
        <v>#VALUE!</v>
      </c>
      <c r="I124" s="83">
        <v>35589</v>
      </c>
      <c r="J124" s="82" t="s">
        <v>1688</v>
      </c>
      <c r="K124" s="95" t="s">
        <v>1689</v>
      </c>
      <c r="L124" s="107" t="s">
        <v>1690</v>
      </c>
      <c r="M124" s="84" t="s">
        <v>1691</v>
      </c>
      <c r="N124" s="84" t="s">
        <v>1692</v>
      </c>
      <c r="O124" s="98" t="s">
        <v>563</v>
      </c>
      <c r="P124" s="84" t="s">
        <v>1693</v>
      </c>
      <c r="Q124" s="84" t="s">
        <v>1694</v>
      </c>
      <c r="R124" s="84" t="s">
        <v>1695</v>
      </c>
      <c r="S124" s="86" t="s">
        <v>1696</v>
      </c>
      <c r="T124" s="84"/>
      <c r="U124" s="84" t="s">
        <v>22</v>
      </c>
      <c r="V124" s="88">
        <v>100</v>
      </c>
      <c r="W124" s="89"/>
      <c r="X124" s="90">
        <v>45770</v>
      </c>
      <c r="Y124" s="90" t="s">
        <v>1460</v>
      </c>
      <c r="Z124" s="90" t="str">
        <f>IF(E124="","",IF(T124="","ні","так"))</f>
        <v>ні</v>
      </c>
      <c r="AA124" s="90">
        <v>45657</v>
      </c>
      <c r="AB124" s="90" t="s">
        <v>109</v>
      </c>
      <c r="AC124" s="91"/>
      <c r="AD124" s="102">
        <f ca="1">IF(INT(YEARFRAC(I124,TODAY()))&lt;=30,INT(YEARFRAC(I124,TODAY())),"")</f>
        <v>27</v>
      </c>
      <c r="AE124" s="102" t="str">
        <f ca="1">IF(AND(INT(YEARFRAC(I124,TODAY()))&gt;=31,INT(YEARFRAC(I124,TODAY()))&lt;=35),INT(YEARFRAC(I124,TODAY())),"")</f>
        <v/>
      </c>
      <c r="AF124" s="102" t="str">
        <f ca="1">IF(AND(INT(YEARFRAC(I124,TODAY()))&gt;=36,INT(YEARFRAC(I124,TODAY()))&lt;=40),INT(YEARFRAC(I124,TODAY())),"")</f>
        <v/>
      </c>
      <c r="AG124" s="103" t="str">
        <f ca="1">IF(AND(INT(YEARFRAC(I124,TODAY()))&gt;=41,INT(YEARFRAC(I124,TODAY()))&lt;=45),INT(YEARFRAC(I124,TODAY())),"")</f>
        <v/>
      </c>
      <c r="AH124" s="101"/>
    </row>
    <row r="125" spans="1:34" s="95" customFormat="1" ht="173.25" x14ac:dyDescent="0.25">
      <c r="A125" s="82" t="s">
        <v>1697</v>
      </c>
      <c r="B125" s="83" t="s">
        <v>1192</v>
      </c>
      <c r="C125" s="101">
        <v>114</v>
      </c>
      <c r="D125" s="84" t="s">
        <v>23</v>
      </c>
      <c r="E125" s="85" t="s">
        <v>1698</v>
      </c>
      <c r="F125" s="84" t="s">
        <v>923</v>
      </c>
      <c r="G125" s="84"/>
      <c r="H125" s="84" t="e" cm="1">
        <f t="array" ref="H125">IF(
  ISBLANK(F125),
  "",
  IF(
    COUNTIF([1]Settings!G$1:G$609, F125) = 1,
    INDEX([1]Settings!H$1:H$609, MATCH(F125, [1]Settings!G$1:G$609, 0)),
    IFERROR(
      INDEX([1]Settings!H$1:H$609,
        MATCH(1,
          ([1]Settings!G$1:G$609=F125) * ([1]Settings!D$1:D$609=G125),
          0
        )
      ),
      ""
    )
  )
)</f>
        <v>#VALUE!</v>
      </c>
      <c r="I125" s="83">
        <v>30754</v>
      </c>
      <c r="J125" s="82" t="s">
        <v>1699</v>
      </c>
      <c r="K125" s="90" t="s">
        <v>1700</v>
      </c>
      <c r="L125" s="86" t="s">
        <v>1701</v>
      </c>
      <c r="M125" s="90" t="s">
        <v>1702</v>
      </c>
      <c r="N125" s="90" t="s">
        <v>1703</v>
      </c>
      <c r="O125" s="98" t="s">
        <v>565</v>
      </c>
      <c r="P125" s="90" t="s">
        <v>1704</v>
      </c>
      <c r="Q125" s="90" t="s">
        <v>1705</v>
      </c>
      <c r="R125" s="90" t="s">
        <v>1706</v>
      </c>
      <c r="S125" s="86" t="s">
        <v>1707</v>
      </c>
      <c r="T125" s="84"/>
      <c r="U125" s="84" t="s">
        <v>22</v>
      </c>
      <c r="V125" s="88">
        <v>100</v>
      </c>
      <c r="W125" s="89"/>
      <c r="X125" s="90">
        <v>45770</v>
      </c>
      <c r="Y125" s="90" t="s">
        <v>1460</v>
      </c>
      <c r="Z125" s="90" t="str">
        <f>IF(E125="","",IF(T125="","ні","так"))</f>
        <v>ні</v>
      </c>
      <c r="AA125" s="90">
        <v>45764</v>
      </c>
      <c r="AB125" s="90" t="s">
        <v>109</v>
      </c>
      <c r="AC125" s="91"/>
      <c r="AD125" s="102" t="str">
        <f ca="1">IF(INT(YEARFRAC(I125,TODAY()))&lt;=30,INT(YEARFRAC(I125,TODAY())),"")</f>
        <v/>
      </c>
      <c r="AE125" s="102" t="str">
        <f ca="1">IF(AND(INT(YEARFRAC(I125,TODAY()))&gt;=31,INT(YEARFRAC(I125,TODAY()))&lt;=35),INT(YEARFRAC(I125,TODAY())),"")</f>
        <v/>
      </c>
      <c r="AF125" s="102" t="str">
        <f ca="1">IF(AND(INT(YEARFRAC(I125,TODAY()))&gt;=36,INT(YEARFRAC(I125,TODAY()))&lt;=40),INT(YEARFRAC(I125,TODAY())),"")</f>
        <v/>
      </c>
      <c r="AG125" s="103">
        <f ca="1">IF(AND(INT(YEARFRAC(I125,TODAY()))&gt;=41,INT(YEARFRAC(I125,TODAY()))&lt;=45),INT(YEARFRAC(I125,TODAY())),"")</f>
        <v>41</v>
      </c>
      <c r="AH125" s="101"/>
    </row>
    <row r="126" spans="1:34" s="95" customFormat="1" ht="141.75" x14ac:dyDescent="0.25">
      <c r="A126" s="82" t="s">
        <v>1708</v>
      </c>
      <c r="B126" s="83" t="s">
        <v>1192</v>
      </c>
      <c r="C126" s="101">
        <v>115</v>
      </c>
      <c r="D126" s="84" t="s">
        <v>23</v>
      </c>
      <c r="E126" s="85" t="s">
        <v>1709</v>
      </c>
      <c r="F126" s="84" t="s">
        <v>602</v>
      </c>
      <c r="G126" s="84"/>
      <c r="H126" s="84" t="e" cm="1">
        <f t="array" ref="H126">IF(
  ISBLANK(F126),
  "",
  IF(
    COUNTIF([1]Settings!G$1:G$609, F126) = 1,
    INDEX([1]Settings!H$1:H$609, MATCH(F126, [1]Settings!G$1:G$609, 0)),
    IFERROR(
      INDEX([1]Settings!H$1:H$609,
        MATCH(1,
          ([1]Settings!G$1:G$609=F126) * ([1]Settings!D$1:D$609=G126),
          0
        )
      ),
      ""
    )
  )
)</f>
        <v>#VALUE!</v>
      </c>
      <c r="I126" s="83">
        <v>36577</v>
      </c>
      <c r="J126" s="82" t="s">
        <v>1710</v>
      </c>
      <c r="K126" s="84" t="s">
        <v>1711</v>
      </c>
      <c r="L126" s="86" t="s">
        <v>1712</v>
      </c>
      <c r="M126" s="84" t="s">
        <v>1713</v>
      </c>
      <c r="N126" s="84" t="s">
        <v>1714</v>
      </c>
      <c r="O126" s="98" t="s">
        <v>142</v>
      </c>
      <c r="P126" s="84" t="s">
        <v>1715</v>
      </c>
      <c r="Q126" s="84" t="s">
        <v>1716</v>
      </c>
      <c r="R126" s="84" t="s">
        <v>1717</v>
      </c>
      <c r="S126" s="86"/>
      <c r="T126" s="84"/>
      <c r="U126" s="84" t="s">
        <v>22</v>
      </c>
      <c r="V126" s="88">
        <v>100</v>
      </c>
      <c r="W126" s="89"/>
      <c r="X126" s="90">
        <v>45770</v>
      </c>
      <c r="Y126" s="90" t="s">
        <v>1460</v>
      </c>
      <c r="Z126" s="90" t="str">
        <f>IF(E126="","",IF(T126="","ні","так"))</f>
        <v>ні</v>
      </c>
      <c r="AA126" s="90">
        <v>45769</v>
      </c>
      <c r="AB126" s="90" t="s">
        <v>109</v>
      </c>
      <c r="AC126" s="91"/>
      <c r="AD126" s="102">
        <f ca="1">IF(INT(YEARFRAC(I126,TODAY()))&lt;=30,INT(YEARFRAC(I126,TODAY())),"")</f>
        <v>25</v>
      </c>
      <c r="AE126" s="102" t="str">
        <f ca="1">IF(AND(INT(YEARFRAC(I126,TODAY()))&gt;=31,INT(YEARFRAC(I126,TODAY()))&lt;=35),INT(YEARFRAC(I126,TODAY())),"")</f>
        <v/>
      </c>
      <c r="AF126" s="102" t="str">
        <f ca="1">IF(AND(INT(YEARFRAC(I126,TODAY()))&gt;=36,INT(YEARFRAC(I126,TODAY()))&lt;=40),INT(YEARFRAC(I126,TODAY())),"")</f>
        <v/>
      </c>
      <c r="AG126" s="103" t="str">
        <f ca="1">IF(AND(INT(YEARFRAC(I126,TODAY()))&gt;=41,INT(YEARFRAC(I126,TODAY()))&lt;=45),INT(YEARFRAC(I126,TODAY())),"")</f>
        <v/>
      </c>
      <c r="AH126" s="101"/>
    </row>
    <row r="127" spans="1:34" s="95" customFormat="1" ht="189" x14ac:dyDescent="0.25">
      <c r="A127" s="82" t="s">
        <v>1576</v>
      </c>
      <c r="B127" s="83" t="s">
        <v>1192</v>
      </c>
      <c r="C127" s="101">
        <v>116</v>
      </c>
      <c r="D127" s="84" t="s">
        <v>23</v>
      </c>
      <c r="E127" s="84" t="s">
        <v>1718</v>
      </c>
      <c r="F127" s="84" t="s">
        <v>135</v>
      </c>
      <c r="G127" s="84"/>
      <c r="H127" s="84" t="e" cm="1">
        <f t="array" ref="H127">IF(
  ISBLANK(F127),
  "",
  IF(
    COUNTIF([1]Settings!G$1:G$609, F127) = 1,
    INDEX([1]Settings!H$1:H$609, MATCH(F127, [1]Settings!G$1:G$609, 0)),
    IFERROR(
      INDEX([1]Settings!H$1:H$609,
        MATCH(1,
          ([1]Settings!G$1:G$609=F127) * ([1]Settings!D$1:D$609=G127),
          0
        )
      ),
      ""
    )
  )
)</f>
        <v>#VALUE!</v>
      </c>
      <c r="I127" s="83">
        <v>34815</v>
      </c>
      <c r="J127" s="82" t="s">
        <v>1719</v>
      </c>
      <c r="K127" s="86" t="s">
        <v>1720</v>
      </c>
      <c r="L127" s="86" t="s">
        <v>1721</v>
      </c>
      <c r="M127" s="84" t="s">
        <v>1722</v>
      </c>
      <c r="N127" s="84" t="s">
        <v>1723</v>
      </c>
      <c r="O127" s="98" t="s">
        <v>565</v>
      </c>
      <c r="P127" s="84" t="s">
        <v>1724</v>
      </c>
      <c r="Q127" s="84" t="s">
        <v>1725</v>
      </c>
      <c r="R127" s="84" t="s">
        <v>1726</v>
      </c>
      <c r="S127" s="86" t="s">
        <v>1727</v>
      </c>
      <c r="T127" s="84"/>
      <c r="U127" s="84" t="s">
        <v>22</v>
      </c>
      <c r="V127" s="88">
        <v>100</v>
      </c>
      <c r="W127" s="89"/>
      <c r="X127" s="90">
        <v>45770</v>
      </c>
      <c r="Y127" s="90" t="s">
        <v>1460</v>
      </c>
      <c r="Z127" s="90" t="str">
        <f>IF(E127="","",IF(T127="","ні","так"))</f>
        <v>ні</v>
      </c>
      <c r="AA127" s="90">
        <v>45766</v>
      </c>
      <c r="AB127" s="90" t="s">
        <v>109</v>
      </c>
      <c r="AC127" s="91"/>
      <c r="AD127" s="102">
        <f ca="1">IF(INT(YEARFRAC(I127,TODAY()))&lt;=30,INT(YEARFRAC(I127,TODAY())),"")</f>
        <v>30</v>
      </c>
      <c r="AE127" s="102" t="str">
        <f ca="1">IF(AND(INT(YEARFRAC(I127,TODAY()))&gt;=31,INT(YEARFRAC(I127,TODAY()))&lt;=35),INT(YEARFRAC(I127,TODAY())),"")</f>
        <v/>
      </c>
      <c r="AF127" s="102" t="str">
        <f ca="1">IF(AND(INT(YEARFRAC(I127,TODAY()))&gt;=36,INT(YEARFRAC(I127,TODAY()))&lt;=40),INT(YEARFRAC(I127,TODAY())),"")</f>
        <v/>
      </c>
      <c r="AG127" s="103" t="str">
        <f ca="1">IF(AND(INT(YEARFRAC(I127,TODAY()))&gt;=41,INT(YEARFRAC(I127,TODAY()))&lt;=45),INT(YEARFRAC(I127,TODAY())),"")</f>
        <v/>
      </c>
      <c r="AH127" s="101"/>
    </row>
    <row r="128" spans="1:34" s="95" customFormat="1" ht="78.75" x14ac:dyDescent="0.25">
      <c r="A128" s="64" t="s">
        <v>2524</v>
      </c>
      <c r="B128" s="65" t="s">
        <v>1894</v>
      </c>
      <c r="C128" s="101">
        <v>117</v>
      </c>
      <c r="D128" s="67" t="s">
        <v>23</v>
      </c>
      <c r="E128" s="114" t="s">
        <v>2525</v>
      </c>
      <c r="F128" s="67" t="s">
        <v>737</v>
      </c>
      <c r="G128" s="67"/>
      <c r="H128" s="67" t="e" cm="1">
        <f t="array" ref="H128">IF(
  ISBLANK(F128),
  "",
  IF(
    COUNTIF([3]Settings!G$1:G$609, F128) = 1,
    INDEX([3]Settings!H$1:H$609, MATCH(F128, [3]Settings!G$1:G$609, 0)),
    IFERROR(
      INDEX([3]Settings!H$1:H$609,
        MATCH(1,
          ([3]Settings!G$1:G$609=F128) * ([3]Settings!D$1:D$609=G128),
          0
        )
      ),
      ""
    )
  )
)</f>
        <v>#VALUE!</v>
      </c>
      <c r="I128" s="65">
        <v>34608</v>
      </c>
      <c r="J128" s="64" t="s">
        <v>2526</v>
      </c>
      <c r="K128" s="68" t="s">
        <v>2527</v>
      </c>
      <c r="L128" s="69" t="s">
        <v>2528</v>
      </c>
      <c r="M128" s="67" t="s">
        <v>2529</v>
      </c>
      <c r="N128" s="67" t="s">
        <v>2530</v>
      </c>
      <c r="O128" s="97" t="s">
        <v>565</v>
      </c>
      <c r="P128" s="67" t="s">
        <v>2531</v>
      </c>
      <c r="Q128" s="67" t="s">
        <v>2532</v>
      </c>
      <c r="R128" s="67" t="s">
        <v>2533</v>
      </c>
      <c r="S128" s="69" t="s">
        <v>2534</v>
      </c>
      <c r="T128" s="67"/>
      <c r="U128" s="67" t="s">
        <v>22</v>
      </c>
      <c r="V128" s="70">
        <v>100</v>
      </c>
      <c r="W128" s="71"/>
      <c r="X128" s="72">
        <v>45772</v>
      </c>
      <c r="Y128" s="72" t="s">
        <v>2448</v>
      </c>
      <c r="Z128" s="72" t="str">
        <f>IF(E128="","",IF(T128="","ні","так"))</f>
        <v>ні</v>
      </c>
      <c r="AA128" s="72">
        <v>45771</v>
      </c>
      <c r="AB128" s="72" t="s">
        <v>109</v>
      </c>
      <c r="AC128" s="73" t="s">
        <v>2535</v>
      </c>
      <c r="AD128" s="74">
        <f ca="1">IF(INT(YEARFRAC(I128,TODAY()))&lt;=30,INT(YEARFRAC(I128,TODAY())),"")</f>
        <v>30</v>
      </c>
      <c r="AE128" s="74" t="str">
        <f ca="1">IF(AND(INT(YEARFRAC(I128,TODAY()))&gt;=31,INT(YEARFRAC(I128,TODAY()))&lt;=35),INT(YEARFRAC(I128,TODAY())),"")</f>
        <v/>
      </c>
      <c r="AF128" s="74" t="str">
        <f ca="1">IF(AND(INT(YEARFRAC(I128,TODAY()))&gt;=36,INT(YEARFRAC(I128,TODAY()))&lt;=40),INT(YEARFRAC(I128,TODAY())),"")</f>
        <v/>
      </c>
      <c r="AG128" s="75" t="str">
        <f ca="1">IF(AND(INT(YEARFRAC(I128,TODAY()))&gt;=41,INT(YEARFRAC(I128,TODAY()))&lt;=45),INT(YEARFRAC(I128,TODAY())),"")</f>
        <v/>
      </c>
      <c r="AH128" s="66"/>
    </row>
    <row r="129" spans="1:34" s="95" customFormat="1" ht="126" x14ac:dyDescent="0.25">
      <c r="A129" s="64" t="s">
        <v>2175</v>
      </c>
      <c r="B129" s="65" t="s">
        <v>1497</v>
      </c>
      <c r="C129" s="101">
        <v>118</v>
      </c>
      <c r="D129" s="67" t="s">
        <v>23</v>
      </c>
      <c r="E129" s="76" t="s">
        <v>2176</v>
      </c>
      <c r="F129" s="67" t="s">
        <v>136</v>
      </c>
      <c r="G129" s="97"/>
      <c r="H129" s="84" t="e" cm="1">
        <f t="array" ref="H129">IF(
  ISBLANK(F129),
  "",
  IF(
    COUNTIF([2]Settings!G$1:G$609, F129) = 1,
    INDEX([2]Settings!H$1:H$609, MATCH(F129, [2]Settings!G$1:G$609, 0)),
    IFERROR(
      INDEX([2]Settings!H$1:H$609,
        MATCH(1,
          ([2]Settings!G$1:G$609=F129) * ([2]Settings!D$1:D$609=G129),
          0
        )
      ),
      ""
    )
  )
)</f>
        <v>#VALUE!</v>
      </c>
      <c r="I129" s="65">
        <v>30435</v>
      </c>
      <c r="J129" s="64" t="s">
        <v>2177</v>
      </c>
      <c r="K129" s="68" t="s">
        <v>2178</v>
      </c>
      <c r="L129" s="69" t="s">
        <v>2179</v>
      </c>
      <c r="M129" s="84" t="s">
        <v>2180</v>
      </c>
      <c r="N129" s="84" t="s">
        <v>2181</v>
      </c>
      <c r="O129" s="98" t="s">
        <v>565</v>
      </c>
      <c r="P129" s="84" t="s">
        <v>2182</v>
      </c>
      <c r="Q129" s="84" t="s">
        <v>2183</v>
      </c>
      <c r="R129" s="84" t="s">
        <v>2184</v>
      </c>
      <c r="S129" s="86" t="s">
        <v>2185</v>
      </c>
      <c r="T129" s="67" t="s">
        <v>1814</v>
      </c>
      <c r="U129" s="67" t="s">
        <v>22</v>
      </c>
      <c r="V129" s="70">
        <v>100</v>
      </c>
      <c r="W129" s="71"/>
      <c r="X129" s="72">
        <v>45771</v>
      </c>
      <c r="Y129" s="72" t="s">
        <v>1879</v>
      </c>
      <c r="Z129" s="72" t="str">
        <f>IF(E129="","",IF(T129="","ні","так"))</f>
        <v>так</v>
      </c>
      <c r="AA129" s="72">
        <v>45770</v>
      </c>
      <c r="AB129" s="72" t="s">
        <v>569</v>
      </c>
      <c r="AC129" s="73" t="s">
        <v>1927</v>
      </c>
      <c r="AD129" s="102" t="str">
        <f ca="1">IF(INT(YEARFRAC(I129,TODAY()))&lt;=30,INT(YEARFRAC(I129,TODAY())),"")</f>
        <v/>
      </c>
      <c r="AE129" s="102" t="str">
        <f ca="1">IF(AND(INT(YEARFRAC(I129,TODAY()))&gt;=31,INT(YEARFRAC(I129,TODAY()))&lt;=35),INT(YEARFRAC(I129,TODAY())),"")</f>
        <v/>
      </c>
      <c r="AF129" s="102" t="str">
        <f ca="1">IF(AND(INT(YEARFRAC(I129,TODAY()))&gt;=36,INT(YEARFRAC(I129,TODAY()))&lt;=40),INT(YEARFRAC(I129,TODAY())),"")</f>
        <v/>
      </c>
      <c r="AG129" s="103">
        <f ca="1">IF(AND(INT(YEARFRAC(I129,TODAY()))&gt;=41,INT(YEARFRAC(I129,TODAY()))&lt;=45),INT(YEARFRAC(I129,TODAY())),"")</f>
        <v>41</v>
      </c>
      <c r="AH129" s="101"/>
    </row>
    <row r="130" spans="1:34" s="95" customFormat="1" ht="78.75" x14ac:dyDescent="0.25">
      <c r="A130" s="82" t="s">
        <v>1728</v>
      </c>
      <c r="B130" s="83" t="s">
        <v>1192</v>
      </c>
      <c r="C130" s="101">
        <v>119</v>
      </c>
      <c r="D130" s="84" t="s">
        <v>23</v>
      </c>
      <c r="E130" s="85" t="s">
        <v>1729</v>
      </c>
      <c r="F130" s="84" t="s">
        <v>928</v>
      </c>
      <c r="G130" s="98"/>
      <c r="H130" s="84" t="e" cm="1">
        <f t="array" ref="H130">IF(
  ISBLANK(F130),
  "",
  IF(
    COUNTIF([1]Settings!G$1:G$609, F130) = 1,
    INDEX([1]Settings!H$1:H$609, MATCH(F130, [1]Settings!G$1:G$609, 0)),
    IFERROR(
      INDEX([1]Settings!H$1:H$609,
        MATCH(1,
          ([1]Settings!G$1:G$609=F130) * ([1]Settings!D$1:D$609=G130),
          0
        )
      ),
      ""
    )
  )
)</f>
        <v>#VALUE!</v>
      </c>
      <c r="I130" s="83">
        <v>32187</v>
      </c>
      <c r="J130" s="82" t="s">
        <v>1730</v>
      </c>
      <c r="K130" s="84" t="s">
        <v>1731</v>
      </c>
      <c r="L130" s="86" t="s">
        <v>1732</v>
      </c>
      <c r="M130" s="84" t="s">
        <v>1733</v>
      </c>
      <c r="N130" s="84" t="s">
        <v>1734</v>
      </c>
      <c r="O130" s="98" t="s">
        <v>565</v>
      </c>
      <c r="P130" s="84" t="s">
        <v>1735</v>
      </c>
      <c r="Q130" s="84" t="s">
        <v>1736</v>
      </c>
      <c r="R130" s="84" t="s">
        <v>1737</v>
      </c>
      <c r="S130" s="86" t="s">
        <v>1738</v>
      </c>
      <c r="T130" s="87"/>
      <c r="U130" s="84" t="s">
        <v>22</v>
      </c>
      <c r="V130" s="88">
        <v>100</v>
      </c>
      <c r="W130" s="89"/>
      <c r="X130" s="90">
        <v>45770</v>
      </c>
      <c r="Y130" s="90" t="s">
        <v>1460</v>
      </c>
      <c r="Z130" s="90" t="str">
        <f>IF(E130="","",IF(T130="","ні","так"))</f>
        <v>ні</v>
      </c>
      <c r="AA130" s="90">
        <v>45769</v>
      </c>
      <c r="AB130" s="90" t="s">
        <v>109</v>
      </c>
      <c r="AC130" s="91"/>
      <c r="AD130" s="102" t="str">
        <f ca="1">IF(INT(YEARFRAC(I130,TODAY()))&lt;=30,INT(YEARFRAC(I130,TODAY())),"")</f>
        <v/>
      </c>
      <c r="AE130" s="102" t="str">
        <f ca="1">IF(AND(INT(YEARFRAC(I130,TODAY()))&gt;=31,INT(YEARFRAC(I130,TODAY()))&lt;=35),INT(YEARFRAC(I130,TODAY())),"")</f>
        <v/>
      </c>
      <c r="AF130" s="102">
        <f ca="1">IF(AND(INT(YEARFRAC(I130,TODAY()))&gt;=36,INT(YEARFRAC(I130,TODAY()))&lt;=40),INT(YEARFRAC(I130,TODAY())),"")</f>
        <v>37</v>
      </c>
      <c r="AG130" s="103" t="str">
        <f ca="1">IF(AND(INT(YEARFRAC(I130,TODAY()))&gt;=41,INT(YEARFRAC(I130,TODAY()))&lt;=45),INT(YEARFRAC(I130,TODAY())),"")</f>
        <v/>
      </c>
      <c r="AH130" s="101"/>
    </row>
    <row r="131" spans="1:34" s="95" customFormat="1" ht="78.75" x14ac:dyDescent="0.25">
      <c r="A131" s="64" t="s">
        <v>2981</v>
      </c>
      <c r="B131" s="65" t="s">
        <v>2662</v>
      </c>
      <c r="C131" s="101">
        <v>120</v>
      </c>
      <c r="D131" s="67" t="s">
        <v>23</v>
      </c>
      <c r="E131" s="76" t="s">
        <v>2982</v>
      </c>
      <c r="F131" s="67" t="s">
        <v>737</v>
      </c>
      <c r="G131" s="97"/>
      <c r="H131" s="67" t="e" cm="1">
        <f t="array" ref="H131">IF(
  ISBLANK(F131),
  "",
  IF(
    COUNTIF([4]Settings!G$1:G$609, F131) = 1,
    INDEX([4]Settings!H$1:H$609, MATCH(F131, [4]Settings!G$1:G$609, 0)),
    IFERROR(
      INDEX([4]Settings!H$1:H$609,
        MATCH(1,
          ([4]Settings!G$1:G$609=F131) * ([4]Settings!D$1:D$609=G131),
          0
        )
      ),
      ""
    )
  )
)</f>
        <v>#VALUE!</v>
      </c>
      <c r="I131" s="65">
        <v>31379</v>
      </c>
      <c r="J131" s="64" t="s">
        <v>2983</v>
      </c>
      <c r="K131" s="72" t="s">
        <v>2984</v>
      </c>
      <c r="L131" s="69" t="s">
        <v>2985</v>
      </c>
      <c r="M131" s="72" t="s">
        <v>2986</v>
      </c>
      <c r="N131" s="72" t="s">
        <v>2987</v>
      </c>
      <c r="O131" s="97" t="s">
        <v>565</v>
      </c>
      <c r="P131" s="72" t="s">
        <v>2988</v>
      </c>
      <c r="Q131" s="72" t="s">
        <v>2989</v>
      </c>
      <c r="R131" s="72" t="s">
        <v>2990</v>
      </c>
      <c r="S131" s="69" t="s">
        <v>2991</v>
      </c>
      <c r="T131" s="67"/>
      <c r="U131" s="67" t="s">
        <v>22</v>
      </c>
      <c r="V131" s="70">
        <v>100</v>
      </c>
      <c r="W131" s="71"/>
      <c r="X131" s="72">
        <v>45773</v>
      </c>
      <c r="Y131" s="72" t="s">
        <v>2673</v>
      </c>
      <c r="Z131" s="72" t="str">
        <f>IF(E131="","",IF(T131="","ні","так"))</f>
        <v>ні</v>
      </c>
      <c r="AA131" s="72">
        <v>45772</v>
      </c>
      <c r="AB131" s="72" t="s">
        <v>109</v>
      </c>
      <c r="AC131" s="73" t="s">
        <v>2535</v>
      </c>
      <c r="AD131" s="74" t="str">
        <f ca="1">IF(INT(YEARFRAC(I131,TODAY()))&lt;=30,INT(YEARFRAC(I131,TODAY())),"")</f>
        <v/>
      </c>
      <c r="AE131" s="74" t="str">
        <f ca="1">IF(AND(INT(YEARFRAC(I131,TODAY()))&gt;=31,INT(YEARFRAC(I131,TODAY()))&lt;=35),INT(YEARFRAC(I131,TODAY())),"")</f>
        <v/>
      </c>
      <c r="AF131" s="74">
        <f ca="1">IF(AND(INT(YEARFRAC(I131,TODAY()))&gt;=36,INT(YEARFRAC(I131,TODAY()))&lt;=40),INT(YEARFRAC(I131,TODAY())),"")</f>
        <v>39</v>
      </c>
      <c r="AG131" s="75" t="str">
        <f ca="1">IF(AND(INT(YEARFRAC(I131,TODAY()))&gt;=41,INT(YEARFRAC(I131,TODAY()))&lt;=45),INT(YEARFRAC(I131,TODAY())),"")</f>
        <v/>
      </c>
      <c r="AH131" s="66"/>
    </row>
    <row r="132" spans="1:34" s="95" customFormat="1" ht="47.25" x14ac:dyDescent="0.25">
      <c r="A132" s="64" t="s">
        <v>2992</v>
      </c>
      <c r="B132" s="65" t="s">
        <v>2662</v>
      </c>
      <c r="C132" s="101">
        <v>121</v>
      </c>
      <c r="D132" s="67" t="s">
        <v>23</v>
      </c>
      <c r="E132" s="67" t="s">
        <v>2993</v>
      </c>
      <c r="F132" s="67" t="s">
        <v>615</v>
      </c>
      <c r="G132" s="97" t="s">
        <v>1055</v>
      </c>
      <c r="H132" s="67" t="e" cm="1">
        <f t="array" ref="H132">IF(
  ISBLANK(F132),
  "",
  IF(
    COUNTIF([4]Settings!G$1:G$609, F132) = 1,
    INDEX([4]Settings!H$1:H$609, MATCH(F132, [4]Settings!G$1:G$609, 0)),
    IFERROR(
      INDEX([4]Settings!H$1:H$609,
        MATCH(1,
          ([4]Settings!G$1:G$609=F132) * ([4]Settings!D$1:D$609=G132),
          0
        )
      ),
      ""
    )
  )
)</f>
        <v>#VALUE!</v>
      </c>
      <c r="I132" s="65">
        <v>33342</v>
      </c>
      <c r="J132" s="64" t="s">
        <v>2994</v>
      </c>
      <c r="K132" s="68" t="s">
        <v>2995</v>
      </c>
      <c r="L132" s="69" t="s">
        <v>2996</v>
      </c>
      <c r="M132" s="67" t="s">
        <v>2997</v>
      </c>
      <c r="N132" s="67" t="s">
        <v>2998</v>
      </c>
      <c r="O132" s="97" t="s">
        <v>142</v>
      </c>
      <c r="P132" s="67" t="s">
        <v>2999</v>
      </c>
      <c r="Q132" s="67" t="s">
        <v>3000</v>
      </c>
      <c r="R132" s="67" t="s">
        <v>3001</v>
      </c>
      <c r="S132" s="69" t="s">
        <v>3002</v>
      </c>
      <c r="T132" s="67"/>
      <c r="U132" s="67" t="s">
        <v>22</v>
      </c>
      <c r="V132" s="70">
        <v>100</v>
      </c>
      <c r="W132" s="71"/>
      <c r="X132" s="72">
        <v>45773</v>
      </c>
      <c r="Y132" s="72" t="s">
        <v>2673</v>
      </c>
      <c r="Z132" s="72" t="str">
        <f>IF(E132="","",IF(T132="","ні","так"))</f>
        <v>ні</v>
      </c>
      <c r="AA132" s="72">
        <v>45772</v>
      </c>
      <c r="AB132" s="72" t="s">
        <v>109</v>
      </c>
      <c r="AC132" s="73" t="s">
        <v>1214</v>
      </c>
      <c r="AD132" s="74" t="str">
        <f ca="1">IF(INT(YEARFRAC(I132,TODAY()))&lt;=30,INT(YEARFRAC(I132,TODAY())),"")</f>
        <v/>
      </c>
      <c r="AE132" s="74">
        <f ca="1">IF(AND(INT(YEARFRAC(I132,TODAY()))&gt;=31,INT(YEARFRAC(I132,TODAY()))&lt;=35),INT(YEARFRAC(I132,TODAY())),"")</f>
        <v>34</v>
      </c>
      <c r="AF132" s="74" t="str">
        <f ca="1">IF(AND(INT(YEARFRAC(I132,TODAY()))&gt;=36,INT(YEARFRAC(I132,TODAY()))&lt;=40),INT(YEARFRAC(I132,TODAY())),"")</f>
        <v/>
      </c>
      <c r="AG132" s="75" t="str">
        <f ca="1">IF(AND(INT(YEARFRAC(I132,TODAY()))&gt;=41,INT(YEARFRAC(I132,TODAY()))&lt;=45),INT(YEARFRAC(I132,TODAY())),"")</f>
        <v/>
      </c>
      <c r="AH132" s="66"/>
    </row>
    <row r="133" spans="1:34" s="95" customFormat="1" ht="204.75" x14ac:dyDescent="0.25">
      <c r="A133" s="82" t="s">
        <v>1553</v>
      </c>
      <c r="B133" s="83" t="s">
        <v>1192</v>
      </c>
      <c r="C133" s="101">
        <v>122</v>
      </c>
      <c r="D133" s="84" t="s">
        <v>23</v>
      </c>
      <c r="E133" s="85" t="s">
        <v>1739</v>
      </c>
      <c r="F133" s="84" t="s">
        <v>733</v>
      </c>
      <c r="G133" s="98"/>
      <c r="H133" s="84" t="e" cm="1">
        <f t="array" ref="H133">IF(
  ISBLANK(F133),
  "",
  IF(
    COUNTIF([1]Settings!G$1:G$609, F133) = 1,
    INDEX([1]Settings!H$1:H$609, MATCH(F133, [1]Settings!G$1:G$609, 0)),
    IFERROR(
      INDEX([1]Settings!H$1:H$609,
        MATCH(1,
          ([1]Settings!G$1:G$609=F133) * ([1]Settings!D$1:D$609=G133),
          0
        )
      ),
      ""
    )
  )
)</f>
        <v>#VALUE!</v>
      </c>
      <c r="I133" s="83">
        <v>32639</v>
      </c>
      <c r="J133" s="82" t="s">
        <v>1740</v>
      </c>
      <c r="K133" s="95" t="s">
        <v>1741</v>
      </c>
      <c r="L133" s="86" t="s">
        <v>1742</v>
      </c>
      <c r="M133" s="84" t="s">
        <v>1743</v>
      </c>
      <c r="N133" s="84" t="s">
        <v>1744</v>
      </c>
      <c r="O133" s="98" t="s">
        <v>565</v>
      </c>
      <c r="P133" s="84" t="s">
        <v>1745</v>
      </c>
      <c r="Q133" s="84" t="s">
        <v>1746</v>
      </c>
      <c r="R133" s="84" t="s">
        <v>1747</v>
      </c>
      <c r="S133" s="86" t="s">
        <v>1748</v>
      </c>
      <c r="T133" s="84"/>
      <c r="U133" s="84" t="s">
        <v>22</v>
      </c>
      <c r="V133" s="88">
        <v>100</v>
      </c>
      <c r="W133" s="89"/>
      <c r="X133" s="90">
        <v>45770</v>
      </c>
      <c r="Y133" s="90" t="s">
        <v>1460</v>
      </c>
      <c r="Z133" s="90" t="str">
        <f>IF(E133="","",IF(T133="","ні","так"))</f>
        <v>ні</v>
      </c>
      <c r="AA133" s="90">
        <v>45769</v>
      </c>
      <c r="AB133" s="90" t="s">
        <v>109</v>
      </c>
      <c r="AC133" s="91"/>
      <c r="AD133" s="102" t="str">
        <f ca="1">IF(INT(YEARFRAC(I133,TODAY()))&lt;=30,INT(YEARFRAC(I133,TODAY())),"")</f>
        <v/>
      </c>
      <c r="AE133" s="102">
        <f ca="1">IF(AND(INT(YEARFRAC(I133,TODAY()))&gt;=31,INT(YEARFRAC(I133,TODAY()))&lt;=35),INT(YEARFRAC(I133,TODAY())),"")</f>
        <v>35</v>
      </c>
      <c r="AF133" s="102" t="str">
        <f ca="1">IF(AND(INT(YEARFRAC(I133,TODAY()))&gt;=36,INT(YEARFRAC(I133,TODAY()))&lt;=40),INT(YEARFRAC(I133,TODAY())),"")</f>
        <v/>
      </c>
      <c r="AG133" s="103" t="str">
        <f ca="1">IF(AND(INT(YEARFRAC(I133,TODAY()))&gt;=41,INT(YEARFRAC(I133,TODAY()))&lt;=45),INT(YEARFRAC(I133,TODAY())),"")</f>
        <v/>
      </c>
      <c r="AH133" s="101"/>
    </row>
    <row r="134" spans="1:34" s="95" customFormat="1" ht="63" x14ac:dyDescent="0.25">
      <c r="A134" s="64" t="s">
        <v>2950</v>
      </c>
      <c r="B134" s="65" t="s">
        <v>2662</v>
      </c>
      <c r="C134" s="101">
        <v>123</v>
      </c>
      <c r="D134" s="67" t="s">
        <v>23</v>
      </c>
      <c r="E134" s="67" t="s">
        <v>3003</v>
      </c>
      <c r="F134" s="67" t="s">
        <v>707</v>
      </c>
      <c r="G134" s="97"/>
      <c r="H134" s="67" t="e" cm="1">
        <f t="array" ref="H134">IF(
  ISBLANK(F134),
  "",
  IF(
    COUNTIF([4]Settings!G$1:G$609, F134) = 1,
    INDEX([4]Settings!H$1:H$609, MATCH(F134, [4]Settings!G$1:G$609, 0)),
    IFERROR(
      INDEX([4]Settings!H$1:H$609,
        MATCH(1,
          ([4]Settings!G$1:G$609=F134) * ([4]Settings!D$1:D$609=G134),
          0
        )
      ),
      ""
    )
  )
)</f>
        <v>#VALUE!</v>
      </c>
      <c r="I134" s="65">
        <v>36556</v>
      </c>
      <c r="J134" s="64" t="s">
        <v>3004</v>
      </c>
      <c r="K134" s="69" t="s">
        <v>3005</v>
      </c>
      <c r="L134" s="69" t="s">
        <v>3006</v>
      </c>
      <c r="M134" s="67" t="s">
        <v>3007</v>
      </c>
      <c r="N134" s="67" t="s">
        <v>3008</v>
      </c>
      <c r="O134" s="97" t="s">
        <v>142</v>
      </c>
      <c r="P134" s="67" t="s">
        <v>3009</v>
      </c>
      <c r="Q134" s="67" t="s">
        <v>3010</v>
      </c>
      <c r="R134" s="67" t="s">
        <v>3011</v>
      </c>
      <c r="S134" s="69" t="s">
        <v>3012</v>
      </c>
      <c r="T134" s="67"/>
      <c r="U134" s="67" t="s">
        <v>22</v>
      </c>
      <c r="V134" s="70">
        <v>100</v>
      </c>
      <c r="W134" s="71"/>
      <c r="X134" s="72">
        <v>45773</v>
      </c>
      <c r="Y134" s="72" t="s">
        <v>2673</v>
      </c>
      <c r="Z134" s="72" t="str">
        <f>IF(E134="","",IF(T134="","ні","так"))</f>
        <v>ні</v>
      </c>
      <c r="AA134" s="72">
        <v>45772</v>
      </c>
      <c r="AB134" s="72" t="s">
        <v>109</v>
      </c>
      <c r="AC134" s="73" t="s">
        <v>1110</v>
      </c>
      <c r="AD134" s="74">
        <f ca="1">IF(INT(YEARFRAC(I134,TODAY()))&lt;=30,INT(YEARFRAC(I134,TODAY())),"")</f>
        <v>25</v>
      </c>
      <c r="AE134" s="74" t="str">
        <f ca="1">IF(AND(INT(YEARFRAC(I134,TODAY()))&gt;=31,INT(YEARFRAC(I134,TODAY()))&lt;=35),INT(YEARFRAC(I134,TODAY())),"")</f>
        <v/>
      </c>
      <c r="AF134" s="74" t="str">
        <f ca="1">IF(AND(INT(YEARFRAC(I134,TODAY()))&gt;=36,INT(YEARFRAC(I134,TODAY()))&lt;=40),INT(YEARFRAC(I134,TODAY())),"")</f>
        <v/>
      </c>
      <c r="AG134" s="75" t="str">
        <f ca="1">IF(AND(INT(YEARFRAC(I134,TODAY()))&gt;=41,INT(YEARFRAC(I134,TODAY()))&lt;=45),INT(YEARFRAC(I134,TODAY())),"")</f>
        <v/>
      </c>
      <c r="AH134" s="66"/>
    </row>
    <row r="135" spans="1:34" s="68" customFormat="1" ht="78.75" x14ac:dyDescent="0.25">
      <c r="A135" s="82" t="s">
        <v>2175</v>
      </c>
      <c r="B135" s="83" t="s">
        <v>1894</v>
      </c>
      <c r="C135" s="101">
        <v>124</v>
      </c>
      <c r="D135" s="84" t="s">
        <v>23</v>
      </c>
      <c r="E135" s="85" t="s">
        <v>2186</v>
      </c>
      <c r="F135" s="84" t="s">
        <v>136</v>
      </c>
      <c r="G135" s="84"/>
      <c r="H135" s="84" t="e" cm="1">
        <f t="array" ref="H135">IF(
  ISBLANK(F135),
  "",
  IF(
    COUNTIF([2]Settings!G$1:G$609, F135) = 1,
    INDEX([2]Settings!H$1:H$609, MATCH(F135, [2]Settings!G$1:G$609, 0)),
    IFERROR(
      INDEX([2]Settings!H$1:H$609,
        MATCH(1,
          ([2]Settings!G$1:G$609=F135) * ([2]Settings!D$1:D$609=G135),
          0
        )
      ),
      ""
    )
  )
)</f>
        <v>#VALUE!</v>
      </c>
      <c r="I135" s="83">
        <v>35019</v>
      </c>
      <c r="J135" s="82" t="s">
        <v>2187</v>
      </c>
      <c r="K135" s="84" t="s">
        <v>2188</v>
      </c>
      <c r="L135" s="86" t="s">
        <v>2189</v>
      </c>
      <c r="M135" s="84" t="s">
        <v>2190</v>
      </c>
      <c r="N135" s="84" t="s">
        <v>2191</v>
      </c>
      <c r="O135" s="84" t="s">
        <v>565</v>
      </c>
      <c r="P135" s="84" t="s">
        <v>2192</v>
      </c>
      <c r="Q135" s="84" t="s">
        <v>2193</v>
      </c>
      <c r="R135" s="84" t="s">
        <v>2194</v>
      </c>
      <c r="S135" s="89" t="s">
        <v>2195</v>
      </c>
      <c r="T135" s="84"/>
      <c r="U135" s="84" t="s">
        <v>22</v>
      </c>
      <c r="V135" s="88">
        <v>100</v>
      </c>
      <c r="W135" s="89"/>
      <c r="X135" s="90">
        <v>45771</v>
      </c>
      <c r="Y135" s="90" t="s">
        <v>1879</v>
      </c>
      <c r="Z135" s="90" t="str">
        <f>IF(E135="","",IF(T135="","ні","так"))</f>
        <v>ні</v>
      </c>
      <c r="AA135" s="90">
        <v>45770</v>
      </c>
      <c r="AB135" s="90" t="s">
        <v>569</v>
      </c>
      <c r="AC135" s="91"/>
      <c r="AD135" s="102">
        <f ca="1">IF(INT(YEARFRAC(I135,TODAY()))&lt;=30,INT(YEARFRAC(I135,TODAY())),"")</f>
        <v>29</v>
      </c>
      <c r="AE135" s="102" t="str">
        <f ca="1">IF(AND(INT(YEARFRAC(I135,TODAY()))&gt;=31,INT(YEARFRAC(I135,TODAY()))&lt;=35),INT(YEARFRAC(I135,TODAY())),"")</f>
        <v/>
      </c>
      <c r="AF135" s="102" t="str">
        <f ca="1">IF(AND(INT(YEARFRAC(I135,TODAY()))&gt;=36,INT(YEARFRAC(I135,TODAY()))&lt;=40),INT(YEARFRAC(I135,TODAY())),"")</f>
        <v/>
      </c>
      <c r="AG135" s="103" t="str">
        <f ca="1">IF(AND(INT(YEARFRAC(I135,TODAY()))&gt;=41,INT(YEARFRAC(I135,TODAY()))&lt;=45),INT(YEARFRAC(I135,TODAY())),"")</f>
        <v/>
      </c>
      <c r="AH135" s="101"/>
    </row>
    <row r="136" spans="1:34" s="110" customFormat="1" ht="94.5" x14ac:dyDescent="0.25">
      <c r="A136" s="82" t="s">
        <v>2196</v>
      </c>
      <c r="B136" s="83" t="s">
        <v>1497</v>
      </c>
      <c r="C136" s="101">
        <v>125</v>
      </c>
      <c r="D136" s="84" t="s">
        <v>23</v>
      </c>
      <c r="E136" s="85" t="s">
        <v>2197</v>
      </c>
      <c r="F136" s="84" t="s">
        <v>623</v>
      </c>
      <c r="G136" s="84"/>
      <c r="H136" s="84" t="e" cm="1">
        <f t="array" ref="H136">IF(
  ISBLANK(F136),
  "",
  IF(
    COUNTIF([2]Settings!G$1:G$609, F136) = 1,
    INDEX([2]Settings!H$1:H$609, MATCH(F136, [2]Settings!G$1:G$609, 0)),
    IFERROR(
      INDEX([2]Settings!H$1:H$609,
        MATCH(1,
          ([2]Settings!G$1:G$609=F136) * ([2]Settings!D$1:D$609=G136),
          0
        )
      ),
      ""
    )
  )
)</f>
        <v>#VALUE!</v>
      </c>
      <c r="I136" s="83">
        <v>30503</v>
      </c>
      <c r="J136" s="82" t="s">
        <v>2198</v>
      </c>
      <c r="K136" s="84" t="s">
        <v>2199</v>
      </c>
      <c r="L136" s="86" t="s">
        <v>2200</v>
      </c>
      <c r="M136" s="131" t="s">
        <v>2201</v>
      </c>
      <c r="N136" s="131" t="s">
        <v>2202</v>
      </c>
      <c r="O136" s="108" t="s">
        <v>563</v>
      </c>
      <c r="P136" s="131" t="s">
        <v>2203</v>
      </c>
      <c r="Q136" s="131" t="s">
        <v>2204</v>
      </c>
      <c r="R136" s="131" t="s">
        <v>2205</v>
      </c>
      <c r="S136" s="115" t="s">
        <v>2206</v>
      </c>
      <c r="T136" s="84"/>
      <c r="U136" s="84" t="s">
        <v>22</v>
      </c>
      <c r="V136" s="88">
        <v>100</v>
      </c>
      <c r="W136" s="89"/>
      <c r="X136" s="90">
        <v>45771</v>
      </c>
      <c r="Y136" s="90" t="s">
        <v>1879</v>
      </c>
      <c r="Z136" s="90" t="str">
        <f>IF(E136="","",IF(T136="","ні","так"))</f>
        <v>ні</v>
      </c>
      <c r="AA136" s="90">
        <v>45770</v>
      </c>
      <c r="AB136" s="90" t="s">
        <v>109</v>
      </c>
      <c r="AC136" s="91"/>
      <c r="AD136" s="102" t="str">
        <f ca="1">IF(INT(YEARFRAC(I136,TODAY()))&lt;=30,INT(YEARFRAC(I136,TODAY())),"")</f>
        <v/>
      </c>
      <c r="AE136" s="102" t="str">
        <f ca="1">IF(AND(INT(YEARFRAC(I136,TODAY()))&gt;=31,INT(YEARFRAC(I136,TODAY()))&lt;=35),INT(YEARFRAC(I136,TODAY())),"")</f>
        <v/>
      </c>
      <c r="AF136" s="102" t="str">
        <f ca="1">IF(AND(INT(YEARFRAC(I136,TODAY()))&gt;=36,INT(YEARFRAC(I136,TODAY()))&lt;=40),INT(YEARFRAC(I136,TODAY())),"")</f>
        <v/>
      </c>
      <c r="AG136" s="103">
        <f ca="1">IF(AND(INT(YEARFRAC(I136,TODAY()))&gt;=41,INT(YEARFRAC(I136,TODAY()))&lt;=45),INT(YEARFRAC(I136,TODAY())),"")</f>
        <v>41</v>
      </c>
      <c r="AH136" s="101"/>
    </row>
    <row r="137" spans="1:34" s="68" customFormat="1" ht="94.5" x14ac:dyDescent="0.25">
      <c r="A137" s="64" t="s">
        <v>1105</v>
      </c>
      <c r="B137" s="65" t="s">
        <v>1103</v>
      </c>
      <c r="C137" s="101">
        <v>126</v>
      </c>
      <c r="D137" s="67" t="s">
        <v>23</v>
      </c>
      <c r="E137" s="67" t="s">
        <v>1106</v>
      </c>
      <c r="F137" s="67" t="s">
        <v>896</v>
      </c>
      <c r="G137" s="67"/>
      <c r="H137" s="67" t="str" cm="1">
        <f t="array" ref="H137">IF(
  ISBLANK(F137),
  "",
  IF(
    COUNTIF(Settings!G$1:G$608, F137) = 1,
    INDEX(Settings!H$1:H$608, MATCH(F137, Settings!G$1:G$608, 0)),
    IFERROR(
      INDEX(Settings!H$1:H$608,
        MATCH(1,
          (Settings!G$1:G$608=F137) * (Settings!D$1:D$608=G137),
          0
        )
      ),
      ""
    )
  )
)</f>
        <v>Хмельницька</v>
      </c>
      <c r="I137" s="65">
        <v>33426</v>
      </c>
      <c r="J137" s="64" t="s">
        <v>1109</v>
      </c>
      <c r="K137" s="68" t="s">
        <v>1107</v>
      </c>
      <c r="L137" s="69" t="s">
        <v>1108</v>
      </c>
      <c r="M137" s="67" t="s">
        <v>1358</v>
      </c>
      <c r="N137" s="67" t="s">
        <v>1359</v>
      </c>
      <c r="O137" s="67" t="s">
        <v>565</v>
      </c>
      <c r="P137" s="67" t="s">
        <v>1360</v>
      </c>
      <c r="Q137" s="67" t="s">
        <v>1361</v>
      </c>
      <c r="R137" s="67" t="s">
        <v>1362</v>
      </c>
      <c r="S137" s="69" t="s">
        <v>1363</v>
      </c>
      <c r="T137" s="67"/>
      <c r="U137" s="67" t="s">
        <v>22</v>
      </c>
      <c r="V137" s="70">
        <v>100</v>
      </c>
      <c r="W137" s="71"/>
      <c r="X137" s="72">
        <v>45769</v>
      </c>
      <c r="Y137" s="72" t="s">
        <v>1104</v>
      </c>
      <c r="Z137" s="72" t="str">
        <f>IF(E137="","",IF(T137="","ні","так"))</f>
        <v>ні</v>
      </c>
      <c r="AA137" s="72">
        <v>45768</v>
      </c>
      <c r="AB137" s="72" t="s">
        <v>109</v>
      </c>
      <c r="AC137" s="73" t="s">
        <v>1110</v>
      </c>
      <c r="AD137" s="74" t="str">
        <f ca="1">IF(INT(YEARFRAC(I137,TODAY()))&lt;=30,INT(YEARFRAC(I137,TODAY())),"")</f>
        <v/>
      </c>
      <c r="AE137" s="74">
        <f ca="1">IF(AND(INT(YEARFRAC(I137,TODAY()))&gt;=31,INT(YEARFRAC(I137,TODAY()))&lt;=35),INT(YEARFRAC(I137,TODAY())),"")</f>
        <v>33</v>
      </c>
      <c r="AF137" s="74" t="str">
        <f ca="1">IF(AND(INT(YEARFRAC(I137,TODAY()))&gt;=36,INT(YEARFRAC(I137,TODAY()))&lt;=40),INT(YEARFRAC(I137,TODAY())),"")</f>
        <v/>
      </c>
      <c r="AG137" s="75" t="str">
        <f ca="1">IF(AND(INT(YEARFRAC(I137,TODAY()))&gt;=41,INT(YEARFRAC(I137,TODAY()))&lt;=45),INT(YEARFRAC(I137,TODAY())),"")</f>
        <v/>
      </c>
      <c r="AH137" s="66"/>
    </row>
    <row r="138" spans="1:34" s="68" customFormat="1" ht="47.25" x14ac:dyDescent="0.25">
      <c r="A138" s="64" t="s">
        <v>2105</v>
      </c>
      <c r="B138" s="65" t="s">
        <v>1497</v>
      </c>
      <c r="C138" s="101">
        <v>127</v>
      </c>
      <c r="D138" s="67" t="s">
        <v>23</v>
      </c>
      <c r="E138" s="76" t="s">
        <v>2207</v>
      </c>
      <c r="F138" s="67" t="s">
        <v>803</v>
      </c>
      <c r="G138" s="67"/>
      <c r="H138" s="67" t="e" cm="1">
        <f t="array" ref="H138">IF(
  ISBLANK(F138),
  "",
  IF(
    COUNTIF([2]Settings!G$1:G$609, F138) = 1,
    INDEX([2]Settings!H$1:H$609, MATCH(F138, [2]Settings!G$1:G$609, 0)),
    IFERROR(
      INDEX([2]Settings!H$1:H$609,
        MATCH(1,
          ([2]Settings!G$1:G$609=F138) * ([2]Settings!D$1:D$609=G138),
          0
        )
      ),
      ""
    )
  )
)</f>
        <v>#VALUE!</v>
      </c>
      <c r="I138" s="65">
        <v>35946</v>
      </c>
      <c r="J138" s="64" t="s">
        <v>2208</v>
      </c>
      <c r="K138" s="72" t="s">
        <v>2209</v>
      </c>
      <c r="L138" s="69" t="s">
        <v>2210</v>
      </c>
      <c r="M138" s="131" t="s">
        <v>2211</v>
      </c>
      <c r="N138" s="131" t="s">
        <v>2212</v>
      </c>
      <c r="O138" s="108" t="s">
        <v>565</v>
      </c>
      <c r="P138" s="131" t="s">
        <v>2213</v>
      </c>
      <c r="Q138" s="131" t="s">
        <v>2214</v>
      </c>
      <c r="R138" s="131" t="s">
        <v>2215</v>
      </c>
      <c r="S138" s="115" t="s">
        <v>2216</v>
      </c>
      <c r="T138" s="67"/>
      <c r="U138" s="67" t="s">
        <v>22</v>
      </c>
      <c r="V138" s="70">
        <v>100</v>
      </c>
      <c r="W138" s="71"/>
      <c r="X138" s="72">
        <v>45771</v>
      </c>
      <c r="Y138" s="72" t="s">
        <v>1879</v>
      </c>
      <c r="Z138" s="72" t="str">
        <f>IF(E138="","",IF(T138="","ні","так"))</f>
        <v>ні</v>
      </c>
      <c r="AA138" s="72">
        <v>45770</v>
      </c>
      <c r="AB138" s="72" t="s">
        <v>109</v>
      </c>
      <c r="AC138" s="73" t="s">
        <v>1951</v>
      </c>
      <c r="AD138" s="74">
        <f ca="1">IF(INT(YEARFRAC(I138,TODAY()))&lt;=30,INT(YEARFRAC(I138,TODAY())),"")</f>
        <v>26</v>
      </c>
      <c r="AE138" s="74" t="str">
        <f ca="1">IF(AND(INT(YEARFRAC(I138,TODAY()))&gt;=31,INT(YEARFRAC(I138,TODAY()))&lt;=35),INT(YEARFRAC(I138,TODAY())),"")</f>
        <v/>
      </c>
      <c r="AF138" s="74" t="str">
        <f ca="1">IF(AND(INT(YEARFRAC(I138,TODAY()))&gt;=36,INT(YEARFRAC(I138,TODAY()))&lt;=40),INT(YEARFRAC(I138,TODAY())),"")</f>
        <v/>
      </c>
      <c r="AG138" s="75" t="str">
        <f ca="1">IF(AND(INT(YEARFRAC(I138,TODAY()))&gt;=41,INT(YEARFRAC(I138,TODAY()))&lt;=45),INT(YEARFRAC(I138,TODAY())),"")</f>
        <v/>
      </c>
      <c r="AH138" s="66"/>
    </row>
    <row r="139" spans="1:34" s="68" customFormat="1" ht="78.75" x14ac:dyDescent="0.25">
      <c r="A139" s="82" t="s">
        <v>2685</v>
      </c>
      <c r="B139" s="83" t="s">
        <v>2662</v>
      </c>
      <c r="C139" s="101">
        <v>128</v>
      </c>
      <c r="D139" s="84" t="s">
        <v>23</v>
      </c>
      <c r="E139" s="85" t="s">
        <v>3013</v>
      </c>
      <c r="F139" s="84" t="s">
        <v>855</v>
      </c>
      <c r="G139" s="84"/>
      <c r="H139" s="84" t="e" cm="1">
        <f t="array" ref="H139">IF(
  ISBLANK(F139),
  "",
  IF(
    COUNTIF([4]Settings!G$1:G$609, F139) = 1,
    INDEX([4]Settings!H$1:H$609, MATCH(F139, [4]Settings!G$1:G$609, 0)),
    IFERROR(
      INDEX([4]Settings!H$1:H$609,
        MATCH(1,
          ([4]Settings!G$1:G$609=F139) * ([4]Settings!D$1:D$609=G139),
          0
        )
      ),
      ""
    )
  )
)</f>
        <v>#VALUE!</v>
      </c>
      <c r="I139" s="83">
        <v>35502</v>
      </c>
      <c r="J139" s="82" t="s">
        <v>3014</v>
      </c>
      <c r="K139" s="84" t="s">
        <v>3015</v>
      </c>
      <c r="L139" s="86" t="s">
        <v>3016</v>
      </c>
      <c r="M139" s="84" t="s">
        <v>3017</v>
      </c>
      <c r="N139" s="84" t="s">
        <v>3018</v>
      </c>
      <c r="O139" s="84" t="s">
        <v>565</v>
      </c>
      <c r="P139" s="84" t="s">
        <v>3019</v>
      </c>
      <c r="Q139" s="84" t="s">
        <v>3020</v>
      </c>
      <c r="R139" s="84" t="s">
        <v>3021</v>
      </c>
      <c r="S139" s="89" t="s">
        <v>3022</v>
      </c>
      <c r="T139" s="84"/>
      <c r="U139" s="84" t="s">
        <v>22</v>
      </c>
      <c r="V139" s="88">
        <v>100</v>
      </c>
      <c r="W139" s="89"/>
      <c r="X139" s="90">
        <v>45773</v>
      </c>
      <c r="Y139" s="90" t="s">
        <v>2673</v>
      </c>
      <c r="Z139" s="90" t="str">
        <f>IF(E139="","",IF(T139="","ні","так"))</f>
        <v>ні</v>
      </c>
      <c r="AA139" s="90">
        <v>45772</v>
      </c>
      <c r="AB139" s="90" t="s">
        <v>109</v>
      </c>
      <c r="AC139" s="91"/>
      <c r="AD139" s="102">
        <f ca="1">IF(INT(YEARFRAC(I139,TODAY()))&lt;=30,INT(YEARFRAC(I139,TODAY())),"")</f>
        <v>28</v>
      </c>
      <c r="AE139" s="102" t="str">
        <f ca="1">IF(AND(INT(YEARFRAC(I139,TODAY()))&gt;=31,INT(YEARFRAC(I139,TODAY()))&lt;=35),INT(YEARFRAC(I139,TODAY())),"")</f>
        <v/>
      </c>
      <c r="AF139" s="102" t="str">
        <f ca="1">IF(AND(INT(YEARFRAC(I139,TODAY()))&gt;=36,INT(YEARFRAC(I139,TODAY()))&lt;=40),INT(YEARFRAC(I139,TODAY())),"")</f>
        <v/>
      </c>
      <c r="AG139" s="103" t="str">
        <f ca="1">IF(AND(INT(YEARFRAC(I139,TODAY()))&gt;=41,INT(YEARFRAC(I139,TODAY()))&lt;=45),INT(YEARFRAC(I139,TODAY())),"")</f>
        <v/>
      </c>
      <c r="AH139" s="101"/>
    </row>
    <row r="140" spans="1:34" s="68" customFormat="1" ht="126" x14ac:dyDescent="0.25">
      <c r="A140" s="82" t="s">
        <v>1675</v>
      </c>
      <c r="B140" s="83" t="s">
        <v>1192</v>
      </c>
      <c r="C140" s="101">
        <v>129</v>
      </c>
      <c r="D140" s="84" t="s">
        <v>23</v>
      </c>
      <c r="E140" s="85" t="s">
        <v>1749</v>
      </c>
      <c r="F140" s="84" t="s">
        <v>699</v>
      </c>
      <c r="G140" s="84"/>
      <c r="H140" s="84" t="e" cm="1">
        <f t="array" ref="H140">IF(
  ISBLANK(F140),
  "",
  IF(
    COUNTIF([1]Settings!G$1:G$609, F140) = 1,
    INDEX([1]Settings!H$1:H$609, MATCH(F140, [1]Settings!G$1:G$609, 0)),
    IFERROR(
      INDEX([1]Settings!H$1:H$609,
        MATCH(1,
          ([1]Settings!G$1:G$609=F140) * ([1]Settings!D$1:D$609=G140),
          0
        )
      ),
      ""
    )
  )
)</f>
        <v>#VALUE!</v>
      </c>
      <c r="I140" s="83">
        <v>35587</v>
      </c>
      <c r="J140" s="82" t="s">
        <v>1750</v>
      </c>
      <c r="K140" s="95" t="s">
        <v>1751</v>
      </c>
      <c r="L140" s="86" t="s">
        <v>1752</v>
      </c>
      <c r="M140" s="84" t="s">
        <v>1753</v>
      </c>
      <c r="N140" s="84" t="s">
        <v>1754</v>
      </c>
      <c r="O140" s="84" t="s">
        <v>564</v>
      </c>
      <c r="P140" s="84" t="s">
        <v>1755</v>
      </c>
      <c r="Q140" s="84" t="s">
        <v>1756</v>
      </c>
      <c r="R140" s="84" t="s">
        <v>1757</v>
      </c>
      <c r="S140" s="86" t="s">
        <v>1758</v>
      </c>
      <c r="T140" s="84" t="s">
        <v>1759</v>
      </c>
      <c r="U140" s="84" t="s">
        <v>22</v>
      </c>
      <c r="V140" s="88">
        <v>100</v>
      </c>
      <c r="W140" s="89"/>
      <c r="X140" s="90">
        <v>45770</v>
      </c>
      <c r="Y140" s="90" t="s">
        <v>1460</v>
      </c>
      <c r="Z140" s="90" t="str">
        <f>IF(E140="","",IF(T140="","ні","так"))</f>
        <v>так</v>
      </c>
      <c r="AA140" s="90">
        <v>45769</v>
      </c>
      <c r="AB140" s="90" t="s">
        <v>109</v>
      </c>
      <c r="AC140" s="91"/>
      <c r="AD140" s="102">
        <f ca="1">IF(INT(YEARFRAC(I140,TODAY()))&lt;=30,INT(YEARFRAC(I140,TODAY())),"")</f>
        <v>27</v>
      </c>
      <c r="AE140" s="102" t="str">
        <f ca="1">IF(AND(INT(YEARFRAC(I140,TODAY()))&gt;=31,INT(YEARFRAC(I140,TODAY()))&lt;=35),INT(YEARFRAC(I140,TODAY())),"")</f>
        <v/>
      </c>
      <c r="AF140" s="102" t="str">
        <f ca="1">IF(AND(INT(YEARFRAC(I140,TODAY()))&gt;=36,INT(YEARFRAC(I140,TODAY()))&lt;=40),INT(YEARFRAC(I140,TODAY())),"")</f>
        <v/>
      </c>
      <c r="AG140" s="103" t="str">
        <f ca="1">IF(AND(INT(YEARFRAC(I140,TODAY()))&gt;=41,INT(YEARFRAC(I140,TODAY()))&lt;=45),INT(YEARFRAC(I140,TODAY())),"")</f>
        <v/>
      </c>
      <c r="AH140" s="101"/>
    </row>
    <row r="141" spans="1:34" s="95" customFormat="1" ht="173.25" x14ac:dyDescent="0.25">
      <c r="A141" s="64" t="s">
        <v>2105</v>
      </c>
      <c r="B141" s="65" t="s">
        <v>1497</v>
      </c>
      <c r="C141" s="101">
        <v>130</v>
      </c>
      <c r="D141" s="67" t="s">
        <v>23</v>
      </c>
      <c r="E141" s="114" t="s">
        <v>2217</v>
      </c>
      <c r="F141" s="67" t="s">
        <v>803</v>
      </c>
      <c r="G141" s="67"/>
      <c r="H141" s="67" t="e" cm="1">
        <f t="array" ref="H141">IF(
  ISBLANK(F141),
  "",
  IF(
    COUNTIF([2]Settings!G$1:G$609, F141) = 1,
    INDEX([2]Settings!H$1:H$609, MATCH(F141, [2]Settings!G$1:G$609, 0)),
    IFERROR(
      INDEX([2]Settings!H$1:H$609,
        MATCH(1,
          ([2]Settings!G$1:G$609=F141) * ([2]Settings!D$1:D$609=G141),
          0
        )
      ),
      ""
    )
  )
)</f>
        <v>#VALUE!</v>
      </c>
      <c r="I141" s="65">
        <v>34830</v>
      </c>
      <c r="J141" s="64" t="s">
        <v>2218</v>
      </c>
      <c r="K141" s="68" t="s">
        <v>2219</v>
      </c>
      <c r="L141" s="69" t="s">
        <v>2220</v>
      </c>
      <c r="M141" s="84" t="s">
        <v>2221</v>
      </c>
      <c r="N141" s="84" t="s">
        <v>2222</v>
      </c>
      <c r="O141" s="84" t="s">
        <v>565</v>
      </c>
      <c r="P141" s="84" t="s">
        <v>2223</v>
      </c>
      <c r="Q141" s="84" t="s">
        <v>2224</v>
      </c>
      <c r="R141" s="84" t="s">
        <v>2225</v>
      </c>
      <c r="S141" s="86" t="s">
        <v>2226</v>
      </c>
      <c r="T141" s="67"/>
      <c r="U141" s="67" t="s">
        <v>22</v>
      </c>
      <c r="V141" s="70">
        <v>100</v>
      </c>
      <c r="W141" s="71"/>
      <c r="X141" s="72">
        <v>45771</v>
      </c>
      <c r="Y141" s="72" t="s">
        <v>1879</v>
      </c>
      <c r="Z141" s="72" t="str">
        <f>IF(E141="","",IF(T141="","ні","так"))</f>
        <v>ні</v>
      </c>
      <c r="AA141" s="72">
        <v>45770</v>
      </c>
      <c r="AB141" s="72" t="s">
        <v>109</v>
      </c>
      <c r="AC141" s="73" t="s">
        <v>1951</v>
      </c>
      <c r="AD141" s="74">
        <f ca="1">IF(INT(YEARFRAC(I141,TODAY()))&lt;=30,INT(YEARFRAC(I141,TODAY())),"")</f>
        <v>29</v>
      </c>
      <c r="AE141" s="74" t="str">
        <f ca="1">IF(AND(INT(YEARFRAC(I141,TODAY()))&gt;=31,INT(YEARFRAC(I141,TODAY()))&lt;=35),INT(YEARFRAC(I141,TODAY())),"")</f>
        <v/>
      </c>
      <c r="AF141" s="74" t="str">
        <f ca="1">IF(AND(INT(YEARFRAC(I141,TODAY()))&gt;=36,INT(YEARFRAC(I141,TODAY()))&lt;=40),INT(YEARFRAC(I141,TODAY())),"")</f>
        <v/>
      </c>
      <c r="AG141" s="75" t="str">
        <f ca="1">IF(AND(INT(YEARFRAC(I141,TODAY()))&gt;=41,INT(YEARFRAC(I141,TODAY()))&lt;=45),INT(YEARFRAC(I141,TODAY())),"")</f>
        <v/>
      </c>
      <c r="AH141" s="66"/>
    </row>
    <row r="142" spans="1:34" s="95" customFormat="1" ht="126" x14ac:dyDescent="0.25">
      <c r="A142" s="82" t="s">
        <v>2536</v>
      </c>
      <c r="B142" s="83" t="s">
        <v>1894</v>
      </c>
      <c r="C142" s="101">
        <v>131</v>
      </c>
      <c r="D142" s="84" t="s">
        <v>23</v>
      </c>
      <c r="E142" s="85" t="s">
        <v>2537</v>
      </c>
      <c r="F142" s="84" t="s">
        <v>923</v>
      </c>
      <c r="G142" s="84"/>
      <c r="H142" s="84" t="e" cm="1">
        <f t="array" ref="H142">IF(
  ISBLANK(F142),
  "",
  IF(
    COUNTIF([3]Settings!G$1:G$609, F142) = 1,
    INDEX([3]Settings!H$1:H$609, MATCH(F142, [3]Settings!G$1:G$609, 0)),
    IFERROR(
      INDEX([3]Settings!H$1:H$609,
        MATCH(1,
          ([3]Settings!G$1:G$609=F142) * ([3]Settings!D$1:D$609=G142),
          0
        )
      ),
      ""
    )
  )
)</f>
        <v>#VALUE!</v>
      </c>
      <c r="I142" s="83">
        <v>29740</v>
      </c>
      <c r="J142" s="82" t="s">
        <v>2538</v>
      </c>
      <c r="K142" s="90" t="s">
        <v>2539</v>
      </c>
      <c r="L142" s="86" t="s">
        <v>2540</v>
      </c>
      <c r="M142" s="90" t="s">
        <v>2099</v>
      </c>
      <c r="N142" s="90" t="s">
        <v>2541</v>
      </c>
      <c r="O142" s="84" t="s">
        <v>142</v>
      </c>
      <c r="P142" s="90" t="s">
        <v>2542</v>
      </c>
      <c r="Q142" s="90" t="s">
        <v>2543</v>
      </c>
      <c r="R142" s="90" t="s">
        <v>2544</v>
      </c>
      <c r="S142" s="86"/>
      <c r="T142" s="84"/>
      <c r="U142" s="84" t="s">
        <v>22</v>
      </c>
      <c r="V142" s="88">
        <v>100</v>
      </c>
      <c r="W142" s="89"/>
      <c r="X142" s="90">
        <v>45772</v>
      </c>
      <c r="Y142" s="90" t="s">
        <v>2448</v>
      </c>
      <c r="Z142" s="90" t="str">
        <f>IF(E142="","",IF(T142="","ні","так"))</f>
        <v>ні</v>
      </c>
      <c r="AA142" s="90">
        <v>45771</v>
      </c>
      <c r="AB142" s="90" t="s">
        <v>109</v>
      </c>
      <c r="AC142" s="91"/>
      <c r="AD142" s="102" t="str">
        <f ca="1">IF(INT(YEARFRAC(I142,TODAY()))&lt;=30,INT(YEARFRAC(I142,TODAY())),"")</f>
        <v/>
      </c>
      <c r="AE142" s="102" t="str">
        <f ca="1">IF(AND(INT(YEARFRAC(I142,TODAY()))&gt;=31,INT(YEARFRAC(I142,TODAY()))&lt;=35),INT(YEARFRAC(I142,TODAY())),"")</f>
        <v/>
      </c>
      <c r="AF142" s="102" t="str">
        <f ca="1">IF(AND(INT(YEARFRAC(I142,TODAY()))&gt;=36,INT(YEARFRAC(I142,TODAY()))&lt;=40),INT(YEARFRAC(I142,TODAY())),"")</f>
        <v/>
      </c>
      <c r="AG142" s="103">
        <f ca="1">IF(AND(INT(YEARFRAC(I142,TODAY()))&gt;=41,INT(YEARFRAC(I142,TODAY()))&lt;=45),INT(YEARFRAC(I142,TODAY())),"")</f>
        <v>43</v>
      </c>
      <c r="AH142" s="101"/>
    </row>
    <row r="143" spans="1:34" s="68" customFormat="1" ht="63" x14ac:dyDescent="0.25">
      <c r="A143" s="82" t="s">
        <v>1207</v>
      </c>
      <c r="B143" s="83" t="s">
        <v>1103</v>
      </c>
      <c r="C143" s="101">
        <v>132</v>
      </c>
      <c r="D143" s="84" t="s">
        <v>23</v>
      </c>
      <c r="E143" s="85" t="s">
        <v>1208</v>
      </c>
      <c r="F143" s="84" t="s">
        <v>675</v>
      </c>
      <c r="G143" s="84"/>
      <c r="H143" s="99" t="str" cm="1">
        <f t="array" ref="H143">IF(
  ISBLANK(F143),
  "",
  IF(
    COUNTIF(Settings!G$1:G$608, F143) = 1,
    INDEX(Settings!H$1:H$608, MATCH(F143, Settings!G$1:G$608, 0)),
    IFERROR(
      INDEX(Settings!H$1:H$608,
        MATCH(1,
          (Settings!G$1:G$608=F143) * (Settings!D$1:D$608=G143),
          0
        )
      ),
      ""
    )
  )
)</f>
        <v>Закарпатська</v>
      </c>
      <c r="I143" s="83">
        <v>34626</v>
      </c>
      <c r="J143" s="82" t="s">
        <v>1244</v>
      </c>
      <c r="K143" s="84" t="s">
        <v>1245</v>
      </c>
      <c r="L143" s="86" t="s">
        <v>1246</v>
      </c>
      <c r="M143" s="84" t="s">
        <v>1334</v>
      </c>
      <c r="N143" s="84" t="s">
        <v>1335</v>
      </c>
      <c r="O143" s="84" t="s">
        <v>565</v>
      </c>
      <c r="P143" s="84" t="s">
        <v>1336</v>
      </c>
      <c r="Q143" s="84" t="s">
        <v>1337</v>
      </c>
      <c r="R143" s="84" t="s">
        <v>1338</v>
      </c>
      <c r="S143" s="89" t="s">
        <v>1339</v>
      </c>
      <c r="T143" s="84" t="s">
        <v>1247</v>
      </c>
      <c r="U143" s="84" t="s">
        <v>22</v>
      </c>
      <c r="V143" s="88">
        <v>100</v>
      </c>
      <c r="W143" s="89"/>
      <c r="X143" s="90">
        <v>45769</v>
      </c>
      <c r="Y143" s="90" t="s">
        <v>1104</v>
      </c>
      <c r="Z143" s="90" t="str">
        <f>IF(E143="","",IF(T143="","ні","так"))</f>
        <v>так</v>
      </c>
      <c r="AA143" s="90">
        <v>45768</v>
      </c>
      <c r="AB143" s="90" t="s">
        <v>109</v>
      </c>
      <c r="AC143" s="91"/>
      <c r="AD143" s="57">
        <f ca="1">IF(INT(YEARFRAC(I143,TODAY()))&lt;=30,INT(YEARFRAC(I143,TODAY())),"")</f>
        <v>30</v>
      </c>
      <c r="AE143" s="57" t="str">
        <f ca="1">IF(AND(INT(YEARFRAC(I143,TODAY()))&gt;=31,INT(YEARFRAC(I143,TODAY()))&lt;=35),INT(YEARFRAC(I143,TODAY())),"")</f>
        <v/>
      </c>
      <c r="AF143" s="57" t="str">
        <f ca="1">IF(AND(INT(YEARFRAC(I143,TODAY()))&gt;=36,INT(YEARFRAC(I143,TODAY()))&lt;=40),INT(YEARFRAC(I143,TODAY())),"")</f>
        <v/>
      </c>
      <c r="AG143" s="58" t="str">
        <f ca="1">IF(AND(INT(YEARFRAC(I143,TODAY()))&gt;=41,INT(YEARFRAC(I143,TODAY()))&lt;=45),INT(YEARFRAC(I143,TODAY())),"")</f>
        <v/>
      </c>
      <c r="AH143" s="100"/>
    </row>
    <row r="144" spans="1:34" s="95" customFormat="1" ht="173.25" x14ac:dyDescent="0.25">
      <c r="A144" s="64" t="s">
        <v>2227</v>
      </c>
      <c r="B144" s="65" t="s">
        <v>1497</v>
      </c>
      <c r="C144" s="101">
        <v>133</v>
      </c>
      <c r="D144" s="67" t="s">
        <v>23</v>
      </c>
      <c r="E144" s="76" t="s">
        <v>2228</v>
      </c>
      <c r="F144" s="67" t="s">
        <v>819</v>
      </c>
      <c r="G144" s="67"/>
      <c r="H144" s="67" t="e" cm="1">
        <f t="array" ref="H144">IF(
  ISBLANK(F144),
  "",
  IF(
    COUNTIF([2]Settings!G$1:G$609, F144) = 1,
    INDEX([2]Settings!H$1:H$609, MATCH(F144, [2]Settings!G$1:G$609, 0)),
    IFERROR(
      INDEX([2]Settings!H$1:H$609,
        MATCH(1,
          ([2]Settings!G$1:G$609=F144) * ([2]Settings!D$1:D$609=G144),
          0
        )
      ),
      ""
    )
  )
)</f>
        <v>#VALUE!</v>
      </c>
      <c r="I144" s="65">
        <v>33468</v>
      </c>
      <c r="J144" s="64" t="s">
        <v>2229</v>
      </c>
      <c r="K144" s="67" t="s">
        <v>2230</v>
      </c>
      <c r="L144" s="69" t="s">
        <v>2231</v>
      </c>
      <c r="M144" s="90" t="s">
        <v>2232</v>
      </c>
      <c r="N144" s="90" t="s">
        <v>2233</v>
      </c>
      <c r="O144" s="84" t="s">
        <v>565</v>
      </c>
      <c r="P144" s="90" t="s">
        <v>2234</v>
      </c>
      <c r="Q144" s="90" t="s">
        <v>2235</v>
      </c>
      <c r="R144" s="90" t="s">
        <v>2236</v>
      </c>
      <c r="S144" s="86" t="s">
        <v>2237</v>
      </c>
      <c r="T144" s="67" t="s">
        <v>2238</v>
      </c>
      <c r="U144" s="67" t="s">
        <v>22</v>
      </c>
      <c r="V144" s="70">
        <v>100</v>
      </c>
      <c r="W144" s="71"/>
      <c r="X144" s="72">
        <v>45771</v>
      </c>
      <c r="Y144" s="72" t="s">
        <v>1879</v>
      </c>
      <c r="Z144" s="72" t="str">
        <f>IF(E144="","",IF(T144="","ні","так"))</f>
        <v>так</v>
      </c>
      <c r="AA144" s="72">
        <v>45770</v>
      </c>
      <c r="AB144" s="72" t="s">
        <v>109</v>
      </c>
      <c r="AC144" s="73" t="s">
        <v>2239</v>
      </c>
      <c r="AD144" s="74" t="str">
        <f ca="1">IF(INT(YEARFRAC(I144,TODAY()))&lt;=30,INT(YEARFRAC(I144,TODAY())),"")</f>
        <v/>
      </c>
      <c r="AE144" s="74">
        <f ca="1">IF(AND(INT(YEARFRAC(I144,TODAY()))&gt;=31,INT(YEARFRAC(I144,TODAY()))&lt;=35),INT(YEARFRAC(I144,TODAY())),"")</f>
        <v>33</v>
      </c>
      <c r="AF144" s="74" t="str">
        <f ca="1">IF(AND(INT(YEARFRAC(I144,TODAY()))&gt;=36,INT(YEARFRAC(I144,TODAY()))&lt;=40),INT(YEARFRAC(I144,TODAY())),"")</f>
        <v/>
      </c>
      <c r="AG144" s="75" t="str">
        <f ca="1">IF(AND(INT(YEARFRAC(I144,TODAY()))&gt;=41,INT(YEARFRAC(I144,TODAY()))&lt;=45),INT(YEARFRAC(I144,TODAY())),"")</f>
        <v/>
      </c>
      <c r="AH144" s="66"/>
    </row>
    <row r="145" spans="1:34" s="95" customFormat="1" ht="189" x14ac:dyDescent="0.25">
      <c r="A145" s="82" t="s">
        <v>2545</v>
      </c>
      <c r="B145" s="83" t="s">
        <v>1894</v>
      </c>
      <c r="C145" s="101">
        <v>134</v>
      </c>
      <c r="D145" s="84" t="s">
        <v>23</v>
      </c>
      <c r="E145" s="85" t="s">
        <v>2546</v>
      </c>
      <c r="F145" s="84" t="s">
        <v>922</v>
      </c>
      <c r="G145" s="84"/>
      <c r="H145" s="84" t="e" cm="1">
        <f t="array" ref="H145">IF(
  ISBLANK(F145),
  "",
  IF(
    COUNTIF([3]Settings!G$1:G$609, F145) = 1,
    INDEX([3]Settings!H$1:H$609, MATCH(F145, [3]Settings!G$1:G$609, 0)),
    IFERROR(
      INDEX([3]Settings!H$1:H$609,
        MATCH(1,
          ([3]Settings!G$1:G$609=F145) * ([3]Settings!D$1:D$609=G145),
          0
        )
      ),
      ""
    )
  )
)</f>
        <v>#VALUE!</v>
      </c>
      <c r="I145" s="83">
        <v>32964</v>
      </c>
      <c r="J145" s="82" t="s">
        <v>2547</v>
      </c>
      <c r="K145" s="95" t="s">
        <v>2548</v>
      </c>
      <c r="L145" s="86" t="s">
        <v>2549</v>
      </c>
      <c r="M145" s="84" t="s">
        <v>2550</v>
      </c>
      <c r="N145" s="84" t="s">
        <v>2551</v>
      </c>
      <c r="O145" s="84" t="s">
        <v>565</v>
      </c>
      <c r="P145" s="84" t="s">
        <v>2552</v>
      </c>
      <c r="Q145" s="84" t="s">
        <v>2553</v>
      </c>
      <c r="R145" s="84" t="s">
        <v>2554</v>
      </c>
      <c r="S145" s="86" t="s">
        <v>2555</v>
      </c>
      <c r="T145" s="84"/>
      <c r="U145" s="84" t="s">
        <v>22</v>
      </c>
      <c r="V145" s="88">
        <v>100</v>
      </c>
      <c r="W145" s="89"/>
      <c r="X145" s="90">
        <v>45772</v>
      </c>
      <c r="Y145" s="90" t="s">
        <v>2448</v>
      </c>
      <c r="Z145" s="90" t="str">
        <f>IF(E145="","",IF(T145="","ні","так"))</f>
        <v>ні</v>
      </c>
      <c r="AA145" s="90">
        <v>45772</v>
      </c>
      <c r="AB145" s="90" t="s">
        <v>109</v>
      </c>
      <c r="AC145" s="91"/>
      <c r="AD145" s="102" t="str">
        <f ca="1">IF(INT(YEARFRAC(I145,TODAY()))&lt;=30,INT(YEARFRAC(I145,TODAY())),"")</f>
        <v/>
      </c>
      <c r="AE145" s="102">
        <f ca="1">IF(AND(INT(YEARFRAC(I145,TODAY()))&gt;=31,INT(YEARFRAC(I145,TODAY()))&lt;=35),INT(YEARFRAC(I145,TODAY())),"")</f>
        <v>35</v>
      </c>
      <c r="AF145" s="102" t="str">
        <f ca="1">IF(AND(INT(YEARFRAC(I145,TODAY()))&gt;=36,INT(YEARFRAC(I145,TODAY()))&lt;=40),INT(YEARFRAC(I145,TODAY())),"")</f>
        <v/>
      </c>
      <c r="AG145" s="103" t="str">
        <f ca="1">IF(AND(INT(YEARFRAC(I145,TODAY()))&gt;=41,INT(YEARFRAC(I145,TODAY()))&lt;=45),INT(YEARFRAC(I145,TODAY())),"")</f>
        <v/>
      </c>
      <c r="AH145" s="101"/>
    </row>
    <row r="146" spans="1:34" s="95" customFormat="1" ht="78.75" x14ac:dyDescent="0.25">
      <c r="A146" s="64" t="s">
        <v>2240</v>
      </c>
      <c r="B146" s="65" t="s">
        <v>1497</v>
      </c>
      <c r="C146" s="101">
        <v>135</v>
      </c>
      <c r="D146" s="67" t="s">
        <v>23</v>
      </c>
      <c r="E146" s="68" t="s">
        <v>2241</v>
      </c>
      <c r="F146" s="67" t="s">
        <v>924</v>
      </c>
      <c r="G146" s="67"/>
      <c r="H146" s="67" t="e" cm="1">
        <f t="array" ref="H146">IF(
  ISBLANK(F146),
  "",
  IF(
    COUNTIF([2]Settings!G$1:G$609, F146) = 1,
    INDEX([2]Settings!H$1:H$609, MATCH(F146, [2]Settings!G$1:G$609, 0)),
    IFERROR(
      INDEX([2]Settings!H$1:H$609,
        MATCH(1,
          ([2]Settings!G$1:G$609=F146) * ([2]Settings!D$1:D$609=G146),
          0
        )
      ),
      ""
    )
  )
)</f>
        <v>#VALUE!</v>
      </c>
      <c r="I146" s="65">
        <v>36528</v>
      </c>
      <c r="J146" s="64" t="s">
        <v>2242</v>
      </c>
      <c r="K146" s="67" t="s">
        <v>2243</v>
      </c>
      <c r="L146" s="69" t="s">
        <v>2244</v>
      </c>
      <c r="M146" s="108" t="s">
        <v>2245</v>
      </c>
      <c r="N146" s="108" t="s">
        <v>2246</v>
      </c>
      <c r="O146" s="108" t="s">
        <v>142</v>
      </c>
      <c r="P146" s="108" t="s">
        <v>2247</v>
      </c>
      <c r="Q146" s="108" t="s">
        <v>2248</v>
      </c>
      <c r="R146" s="108" t="s">
        <v>2249</v>
      </c>
      <c r="S146" s="115" t="s">
        <v>2250</v>
      </c>
      <c r="T146" s="67"/>
      <c r="U146" s="67" t="s">
        <v>22</v>
      </c>
      <c r="V146" s="70">
        <v>100</v>
      </c>
      <c r="W146" s="71"/>
      <c r="X146" s="72">
        <v>45771</v>
      </c>
      <c r="Y146" s="72" t="s">
        <v>1879</v>
      </c>
      <c r="Z146" s="72" t="str">
        <f>IF(E146="","",IF(T146="","ні","так"))</f>
        <v>ні</v>
      </c>
      <c r="AA146" s="72">
        <v>45770</v>
      </c>
      <c r="AB146" s="72" t="s">
        <v>109</v>
      </c>
      <c r="AC146" s="73" t="s">
        <v>1927</v>
      </c>
      <c r="AD146" s="74">
        <f ca="1">IF(INT(YEARFRAC(I146,TODAY()))&lt;=30,INT(YEARFRAC(I146,TODAY())),"")</f>
        <v>25</v>
      </c>
      <c r="AE146" s="74" t="str">
        <f ca="1">IF(AND(INT(YEARFRAC(I146,TODAY()))&gt;=31,INT(YEARFRAC(I146,TODAY()))&lt;=35),INT(YEARFRAC(I146,TODAY())),"")</f>
        <v/>
      </c>
      <c r="AF146" s="74" t="str">
        <f ca="1">IF(AND(INT(YEARFRAC(I146,TODAY()))&gt;=36,INT(YEARFRAC(I146,TODAY()))&lt;=40),INT(YEARFRAC(I146,TODAY())),"")</f>
        <v/>
      </c>
      <c r="AG146" s="75" t="str">
        <f ca="1">IF(AND(INT(YEARFRAC(I146,TODAY()))&gt;=41,INT(YEARFRAC(I146,TODAY()))&lt;=45),INT(YEARFRAC(I146,TODAY())),"")</f>
        <v/>
      </c>
      <c r="AH146" s="66"/>
    </row>
    <row r="147" spans="1:34" s="68" customFormat="1" ht="78.75" x14ac:dyDescent="0.25">
      <c r="A147" s="35" t="s">
        <v>1174</v>
      </c>
      <c r="B147" s="51" t="s">
        <v>1103</v>
      </c>
      <c r="C147" s="101">
        <v>136</v>
      </c>
      <c r="D147" s="99" t="s">
        <v>23</v>
      </c>
      <c r="E147" s="59" t="s">
        <v>1170</v>
      </c>
      <c r="F147" s="99" t="s">
        <v>678</v>
      </c>
      <c r="G147" s="99"/>
      <c r="H147" s="99" t="str" cm="1">
        <f t="array" ref="H147">IF(
  ISBLANK(F147),
  "",
  IF(
    COUNTIF(Settings!G$1:G$608, F147) = 1,
    INDEX(Settings!H$1:H$608, MATCH(F147, Settings!G$1:G$608, 0)),
    IFERROR(
      INDEX(Settings!H$1:H$608,
        MATCH(1,
          (Settings!G$1:G$608=F147) * (Settings!D$1:D$608=G147),
          0
        )
      ),
      ""
    )
  )
)</f>
        <v>Закарпатська</v>
      </c>
      <c r="I147" s="51">
        <v>33511</v>
      </c>
      <c r="J147" s="35" t="s">
        <v>1173</v>
      </c>
      <c r="K147" s="36" t="s">
        <v>1171</v>
      </c>
      <c r="L147" s="53" t="s">
        <v>1172</v>
      </c>
      <c r="M147" s="99" t="s">
        <v>1412</v>
      </c>
      <c r="N147" s="99" t="s">
        <v>1413</v>
      </c>
      <c r="O147" s="99" t="s">
        <v>564</v>
      </c>
      <c r="P147" s="99" t="s">
        <v>1414</v>
      </c>
      <c r="Q147" s="99" t="s">
        <v>1415</v>
      </c>
      <c r="R147" s="99" t="s">
        <v>1416</v>
      </c>
      <c r="S147" s="53" t="s">
        <v>1417</v>
      </c>
      <c r="T147" s="99"/>
      <c r="U147" s="99" t="s">
        <v>22</v>
      </c>
      <c r="V147" s="54">
        <v>100</v>
      </c>
      <c r="W147" s="39"/>
      <c r="X147" s="55">
        <v>45769</v>
      </c>
      <c r="Y147" s="55" t="s">
        <v>1104</v>
      </c>
      <c r="Z147" s="55" t="str">
        <f>IF(E147="","",IF(T147="","ні","так"))</f>
        <v>ні</v>
      </c>
      <c r="AA147" s="55">
        <v>45767</v>
      </c>
      <c r="AB147" s="55" t="s">
        <v>109</v>
      </c>
      <c r="AC147" s="56"/>
      <c r="AD147" s="57" t="str">
        <f ca="1">IF(INT(YEARFRAC(I147,TODAY()))&lt;=30,INT(YEARFRAC(I147,TODAY())),"")</f>
        <v/>
      </c>
      <c r="AE147" s="57">
        <f ca="1">IF(AND(INT(YEARFRAC(I147,TODAY()))&gt;=31,INT(YEARFRAC(I147,TODAY()))&lt;=35),INT(YEARFRAC(I147,TODAY())),"")</f>
        <v>33</v>
      </c>
      <c r="AF147" s="57" t="str">
        <f ca="1">IF(AND(INT(YEARFRAC(I147,TODAY()))&gt;=36,INT(YEARFRAC(I147,TODAY()))&lt;=40),INT(YEARFRAC(I147,TODAY())),"")</f>
        <v/>
      </c>
      <c r="AG147" s="58" t="str">
        <f ca="1">IF(AND(INT(YEARFRAC(I147,TODAY()))&gt;=41,INT(YEARFRAC(I147,TODAY()))&lt;=45),INT(YEARFRAC(I147,TODAY())),"")</f>
        <v/>
      </c>
      <c r="AH147" s="100"/>
    </row>
    <row r="148" spans="1:34" s="95" customFormat="1" ht="157.5" x14ac:dyDescent="0.25">
      <c r="A148" s="82" t="s">
        <v>1697</v>
      </c>
      <c r="B148" s="83" t="s">
        <v>1192</v>
      </c>
      <c r="C148" s="101">
        <v>137</v>
      </c>
      <c r="D148" s="84" t="s">
        <v>23</v>
      </c>
      <c r="E148" s="95" t="s">
        <v>1760</v>
      </c>
      <c r="F148" s="84" t="s">
        <v>923</v>
      </c>
      <c r="G148" s="84"/>
      <c r="H148" s="84" t="e" cm="1">
        <f t="array" ref="H148">IF(
  ISBLANK(F148),
  "",
  IF(
    COUNTIF([1]Settings!G$1:G$609, F148) = 1,
    INDEX([1]Settings!H$1:H$609, MATCH(F148, [1]Settings!G$1:G$609, 0)),
    IFERROR(
      INDEX([1]Settings!H$1:H$609,
        MATCH(1,
          ([1]Settings!G$1:G$609=F148) * ([1]Settings!D$1:D$609=G148),
          0
        )
      ),
      ""
    )
  )
)</f>
        <v>#VALUE!</v>
      </c>
      <c r="I148" s="83">
        <v>32335</v>
      </c>
      <c r="J148" s="82" t="s">
        <v>1761</v>
      </c>
      <c r="K148" s="107" t="s">
        <v>1762</v>
      </c>
      <c r="L148" s="107" t="s">
        <v>1763</v>
      </c>
      <c r="M148" s="84" t="s">
        <v>1764</v>
      </c>
      <c r="N148" s="84" t="s">
        <v>1765</v>
      </c>
      <c r="O148" s="84" t="s">
        <v>565</v>
      </c>
      <c r="P148" s="84" t="s">
        <v>1766</v>
      </c>
      <c r="Q148" s="84" t="s">
        <v>1767</v>
      </c>
      <c r="R148" s="84" t="s">
        <v>1768</v>
      </c>
      <c r="S148" s="86" t="s">
        <v>1769</v>
      </c>
      <c r="T148" s="84"/>
      <c r="U148" s="84" t="s">
        <v>22</v>
      </c>
      <c r="V148" s="88">
        <v>100</v>
      </c>
      <c r="W148" s="89"/>
      <c r="X148" s="90">
        <v>45770</v>
      </c>
      <c r="Y148" s="90" t="s">
        <v>1460</v>
      </c>
      <c r="Z148" s="90" t="str">
        <f>IF(E148="","",IF(T148="","ні","так"))</f>
        <v>ні</v>
      </c>
      <c r="AA148" s="90">
        <v>45769</v>
      </c>
      <c r="AB148" s="90" t="s">
        <v>109</v>
      </c>
      <c r="AC148" s="91"/>
      <c r="AD148" s="102" t="str">
        <f ca="1">IF(INT(YEARFRAC(I148,TODAY()))&lt;=30,INT(YEARFRAC(I148,TODAY())),"")</f>
        <v/>
      </c>
      <c r="AE148" s="102" t="str">
        <f ca="1">IF(AND(INT(YEARFRAC(I148,TODAY()))&gt;=31,INT(YEARFRAC(I148,TODAY()))&lt;=35),INT(YEARFRAC(I148,TODAY())),"")</f>
        <v/>
      </c>
      <c r="AF148" s="102">
        <f ca="1">IF(AND(INT(YEARFRAC(I148,TODAY()))&gt;=36,INT(YEARFRAC(I148,TODAY()))&lt;=40),INT(YEARFRAC(I148,TODAY())),"")</f>
        <v>36</v>
      </c>
      <c r="AG148" s="103" t="str">
        <f ca="1">IF(AND(INT(YEARFRAC(I148,TODAY()))&gt;=41,INT(YEARFRAC(I148,TODAY()))&lt;=45),INT(YEARFRAC(I148,TODAY())),"")</f>
        <v/>
      </c>
      <c r="AH148" s="101"/>
    </row>
    <row r="149" spans="1:34" s="95" customFormat="1" ht="126" x14ac:dyDescent="0.25">
      <c r="A149" s="64" t="s">
        <v>2909</v>
      </c>
      <c r="B149" s="65" t="s">
        <v>2662</v>
      </c>
      <c r="C149" s="101">
        <v>138</v>
      </c>
      <c r="D149" s="67" t="s">
        <v>23</v>
      </c>
      <c r="E149" s="97" t="s">
        <v>3023</v>
      </c>
      <c r="F149" s="67" t="s">
        <v>632</v>
      </c>
      <c r="G149" s="67"/>
      <c r="H149" s="84" t="e" cm="1">
        <f t="array" ref="H149">IF(
  ISBLANK(F149),
  "",
  IF(
    COUNTIF([4]Settings!G$1:G$609, F149) = 1,
    INDEX([4]Settings!H$1:H$609, MATCH(F149, [4]Settings!G$1:G$609, 0)),
    IFERROR(
      INDEX([4]Settings!H$1:H$609,
        MATCH(1,
          ([4]Settings!G$1:G$609=F149) * ([4]Settings!D$1:D$609=G149),
          0
        )
      ),
      ""
    )
  )
)</f>
        <v>#VALUE!</v>
      </c>
      <c r="I149" s="65">
        <v>35044</v>
      </c>
      <c r="J149" s="64" t="s">
        <v>3024</v>
      </c>
      <c r="K149" s="68" t="s">
        <v>3025</v>
      </c>
      <c r="L149" s="69" t="s">
        <v>3026</v>
      </c>
      <c r="M149" s="67" t="s">
        <v>3027</v>
      </c>
      <c r="N149" s="67" t="s">
        <v>3028</v>
      </c>
      <c r="O149" s="67" t="s">
        <v>565</v>
      </c>
      <c r="P149" s="67" t="s">
        <v>3029</v>
      </c>
      <c r="Q149" s="67" t="s">
        <v>3030</v>
      </c>
      <c r="R149" s="67" t="s">
        <v>3031</v>
      </c>
      <c r="S149" s="69" t="s">
        <v>3032</v>
      </c>
      <c r="T149" s="67"/>
      <c r="U149" s="67" t="s">
        <v>22</v>
      </c>
      <c r="V149" s="70">
        <v>100</v>
      </c>
      <c r="W149" s="71"/>
      <c r="X149" s="72">
        <v>45773</v>
      </c>
      <c r="Y149" s="72" t="s">
        <v>2673</v>
      </c>
      <c r="Z149" s="72" t="str">
        <f>IF(E149="","",IF(T149="","ні","так"))</f>
        <v>ні</v>
      </c>
      <c r="AA149" s="72">
        <v>45678</v>
      </c>
      <c r="AB149" s="72" t="s">
        <v>109</v>
      </c>
      <c r="AC149" s="73" t="s">
        <v>1110</v>
      </c>
      <c r="AD149" s="102">
        <f ca="1">IF(INT(YEARFRAC(I149,TODAY()))&lt;=30,INT(YEARFRAC(I149,TODAY())),"")</f>
        <v>29</v>
      </c>
      <c r="AE149" s="102" t="str">
        <f ca="1">IF(AND(INT(YEARFRAC(I149,TODAY()))&gt;=31,INT(YEARFRAC(I149,TODAY()))&lt;=35),INT(YEARFRAC(I149,TODAY())),"")</f>
        <v/>
      </c>
      <c r="AF149" s="102" t="str">
        <f ca="1">IF(AND(INT(YEARFRAC(I149,TODAY()))&gt;=36,INT(YEARFRAC(I149,TODAY()))&lt;=40),INT(YEARFRAC(I149,TODAY())),"")</f>
        <v/>
      </c>
      <c r="AG149" s="103" t="str">
        <f ca="1">IF(AND(INT(YEARFRAC(I149,TODAY()))&gt;=41,INT(YEARFRAC(I149,TODAY()))&lt;=45),INT(YEARFRAC(I149,TODAY())),"")</f>
        <v/>
      </c>
      <c r="AH149" s="101"/>
    </row>
    <row r="150" spans="1:34" s="95" customFormat="1" ht="173.25" x14ac:dyDescent="0.25">
      <c r="A150" s="82" t="s">
        <v>1770</v>
      </c>
      <c r="B150" s="83" t="s">
        <v>1192</v>
      </c>
      <c r="C150" s="101">
        <v>139</v>
      </c>
      <c r="D150" s="84" t="s">
        <v>23</v>
      </c>
      <c r="E150" s="85" t="s">
        <v>1771</v>
      </c>
      <c r="F150" s="84" t="s">
        <v>985</v>
      </c>
      <c r="G150" s="84"/>
      <c r="H150" s="84" t="e" cm="1">
        <f t="array" ref="H150">IF(
  ISBLANK(F150),
  "",
  IF(
    COUNTIF([1]Settings!G$1:G$609, F150) = 1,
    INDEX([1]Settings!H$1:H$609, MATCH(F150, [1]Settings!G$1:G$609, 0)),
    IFERROR(
      INDEX([1]Settings!H$1:H$609,
        MATCH(1,
          ([1]Settings!G$1:G$609=F150) * ([1]Settings!D$1:D$609=G150),
          0
        )
      ),
      ""
    )
  )
)</f>
        <v>#VALUE!</v>
      </c>
      <c r="I150" s="83">
        <v>31681</v>
      </c>
      <c r="J150" s="82" t="s">
        <v>1772</v>
      </c>
      <c r="K150" s="95" t="s">
        <v>1773</v>
      </c>
      <c r="L150" s="86" t="s">
        <v>1774</v>
      </c>
      <c r="M150" s="84" t="s">
        <v>1775</v>
      </c>
      <c r="N150" s="84" t="s">
        <v>1776</v>
      </c>
      <c r="O150" s="84" t="s">
        <v>563</v>
      </c>
      <c r="P150" s="84" t="s">
        <v>1777</v>
      </c>
      <c r="Q150" s="84" t="s">
        <v>1778</v>
      </c>
      <c r="R150" s="84" t="s">
        <v>1779</v>
      </c>
      <c r="S150" s="86" t="s">
        <v>1780</v>
      </c>
      <c r="T150" s="84">
        <v>166855</v>
      </c>
      <c r="U150" s="84" t="s">
        <v>22</v>
      </c>
      <c r="V150" s="88">
        <v>100</v>
      </c>
      <c r="W150" s="89"/>
      <c r="X150" s="90">
        <v>45770</v>
      </c>
      <c r="Y150" s="90" t="s">
        <v>1460</v>
      </c>
      <c r="Z150" s="90" t="str">
        <f>IF(E150="","",IF(T150="","ні","так"))</f>
        <v>так</v>
      </c>
      <c r="AA150" s="90">
        <v>45769</v>
      </c>
      <c r="AB150" s="90" t="s">
        <v>109</v>
      </c>
      <c r="AC150" s="91"/>
      <c r="AD150" s="102" t="str">
        <f ca="1">IF(INT(YEARFRAC(I150,TODAY()))&lt;=30,INT(YEARFRAC(I150,TODAY())),"")</f>
        <v/>
      </c>
      <c r="AE150" s="102" t="str">
        <f ca="1">IF(AND(INT(YEARFRAC(I150,TODAY()))&gt;=31,INT(YEARFRAC(I150,TODAY()))&lt;=35),INT(YEARFRAC(I150,TODAY())),"")</f>
        <v/>
      </c>
      <c r="AF150" s="102">
        <f ca="1">IF(AND(INT(YEARFRAC(I150,TODAY()))&gt;=36,INT(YEARFRAC(I150,TODAY()))&lt;=40),INT(YEARFRAC(I150,TODAY())),"")</f>
        <v>38</v>
      </c>
      <c r="AG150" s="103" t="str">
        <f ca="1">IF(AND(INT(YEARFRAC(I150,TODAY()))&gt;=41,INT(YEARFRAC(I150,TODAY()))&lt;=45),INT(YEARFRAC(I150,TODAY())),"")</f>
        <v/>
      </c>
      <c r="AH150" s="101"/>
    </row>
    <row r="151" spans="1:34" s="95" customFormat="1" ht="78.75" x14ac:dyDescent="0.25">
      <c r="A151" s="82" t="s">
        <v>2251</v>
      </c>
      <c r="B151" s="83" t="s">
        <v>1894</v>
      </c>
      <c r="C151" s="101">
        <v>140</v>
      </c>
      <c r="D151" s="84" t="s">
        <v>23</v>
      </c>
      <c r="E151" s="84" t="s">
        <v>2252</v>
      </c>
      <c r="F151" s="84" t="s">
        <v>663</v>
      </c>
      <c r="G151" s="84"/>
      <c r="H151" s="84" t="e" cm="1">
        <f t="array" ref="H151">IF(
  ISBLANK(F151),
  "",
  IF(
    COUNTIF([2]Settings!G$1:G$609, F151) = 1,
    INDEX([2]Settings!H$1:H$609, MATCH(F151, [2]Settings!G$1:G$609, 0)),
    IFERROR(
      INDEX([2]Settings!H$1:H$609,
        MATCH(1,
          ([2]Settings!G$1:G$609=F151) * ([2]Settings!D$1:D$609=G151),
          0
        )
      ),
      ""
    )
  )
)</f>
        <v>#VALUE!</v>
      </c>
      <c r="I151" s="83">
        <v>31205</v>
      </c>
      <c r="J151" s="82" t="s">
        <v>2253</v>
      </c>
      <c r="K151" s="95" t="s">
        <v>2254</v>
      </c>
      <c r="L151" s="86" t="s">
        <v>2255</v>
      </c>
      <c r="M151" s="108" t="s">
        <v>2256</v>
      </c>
      <c r="N151" s="108" t="s">
        <v>2257</v>
      </c>
      <c r="O151" s="108" t="s">
        <v>565</v>
      </c>
      <c r="P151" s="108" t="s">
        <v>2258</v>
      </c>
      <c r="Q151" s="108" t="s">
        <v>2259</v>
      </c>
      <c r="R151" s="108" t="s">
        <v>2260</v>
      </c>
      <c r="S151" s="109" t="s">
        <v>1457</v>
      </c>
      <c r="T151" s="84"/>
      <c r="U151" s="84" t="s">
        <v>22</v>
      </c>
      <c r="V151" s="88">
        <v>100</v>
      </c>
      <c r="W151" s="89"/>
      <c r="X151" s="90">
        <v>45771</v>
      </c>
      <c r="Y151" s="90" t="s">
        <v>1879</v>
      </c>
      <c r="Z151" s="90" t="str">
        <f>IF(E151="","",IF(T151="","ні","так"))</f>
        <v>ні</v>
      </c>
      <c r="AA151" s="90">
        <v>45770</v>
      </c>
      <c r="AB151" s="90" t="s">
        <v>569</v>
      </c>
      <c r="AC151" s="91"/>
      <c r="AD151" s="102" t="str">
        <f ca="1">IF(INT(YEARFRAC(I151,TODAY()))&lt;=30,INT(YEARFRAC(I151,TODAY())),"")</f>
        <v/>
      </c>
      <c r="AE151" s="102" t="str">
        <f ca="1">IF(AND(INT(YEARFRAC(I151,TODAY()))&gt;=31,INT(YEARFRAC(I151,TODAY()))&lt;=35),INT(YEARFRAC(I151,TODAY())),"")</f>
        <v/>
      </c>
      <c r="AF151" s="102">
        <f ca="1">IF(AND(INT(YEARFRAC(I151,TODAY()))&gt;=36,INT(YEARFRAC(I151,TODAY()))&lt;=40),INT(YEARFRAC(I151,TODAY())),"")</f>
        <v>39</v>
      </c>
      <c r="AG151" s="103" t="str">
        <f ca="1">IF(AND(INT(YEARFRAC(I151,TODAY()))&gt;=41,INT(YEARFRAC(I151,TODAY()))&lt;=45),INT(YEARFRAC(I151,TODAY())),"")</f>
        <v/>
      </c>
      <c r="AH151" s="101"/>
    </row>
    <row r="152" spans="1:34" s="95" customFormat="1" ht="63" x14ac:dyDescent="0.25">
      <c r="A152" s="82" t="s">
        <v>2261</v>
      </c>
      <c r="B152" s="83" t="s">
        <v>1497</v>
      </c>
      <c r="C152" s="101">
        <v>141</v>
      </c>
      <c r="D152" s="84" t="s">
        <v>23</v>
      </c>
      <c r="E152" s="85" t="s">
        <v>2262</v>
      </c>
      <c r="F152" s="84" t="s">
        <v>602</v>
      </c>
      <c r="G152" s="84"/>
      <c r="H152" s="84" t="e" cm="1">
        <f t="array" ref="H152">IF(
  ISBLANK(F152),
  "",
  IF(
    COUNTIF([2]Settings!G$1:G$609, F152) = 1,
    INDEX([2]Settings!H$1:H$609, MATCH(F152, [2]Settings!G$1:G$609, 0)),
    IFERROR(
      INDEX([2]Settings!H$1:H$609,
        MATCH(1,
          ([2]Settings!G$1:G$609=F152) * ([2]Settings!D$1:D$609=G152),
          0
        )
      ),
      ""
    )
  )
)</f>
        <v>#VALUE!</v>
      </c>
      <c r="I152" s="83">
        <v>32247</v>
      </c>
      <c r="J152" s="82" t="s">
        <v>2263</v>
      </c>
      <c r="K152" s="84" t="s">
        <v>2264</v>
      </c>
      <c r="L152" s="107" t="s">
        <v>2265</v>
      </c>
      <c r="M152" s="108" t="s">
        <v>2266</v>
      </c>
      <c r="N152" s="108" t="s">
        <v>2267</v>
      </c>
      <c r="O152" s="108" t="s">
        <v>565</v>
      </c>
      <c r="P152" s="108" t="s">
        <v>2268</v>
      </c>
      <c r="Q152" s="108" t="s">
        <v>2269</v>
      </c>
      <c r="R152" s="108" t="s">
        <v>2270</v>
      </c>
      <c r="S152" s="109" t="s">
        <v>2271</v>
      </c>
      <c r="T152" s="84"/>
      <c r="U152" s="84" t="s">
        <v>22</v>
      </c>
      <c r="V152" s="88">
        <v>100</v>
      </c>
      <c r="W152" s="89"/>
      <c r="X152" s="90">
        <v>45771</v>
      </c>
      <c r="Y152" s="90" t="s">
        <v>1879</v>
      </c>
      <c r="Z152" s="90" t="str">
        <f>IF(E152="","",IF(T152="","ні","так"))</f>
        <v>ні</v>
      </c>
      <c r="AA152" s="90">
        <v>45770</v>
      </c>
      <c r="AB152" s="90" t="s">
        <v>109</v>
      </c>
      <c r="AC152" s="91"/>
      <c r="AD152" s="102" t="str">
        <f ca="1">IF(INT(YEARFRAC(I152,TODAY()))&lt;=30,INT(YEARFRAC(I152,TODAY())),"")</f>
        <v/>
      </c>
      <c r="AE152" s="102" t="str">
        <f ca="1">IF(AND(INT(YEARFRAC(I152,TODAY()))&gt;=31,INT(YEARFRAC(I152,TODAY()))&lt;=35),INT(YEARFRAC(I152,TODAY())),"")</f>
        <v/>
      </c>
      <c r="AF152" s="102">
        <f ca="1">IF(AND(INT(YEARFRAC(I152,TODAY()))&gt;=36,INT(YEARFRAC(I152,TODAY()))&lt;=40),INT(YEARFRAC(I152,TODAY())),"")</f>
        <v>37</v>
      </c>
      <c r="AG152" s="103" t="str">
        <f ca="1">IF(AND(INT(YEARFRAC(I152,TODAY()))&gt;=41,INT(YEARFRAC(I152,TODAY()))&lt;=45),INT(YEARFRAC(I152,TODAY())),"")</f>
        <v/>
      </c>
      <c r="AH152" s="101"/>
    </row>
    <row r="153" spans="1:34" s="95" customFormat="1" ht="94.5" x14ac:dyDescent="0.25">
      <c r="A153" s="82" t="s">
        <v>2674</v>
      </c>
      <c r="B153" s="83" t="s">
        <v>2662</v>
      </c>
      <c r="C153" s="101">
        <v>142</v>
      </c>
      <c r="D153" s="84" t="s">
        <v>23</v>
      </c>
      <c r="E153" s="84" t="s">
        <v>3033</v>
      </c>
      <c r="F153" s="84" t="s">
        <v>725</v>
      </c>
      <c r="G153" s="84"/>
      <c r="H153" s="84" t="e" cm="1">
        <f t="array" ref="H153">IF(
  ISBLANK(F153),
  "",
  IF(
    COUNTIF([4]Settings!G$1:G$609, F153) = 1,
    INDEX([4]Settings!H$1:H$609, MATCH(F153, [4]Settings!G$1:G$609, 0)),
    IFERROR(
      INDEX([4]Settings!H$1:H$609,
        MATCH(1,
          ([4]Settings!G$1:G$609=F153) * ([4]Settings!D$1:D$609=G153),
          0
        )
      ),
      ""
    )
  )
)</f>
        <v>#VALUE!</v>
      </c>
      <c r="I153" s="83">
        <v>34586</v>
      </c>
      <c r="J153" s="82" t="s">
        <v>3034</v>
      </c>
      <c r="K153" s="95" t="s">
        <v>3035</v>
      </c>
      <c r="L153" s="86" t="s">
        <v>3036</v>
      </c>
      <c r="M153" s="84" t="s">
        <v>3037</v>
      </c>
      <c r="N153" s="84" t="s">
        <v>3038</v>
      </c>
      <c r="O153" s="84" t="s">
        <v>565</v>
      </c>
      <c r="P153" s="84" t="s">
        <v>3039</v>
      </c>
      <c r="Q153" s="84" t="s">
        <v>3040</v>
      </c>
      <c r="R153" s="84" t="s">
        <v>3041</v>
      </c>
      <c r="S153" s="86" t="s">
        <v>3042</v>
      </c>
      <c r="T153" s="84"/>
      <c r="U153" s="84" t="s">
        <v>22</v>
      </c>
      <c r="V153" s="88">
        <v>100</v>
      </c>
      <c r="W153" s="89"/>
      <c r="X153" s="90">
        <v>45773</v>
      </c>
      <c r="Y153" s="90" t="s">
        <v>2673</v>
      </c>
      <c r="Z153" s="90" t="str">
        <f>IF(E153="","",IF(T153="","ні","так"))</f>
        <v>ні</v>
      </c>
      <c r="AA153" s="90">
        <v>45772</v>
      </c>
      <c r="AB153" s="90" t="s">
        <v>109</v>
      </c>
      <c r="AC153" s="91"/>
      <c r="AD153" s="102">
        <f ca="1">IF(INT(YEARFRAC(I153,TODAY()))&lt;=30,INT(YEARFRAC(I153,TODAY())),"")</f>
        <v>30</v>
      </c>
      <c r="AE153" s="102" t="str">
        <f ca="1">IF(AND(INT(YEARFRAC(I153,TODAY()))&gt;=31,INT(YEARFRAC(I153,TODAY()))&lt;=35),INT(YEARFRAC(I153,TODAY())),"")</f>
        <v/>
      </c>
      <c r="AF153" s="102" t="str">
        <f ca="1">IF(AND(INT(YEARFRAC(I153,TODAY()))&gt;=36,INT(YEARFRAC(I153,TODAY()))&lt;=40),INT(YEARFRAC(I153,TODAY())),"")</f>
        <v/>
      </c>
      <c r="AG153" s="103" t="str">
        <f ca="1">IF(AND(INT(YEARFRAC(I153,TODAY()))&gt;=41,INT(YEARFRAC(I153,TODAY()))&lt;=45),INT(YEARFRAC(I153,TODAY())),"")</f>
        <v/>
      </c>
      <c r="AH153" s="101"/>
    </row>
    <row r="154" spans="1:34" s="95" customFormat="1" ht="78.75" x14ac:dyDescent="0.25">
      <c r="A154" s="82" t="s">
        <v>3043</v>
      </c>
      <c r="B154" s="83" t="s">
        <v>2662</v>
      </c>
      <c r="C154" s="101">
        <v>143</v>
      </c>
      <c r="D154" s="84" t="s">
        <v>23</v>
      </c>
      <c r="E154" s="85" t="s">
        <v>3044</v>
      </c>
      <c r="F154" s="84" t="s">
        <v>708</v>
      </c>
      <c r="G154" s="84"/>
      <c r="H154" s="84" t="e" cm="1">
        <f t="array" ref="H154">IF(
  ISBLANK(F154),
  "",
  IF(
    COUNTIF([4]Settings!G$1:G$609, F154) = 1,
    INDEX([4]Settings!H$1:H$609, MATCH(F154, [4]Settings!G$1:G$609, 0)),
    IFERROR(
      INDEX([4]Settings!H$1:H$609,
        MATCH(1,
          ([4]Settings!G$1:G$609=F154) * ([4]Settings!D$1:D$609=G154),
          0
        )
      ),
      ""
    )
  )
)</f>
        <v>#VALUE!</v>
      </c>
      <c r="I154" s="83">
        <v>33170</v>
      </c>
      <c r="J154" s="82" t="s">
        <v>3045</v>
      </c>
      <c r="K154" s="95" t="s">
        <v>3046</v>
      </c>
      <c r="L154" s="86" t="s">
        <v>3047</v>
      </c>
      <c r="M154" s="84" t="s">
        <v>3048</v>
      </c>
      <c r="N154" s="84" t="s">
        <v>3049</v>
      </c>
      <c r="O154" s="84" t="s">
        <v>142</v>
      </c>
      <c r="P154" s="84" t="s">
        <v>3050</v>
      </c>
      <c r="Q154" s="84" t="s">
        <v>3051</v>
      </c>
      <c r="R154" s="84" t="s">
        <v>3052</v>
      </c>
      <c r="S154" s="86" t="s">
        <v>3053</v>
      </c>
      <c r="T154" s="84"/>
      <c r="U154" s="84" t="s">
        <v>22</v>
      </c>
      <c r="V154" s="88">
        <v>100</v>
      </c>
      <c r="W154" s="89"/>
      <c r="X154" s="90">
        <v>45773</v>
      </c>
      <c r="Y154" s="90" t="s">
        <v>2673</v>
      </c>
      <c r="Z154" s="90" t="str">
        <f>IF(E154="","",IF(T154="","ні","так"))</f>
        <v>ні</v>
      </c>
      <c r="AA154" s="90">
        <v>45772</v>
      </c>
      <c r="AB154" s="90" t="s">
        <v>109</v>
      </c>
      <c r="AC154" s="91"/>
      <c r="AD154" s="102" t="str">
        <f ca="1">IF(INT(YEARFRAC(I154,TODAY()))&lt;=30,INT(YEARFRAC(I154,TODAY())),"")</f>
        <v/>
      </c>
      <c r="AE154" s="102">
        <f ca="1">IF(AND(INT(YEARFRAC(I154,TODAY()))&gt;=31,INT(YEARFRAC(I154,TODAY()))&lt;=35),INT(YEARFRAC(I154,TODAY())),"")</f>
        <v>34</v>
      </c>
      <c r="AF154" s="102" t="str">
        <f ca="1">IF(AND(INT(YEARFRAC(I154,TODAY()))&gt;=36,INT(YEARFRAC(I154,TODAY()))&lt;=40),INT(YEARFRAC(I154,TODAY())),"")</f>
        <v/>
      </c>
      <c r="AG154" s="103" t="str">
        <f ca="1">IF(AND(INT(YEARFRAC(I154,TODAY()))&gt;=41,INT(YEARFRAC(I154,TODAY()))&lt;=45),INT(YEARFRAC(I154,TODAY())),"")</f>
        <v/>
      </c>
      <c r="AH154" s="101"/>
    </row>
    <row r="155" spans="1:34" s="95" customFormat="1" ht="173.25" x14ac:dyDescent="0.25">
      <c r="A155" s="82" t="s">
        <v>2556</v>
      </c>
      <c r="B155" s="83" t="s">
        <v>1894</v>
      </c>
      <c r="C155" s="101">
        <v>144</v>
      </c>
      <c r="D155" s="84" t="s">
        <v>23</v>
      </c>
      <c r="E155" s="84" t="s">
        <v>2557</v>
      </c>
      <c r="F155" s="84" t="s">
        <v>903</v>
      </c>
      <c r="G155" s="84"/>
      <c r="H155" s="84" t="e" cm="1">
        <f t="array" ref="H155">IF(
  ISBLANK(F155),
  "",
  IF(
    COUNTIF([3]Settings!G$1:G$609, F155) = 1,
    INDEX([3]Settings!H$1:H$609, MATCH(F155, [3]Settings!G$1:G$609, 0)),
    IFERROR(
      INDEX([3]Settings!H$1:H$609,
        MATCH(1,
          ([3]Settings!G$1:G$609=F155) * ([3]Settings!D$1:D$609=G155),
          0
        )
      ),
      ""
    )
  )
)</f>
        <v>#VALUE!</v>
      </c>
      <c r="I155" s="83">
        <v>36624</v>
      </c>
      <c r="J155" s="82" t="s">
        <v>2558</v>
      </c>
      <c r="K155" s="95" t="s">
        <v>2559</v>
      </c>
      <c r="L155" s="86" t="s">
        <v>2560</v>
      </c>
      <c r="M155" s="84" t="s">
        <v>2561</v>
      </c>
      <c r="N155" s="84" t="s">
        <v>2562</v>
      </c>
      <c r="O155" s="84" t="s">
        <v>564</v>
      </c>
      <c r="P155" s="84" t="s">
        <v>2563</v>
      </c>
      <c r="Q155" s="84" t="s">
        <v>2564</v>
      </c>
      <c r="R155" s="84" t="s">
        <v>2565</v>
      </c>
      <c r="S155" s="86" t="s">
        <v>2566</v>
      </c>
      <c r="T155" s="84"/>
      <c r="U155" s="84" t="s">
        <v>22</v>
      </c>
      <c r="V155" s="88">
        <v>100</v>
      </c>
      <c r="W155" s="89"/>
      <c r="X155" s="90">
        <v>45772</v>
      </c>
      <c r="Y155" s="90" t="s">
        <v>2448</v>
      </c>
      <c r="Z155" s="90" t="str">
        <f>IF(E155="","",IF(T155="","ні","так"))</f>
        <v>ні</v>
      </c>
      <c r="AA155" s="90">
        <v>45771</v>
      </c>
      <c r="AB155" s="90" t="s">
        <v>109</v>
      </c>
      <c r="AC155" s="91"/>
      <c r="AD155" s="102">
        <f ca="1">IF(INT(YEARFRAC(I155,TODAY()))&lt;=30,INT(YEARFRAC(I155,TODAY())),"")</f>
        <v>25</v>
      </c>
      <c r="AE155" s="102" t="str">
        <f ca="1">IF(AND(INT(YEARFRAC(I155,TODAY()))&gt;=31,INT(YEARFRAC(I155,TODAY()))&lt;=35),INT(YEARFRAC(I155,TODAY())),"")</f>
        <v/>
      </c>
      <c r="AF155" s="102" t="str">
        <f ca="1">IF(AND(INT(YEARFRAC(I155,TODAY()))&gt;=36,INT(YEARFRAC(I155,TODAY()))&lt;=40),INT(YEARFRAC(I155,TODAY())),"")</f>
        <v/>
      </c>
      <c r="AG155" s="103" t="str">
        <f ca="1">IF(AND(INT(YEARFRAC(I155,TODAY()))&gt;=41,INT(YEARFRAC(I155,TODAY()))&lt;=45),INT(YEARFRAC(I155,TODAY())),"")</f>
        <v/>
      </c>
      <c r="AH155" s="101"/>
    </row>
    <row r="156" spans="1:34" s="95" customFormat="1" ht="189" x14ac:dyDescent="0.25">
      <c r="A156" s="82" t="s">
        <v>2567</v>
      </c>
      <c r="B156" s="83" t="s">
        <v>1894</v>
      </c>
      <c r="C156" s="101">
        <v>145</v>
      </c>
      <c r="D156" s="84" t="s">
        <v>23</v>
      </c>
      <c r="E156" s="85" t="s">
        <v>2568</v>
      </c>
      <c r="F156" s="84" t="s">
        <v>140</v>
      </c>
      <c r="G156" s="84"/>
      <c r="H156" s="84" t="e" cm="1">
        <f t="array" ref="H156">IF(
  ISBLANK(F156),
  "",
  IF(
    COUNTIF([3]Settings!G$1:G$609, F156) = 1,
    INDEX([3]Settings!H$1:H$609, MATCH(F156, [3]Settings!G$1:G$609, 0)),
    IFERROR(
      INDEX([3]Settings!H$1:H$609,
        MATCH(1,
          ([3]Settings!G$1:G$609=F156) * ([3]Settings!D$1:D$609=G156),
          0
        )
      ),
      ""
    )
  )
)</f>
        <v>#VALUE!</v>
      </c>
      <c r="I156" s="83">
        <v>34121</v>
      </c>
      <c r="J156" s="82" t="s">
        <v>2569</v>
      </c>
      <c r="K156" s="84" t="s">
        <v>2570</v>
      </c>
      <c r="L156" s="86" t="s">
        <v>2571</v>
      </c>
      <c r="M156" s="84" t="s">
        <v>2572</v>
      </c>
      <c r="N156" s="84" t="s">
        <v>2573</v>
      </c>
      <c r="O156" s="84" t="s">
        <v>564</v>
      </c>
      <c r="P156" s="84" t="s">
        <v>2574</v>
      </c>
      <c r="Q156" s="84" t="s">
        <v>2575</v>
      </c>
      <c r="R156" s="84" t="s">
        <v>2576</v>
      </c>
      <c r="S156" s="89" t="s">
        <v>2577</v>
      </c>
      <c r="T156" s="84"/>
      <c r="U156" s="84" t="s">
        <v>22</v>
      </c>
      <c r="V156" s="88">
        <v>100</v>
      </c>
      <c r="W156" s="89"/>
      <c r="X156" s="90">
        <v>45772</v>
      </c>
      <c r="Y156" s="90" t="s">
        <v>2448</v>
      </c>
      <c r="Z156" s="90" t="str">
        <f>IF(E156="","",IF(T156="","ні","так"))</f>
        <v>ні</v>
      </c>
      <c r="AA156" s="90">
        <v>45771</v>
      </c>
      <c r="AB156" s="90" t="s">
        <v>109</v>
      </c>
      <c r="AC156" s="91"/>
      <c r="AD156" s="102" t="str">
        <f ca="1">IF(INT(YEARFRAC(I156,TODAY()))&lt;=30,INT(YEARFRAC(I156,TODAY())),"")</f>
        <v/>
      </c>
      <c r="AE156" s="102">
        <f ca="1">IF(AND(INT(YEARFRAC(I156,TODAY()))&gt;=31,INT(YEARFRAC(I156,TODAY()))&lt;=35),INT(YEARFRAC(I156,TODAY())),"")</f>
        <v>31</v>
      </c>
      <c r="AF156" s="102" t="str">
        <f ca="1">IF(AND(INT(YEARFRAC(I156,TODAY()))&gt;=36,INT(YEARFRAC(I156,TODAY()))&lt;=40),INT(YEARFRAC(I156,TODAY())),"")</f>
        <v/>
      </c>
      <c r="AG156" s="103" t="str">
        <f ca="1">IF(AND(INT(YEARFRAC(I156,TODAY()))&gt;=41,INT(YEARFRAC(I156,TODAY()))&lt;=45),INT(YEARFRAC(I156,TODAY())),"")</f>
        <v/>
      </c>
      <c r="AH156" s="101"/>
    </row>
    <row r="157" spans="1:34" s="110" customFormat="1" ht="204.75" x14ac:dyDescent="0.25">
      <c r="A157" s="64" t="s">
        <v>2578</v>
      </c>
      <c r="B157" s="65" t="s">
        <v>1894</v>
      </c>
      <c r="C157" s="101">
        <v>146</v>
      </c>
      <c r="D157" s="67" t="s">
        <v>23</v>
      </c>
      <c r="E157" s="76" t="s">
        <v>2579</v>
      </c>
      <c r="F157" s="67" t="s">
        <v>730</v>
      </c>
      <c r="G157" s="67"/>
      <c r="H157" s="67" t="e" cm="1">
        <f t="array" ref="H157">IF(
  ISBLANK(F157),
  "",
  IF(
    COUNTIF([3]Settings!G$1:G$609, F157) = 1,
    INDEX([3]Settings!H$1:H$609, MATCH(F157, [3]Settings!G$1:G$609, 0)),
    IFERROR(
      INDEX([3]Settings!H$1:H$609,
        MATCH(1,
          ([3]Settings!G$1:G$609=F157) * ([3]Settings!D$1:D$609=G157),
          0
        )
      ),
      ""
    )
  )
)</f>
        <v>#VALUE!</v>
      </c>
      <c r="I157" s="65">
        <v>33932</v>
      </c>
      <c r="J157" s="64" t="s">
        <v>2580</v>
      </c>
      <c r="K157" s="67" t="s">
        <v>2581</v>
      </c>
      <c r="L157" s="69" t="s">
        <v>2582</v>
      </c>
      <c r="M157" s="67" t="s">
        <v>2583</v>
      </c>
      <c r="N157" s="67" t="s">
        <v>2584</v>
      </c>
      <c r="O157" s="67" t="s">
        <v>565</v>
      </c>
      <c r="P157" s="67" t="s">
        <v>2585</v>
      </c>
      <c r="Q157" s="67" t="s">
        <v>2586</v>
      </c>
      <c r="R157" s="67" t="s">
        <v>2587</v>
      </c>
      <c r="S157" s="69" t="s">
        <v>2588</v>
      </c>
      <c r="T157" s="67"/>
      <c r="U157" s="67" t="s">
        <v>22</v>
      </c>
      <c r="V157" s="70">
        <v>100</v>
      </c>
      <c r="W157" s="71"/>
      <c r="X157" s="72">
        <v>45772</v>
      </c>
      <c r="Y157" s="72" t="s">
        <v>2448</v>
      </c>
      <c r="Z157" s="72" t="str">
        <f>IF(E157="","",IF(T157="","ні","так"))</f>
        <v>ні</v>
      </c>
      <c r="AA157" s="72">
        <v>45771</v>
      </c>
      <c r="AB157" s="72" t="s">
        <v>109</v>
      </c>
      <c r="AC157" s="73" t="s">
        <v>1951</v>
      </c>
      <c r="AD157" s="74" t="str">
        <f ca="1">IF(INT(YEARFRAC(I157,TODAY()))&lt;=30,INT(YEARFRAC(I157,TODAY())),"")</f>
        <v/>
      </c>
      <c r="AE157" s="74">
        <f ca="1">IF(AND(INT(YEARFRAC(I157,TODAY()))&gt;=31,INT(YEARFRAC(I157,TODAY()))&lt;=35),INT(YEARFRAC(I157,TODAY())),"")</f>
        <v>32</v>
      </c>
      <c r="AF157" s="74" t="str">
        <f ca="1">IF(AND(INT(YEARFRAC(I157,TODAY()))&gt;=36,INT(YEARFRAC(I157,TODAY()))&lt;=40),INT(YEARFRAC(I157,TODAY())),"")</f>
        <v/>
      </c>
      <c r="AG157" s="75" t="str">
        <f ca="1">IF(AND(INT(YEARFRAC(I157,TODAY()))&gt;=41,INT(YEARFRAC(I157,TODAY()))&lt;=45),INT(YEARFRAC(I157,TODAY())),"")</f>
        <v/>
      </c>
      <c r="AH157" s="66"/>
    </row>
    <row r="158" spans="1:34" s="68" customFormat="1" ht="94.5" x14ac:dyDescent="0.25">
      <c r="A158" s="64" t="s">
        <v>2084</v>
      </c>
      <c r="B158" s="65" t="s">
        <v>1497</v>
      </c>
      <c r="C158" s="101">
        <v>147</v>
      </c>
      <c r="D158" s="67" t="s">
        <v>23</v>
      </c>
      <c r="E158" s="67" t="s">
        <v>2272</v>
      </c>
      <c r="F158" s="67" t="s">
        <v>129</v>
      </c>
      <c r="G158" s="67" t="s">
        <v>1057</v>
      </c>
      <c r="H158" s="84" t="e" cm="1">
        <f t="array" ref="H158">IF(
  ISBLANK(F158),
  "",
  IF(
    COUNTIF([2]Settings!G$1:G$609, F158) = 1,
    INDEX([2]Settings!H$1:H$609, MATCH(F158, [2]Settings!G$1:G$609, 0)),
    IFERROR(
      INDEX([2]Settings!H$1:H$609,
        MATCH(1,
          ([2]Settings!G$1:G$609=F158) * ([2]Settings!D$1:D$609=G158),
          0
        )
      ),
      ""
    )
  )
)</f>
        <v>#VALUE!</v>
      </c>
      <c r="I158" s="65">
        <v>35254</v>
      </c>
      <c r="J158" s="64" t="s">
        <v>2273</v>
      </c>
      <c r="K158" s="68" t="s">
        <v>2274</v>
      </c>
      <c r="L158" s="69" t="s">
        <v>2275</v>
      </c>
      <c r="M158" s="84" t="s">
        <v>2276</v>
      </c>
      <c r="N158" s="84" t="s">
        <v>2277</v>
      </c>
      <c r="O158" s="84" t="s">
        <v>565</v>
      </c>
      <c r="P158" s="84" t="s">
        <v>2278</v>
      </c>
      <c r="Q158" s="84" t="s">
        <v>2279</v>
      </c>
      <c r="R158" s="84" t="s">
        <v>2280</v>
      </c>
      <c r="S158" s="86" t="s">
        <v>2281</v>
      </c>
      <c r="T158" s="67"/>
      <c r="U158" s="67" t="s">
        <v>22</v>
      </c>
      <c r="V158" s="70">
        <v>100</v>
      </c>
      <c r="W158" s="71"/>
      <c r="X158" s="72">
        <v>45771</v>
      </c>
      <c r="Y158" s="72" t="s">
        <v>1879</v>
      </c>
      <c r="Z158" s="72" t="str">
        <f>IF(E158="","",IF(T158="","ні","так"))</f>
        <v>ні</v>
      </c>
      <c r="AA158" s="72">
        <v>45770</v>
      </c>
      <c r="AB158" s="72" t="s">
        <v>109</v>
      </c>
      <c r="AC158" s="73" t="s">
        <v>1110</v>
      </c>
      <c r="AD158" s="102">
        <f ca="1">IF(INT(YEARFRAC(I158,TODAY()))&lt;=30,INT(YEARFRAC(I158,TODAY())),"")</f>
        <v>28</v>
      </c>
      <c r="AE158" s="102" t="str">
        <f ca="1">IF(AND(INT(YEARFRAC(I158,TODAY()))&gt;=31,INT(YEARFRAC(I158,TODAY()))&lt;=35),INT(YEARFRAC(I158,TODAY())),"")</f>
        <v/>
      </c>
      <c r="AF158" s="102" t="str">
        <f ca="1">IF(AND(INT(YEARFRAC(I158,TODAY()))&gt;=36,INT(YEARFRAC(I158,TODAY()))&lt;=40),INT(YEARFRAC(I158,TODAY())),"")</f>
        <v/>
      </c>
      <c r="AG158" s="103" t="str">
        <f ca="1">IF(AND(INT(YEARFRAC(I158,TODAY()))&gt;=41,INT(YEARFRAC(I158,TODAY()))&lt;=45),INT(YEARFRAC(I158,TODAY())),"")</f>
        <v/>
      </c>
      <c r="AH158" s="101"/>
    </row>
    <row r="159" spans="1:34" s="95" customFormat="1" ht="110.25" x14ac:dyDescent="0.25">
      <c r="A159" s="82" t="s">
        <v>2545</v>
      </c>
      <c r="B159" s="83" t="s">
        <v>1894</v>
      </c>
      <c r="C159" s="101">
        <v>148</v>
      </c>
      <c r="D159" s="84" t="s">
        <v>23</v>
      </c>
      <c r="E159" s="85" t="s">
        <v>2589</v>
      </c>
      <c r="F159" s="84" t="s">
        <v>922</v>
      </c>
      <c r="G159" s="84"/>
      <c r="H159" s="84" t="e" cm="1">
        <f t="array" ref="H159">IF(
  ISBLANK(F159),
  "",
  IF(
    COUNTIF([3]Settings!G$1:G$609, F159) = 1,
    INDEX([3]Settings!H$1:H$609, MATCH(F159, [3]Settings!G$1:G$609, 0)),
    IFERROR(
      INDEX([3]Settings!H$1:H$609,
        MATCH(1,
          ([3]Settings!G$1:G$609=F159) * ([3]Settings!D$1:D$609=G159),
          0
        )
      ),
      ""
    )
  )
)</f>
        <v>#VALUE!</v>
      </c>
      <c r="I159" s="83">
        <v>34871</v>
      </c>
      <c r="J159" s="82" t="s">
        <v>2590</v>
      </c>
      <c r="K159" s="84" t="s">
        <v>2591</v>
      </c>
      <c r="L159" s="107" t="s">
        <v>2592</v>
      </c>
      <c r="M159" s="84" t="s">
        <v>2593</v>
      </c>
      <c r="N159" s="84" t="s">
        <v>2594</v>
      </c>
      <c r="O159" s="84" t="s">
        <v>142</v>
      </c>
      <c r="P159" s="84" t="s">
        <v>2595</v>
      </c>
      <c r="Q159" s="84" t="s">
        <v>2596</v>
      </c>
      <c r="R159" s="84" t="s">
        <v>2597</v>
      </c>
      <c r="S159" s="86" t="s">
        <v>2598</v>
      </c>
      <c r="T159" s="84"/>
      <c r="U159" s="84" t="s">
        <v>22</v>
      </c>
      <c r="V159" s="88">
        <v>100</v>
      </c>
      <c r="W159" s="89"/>
      <c r="X159" s="90">
        <v>45772</v>
      </c>
      <c r="Y159" s="90" t="s">
        <v>2448</v>
      </c>
      <c r="Z159" s="90" t="str">
        <f>IF(E159="","",IF(T159="","ні","так"))</f>
        <v>ні</v>
      </c>
      <c r="AA159" s="90">
        <v>45772</v>
      </c>
      <c r="AB159" s="90" t="s">
        <v>109</v>
      </c>
      <c r="AC159" s="91"/>
      <c r="AD159" s="102">
        <f ca="1">IF(INT(YEARFRAC(I159,TODAY()))&lt;=30,INT(YEARFRAC(I159,TODAY())),"")</f>
        <v>29</v>
      </c>
      <c r="AE159" s="102" t="str">
        <f ca="1">IF(AND(INT(YEARFRAC(I159,TODAY()))&gt;=31,INT(YEARFRAC(I159,TODAY()))&lt;=35),INT(YEARFRAC(I159,TODAY())),"")</f>
        <v/>
      </c>
      <c r="AF159" s="102" t="str">
        <f ca="1">IF(AND(INT(YEARFRAC(I159,TODAY()))&gt;=36,INT(YEARFRAC(I159,TODAY()))&lt;=40),INT(YEARFRAC(I159,TODAY())),"")</f>
        <v/>
      </c>
      <c r="AG159" s="103" t="str">
        <f ca="1">IF(AND(INT(YEARFRAC(I159,TODAY()))&gt;=41,INT(YEARFRAC(I159,TODAY()))&lt;=45),INT(YEARFRAC(I159,TODAY())),"")</f>
        <v/>
      </c>
      <c r="AH159" s="101"/>
    </row>
    <row r="160" spans="1:34" s="68" customFormat="1" ht="94.5" x14ac:dyDescent="0.25">
      <c r="A160" s="82" t="s">
        <v>2282</v>
      </c>
      <c r="B160" s="83" t="s">
        <v>1497</v>
      </c>
      <c r="C160" s="101">
        <v>149</v>
      </c>
      <c r="D160" s="84" t="s">
        <v>23</v>
      </c>
      <c r="E160" s="95" t="s">
        <v>2283</v>
      </c>
      <c r="F160" s="84" t="s">
        <v>855</v>
      </c>
      <c r="G160" s="84"/>
      <c r="H160" s="84" t="e" cm="1">
        <f t="array" ref="H160">IF(
  ISBLANK(F160),
  "",
  IF(
    COUNTIF([2]Settings!G$1:G$609, F160) = 1,
    INDEX([2]Settings!H$1:H$609, MATCH(F160, [2]Settings!G$1:G$609, 0)),
    IFERROR(
      INDEX([2]Settings!H$1:H$609,
        MATCH(1,
          ([2]Settings!G$1:G$609=F160) * ([2]Settings!D$1:D$609=G160),
          0
        )
      ),
      ""
    )
  )
)</f>
        <v>#VALUE!</v>
      </c>
      <c r="I160" s="83">
        <v>36301</v>
      </c>
      <c r="J160" s="82" t="s">
        <v>2284</v>
      </c>
      <c r="K160" s="84" t="s">
        <v>2285</v>
      </c>
      <c r="L160" s="86" t="s">
        <v>2286</v>
      </c>
      <c r="M160" s="84" t="s">
        <v>2287</v>
      </c>
      <c r="N160" s="84" t="s">
        <v>2288</v>
      </c>
      <c r="O160" s="84" t="s">
        <v>565</v>
      </c>
      <c r="P160" s="84" t="s">
        <v>2289</v>
      </c>
      <c r="Q160" s="84" t="s">
        <v>2290</v>
      </c>
      <c r="R160" s="84" t="s">
        <v>2291</v>
      </c>
      <c r="S160" s="86" t="s">
        <v>2292</v>
      </c>
      <c r="T160" s="84"/>
      <c r="U160" s="84" t="s">
        <v>22</v>
      </c>
      <c r="V160" s="88">
        <v>100</v>
      </c>
      <c r="W160" s="89"/>
      <c r="X160" s="90">
        <v>45771</v>
      </c>
      <c r="Y160" s="90" t="s">
        <v>1879</v>
      </c>
      <c r="Z160" s="90" t="str">
        <f>IF(E160="","",IF(T160="","ні","так"))</f>
        <v>ні</v>
      </c>
      <c r="AA160" s="90">
        <v>45770</v>
      </c>
      <c r="AB160" s="90" t="s">
        <v>109</v>
      </c>
      <c r="AC160" s="91"/>
      <c r="AD160" s="102">
        <f ca="1">IF(INT(YEARFRAC(I160,TODAY()))&lt;=30,INT(YEARFRAC(I160,TODAY())),"")</f>
        <v>25</v>
      </c>
      <c r="AE160" s="102" t="str">
        <f ca="1">IF(AND(INT(YEARFRAC(I160,TODAY()))&gt;=31,INT(YEARFRAC(I160,TODAY()))&lt;=35),INT(YEARFRAC(I160,TODAY())),"")</f>
        <v/>
      </c>
      <c r="AF160" s="102" t="str">
        <f ca="1">IF(AND(INT(YEARFRAC(I160,TODAY()))&gt;=36,INT(YEARFRAC(I160,TODAY()))&lt;=40),INT(YEARFRAC(I160,TODAY())),"")</f>
        <v/>
      </c>
      <c r="AG160" s="103" t="str">
        <f ca="1">IF(AND(INT(YEARFRAC(I160,TODAY()))&gt;=41,INT(YEARFRAC(I160,TODAY()))&lt;=45),INT(YEARFRAC(I160,TODAY())),"")</f>
        <v/>
      </c>
      <c r="AH160" s="101"/>
    </row>
    <row r="161" spans="1:34" s="95" customFormat="1" ht="157.5" x14ac:dyDescent="0.25">
      <c r="A161" s="82" t="s">
        <v>1781</v>
      </c>
      <c r="B161" s="83" t="s">
        <v>1192</v>
      </c>
      <c r="C161" s="101">
        <v>150</v>
      </c>
      <c r="D161" s="84" t="s">
        <v>23</v>
      </c>
      <c r="E161" s="85" t="s">
        <v>1782</v>
      </c>
      <c r="F161" s="84" t="s">
        <v>634</v>
      </c>
      <c r="G161" s="84"/>
      <c r="H161" s="84" t="e" cm="1">
        <f t="array" ref="H161">IF(
  ISBLANK(F161),
  "",
  IF(
    COUNTIF([1]Settings!G$1:G$609, F161) = 1,
    INDEX([1]Settings!H$1:H$609, MATCH(F161, [1]Settings!G$1:G$609, 0)),
    IFERROR(
      INDEX([1]Settings!H$1:H$609,
        MATCH(1,
          ([1]Settings!G$1:G$609=F161) * ([1]Settings!D$1:D$609=G161),
          0
        )
      ),
      ""
    )
  )
)</f>
        <v>#VALUE!</v>
      </c>
      <c r="I161" s="83">
        <v>34076</v>
      </c>
      <c r="J161" s="82" t="s">
        <v>1783</v>
      </c>
      <c r="K161" s="84" t="s">
        <v>1784</v>
      </c>
      <c r="L161" s="86" t="s">
        <v>1785</v>
      </c>
      <c r="M161" s="84" t="s">
        <v>1786</v>
      </c>
      <c r="N161" s="84" t="s">
        <v>1787</v>
      </c>
      <c r="O161" s="84" t="s">
        <v>1788</v>
      </c>
      <c r="P161" s="84" t="s">
        <v>1789</v>
      </c>
      <c r="Q161" s="84" t="s">
        <v>1790</v>
      </c>
      <c r="R161" s="84" t="s">
        <v>1791</v>
      </c>
      <c r="S161" s="89" t="s">
        <v>1792</v>
      </c>
      <c r="T161" s="84"/>
      <c r="U161" s="84" t="s">
        <v>22</v>
      </c>
      <c r="V161" s="88">
        <v>100</v>
      </c>
      <c r="W161" s="89"/>
      <c r="X161" s="90">
        <v>45770</v>
      </c>
      <c r="Y161" s="90" t="s">
        <v>1460</v>
      </c>
      <c r="Z161" s="90" t="str">
        <f>IF(E161="","",IF(T161="","ні","так"))</f>
        <v>ні</v>
      </c>
      <c r="AA161" s="90">
        <v>45768</v>
      </c>
      <c r="AB161" s="90" t="s">
        <v>109</v>
      </c>
      <c r="AC161" s="91"/>
      <c r="AD161" s="102" t="str">
        <f ca="1">IF(INT(YEARFRAC(I161,TODAY()))&lt;=30,INT(YEARFRAC(I161,TODAY())),"")</f>
        <v/>
      </c>
      <c r="AE161" s="102">
        <f ca="1">IF(AND(INT(YEARFRAC(I161,TODAY()))&gt;=31,INT(YEARFRAC(I161,TODAY()))&lt;=35),INT(YEARFRAC(I161,TODAY())),"")</f>
        <v>32</v>
      </c>
      <c r="AF161" s="102" t="str">
        <f ca="1">IF(AND(INT(YEARFRAC(I161,TODAY()))&gt;=36,INT(YEARFRAC(I161,TODAY()))&lt;=40),INT(YEARFRAC(I161,TODAY())),"")</f>
        <v/>
      </c>
      <c r="AG161" s="103" t="str">
        <f ca="1">IF(AND(INT(YEARFRAC(I161,TODAY()))&gt;=41,INT(YEARFRAC(I161,TODAY()))&lt;=45),INT(YEARFRAC(I161,TODAY())),"")</f>
        <v/>
      </c>
      <c r="AH161" s="101"/>
    </row>
    <row r="162" spans="1:34" s="68" customFormat="1" ht="189" x14ac:dyDescent="0.25">
      <c r="A162" s="82" t="s">
        <v>3054</v>
      </c>
      <c r="B162" s="83" t="s">
        <v>2662</v>
      </c>
      <c r="C162" s="101">
        <v>151</v>
      </c>
      <c r="D162" s="84" t="s">
        <v>23</v>
      </c>
      <c r="E162" s="98" t="s">
        <v>3055</v>
      </c>
      <c r="F162" s="84" t="s">
        <v>606</v>
      </c>
      <c r="G162" s="84"/>
      <c r="H162" s="84" t="e" cm="1">
        <f t="array" ref="H162">IF(
  ISBLANK(F162),
  "",
  IF(
    COUNTIF([4]Settings!G$1:G$609, F162) = 1,
    INDEX([4]Settings!H$1:H$609, MATCH(F162, [4]Settings!G$1:G$609, 0)),
    IFERROR(
      INDEX([4]Settings!H$1:H$609,
        MATCH(1,
          ([4]Settings!G$1:G$609=F162) * ([4]Settings!D$1:D$609=G162),
          0
        )
      ),
      ""
    )
  )
)</f>
        <v>#VALUE!</v>
      </c>
      <c r="I162" s="83">
        <v>30580</v>
      </c>
      <c r="J162" s="82" t="s">
        <v>3056</v>
      </c>
      <c r="K162" s="86" t="s">
        <v>3057</v>
      </c>
      <c r="L162" s="86" t="s">
        <v>3058</v>
      </c>
      <c r="M162" s="84" t="s">
        <v>3059</v>
      </c>
      <c r="N162" s="84" t="s">
        <v>3060</v>
      </c>
      <c r="O162" s="84" t="s">
        <v>142</v>
      </c>
      <c r="P162" s="84" t="s">
        <v>3061</v>
      </c>
      <c r="Q162" s="84" t="s">
        <v>3062</v>
      </c>
      <c r="R162" s="84" t="s">
        <v>3063</v>
      </c>
      <c r="S162" s="86" t="s">
        <v>3064</v>
      </c>
      <c r="T162" s="84"/>
      <c r="U162" s="84" t="s">
        <v>22</v>
      </c>
      <c r="V162" s="88">
        <v>100</v>
      </c>
      <c r="W162" s="89"/>
      <c r="X162" s="90">
        <v>45773</v>
      </c>
      <c r="Y162" s="90" t="s">
        <v>2673</v>
      </c>
      <c r="Z162" s="90" t="str">
        <f>IF(E162="","",IF(T162="","ні","так"))</f>
        <v>ні</v>
      </c>
      <c r="AA162" s="90">
        <v>45772</v>
      </c>
      <c r="AB162" s="90" t="s">
        <v>109</v>
      </c>
      <c r="AC162" s="91"/>
      <c r="AD162" s="102" t="str">
        <f ca="1">IF(INT(YEARFRAC(I162,TODAY()))&lt;=30,INT(YEARFRAC(I162,TODAY())),"")</f>
        <v/>
      </c>
      <c r="AE162" s="102" t="str">
        <f ca="1">IF(AND(INT(YEARFRAC(I162,TODAY()))&gt;=31,INT(YEARFRAC(I162,TODAY()))&lt;=35),INT(YEARFRAC(I162,TODAY())),"")</f>
        <v/>
      </c>
      <c r="AF162" s="102" t="str">
        <f ca="1">IF(AND(INT(YEARFRAC(I162,TODAY()))&gt;=36,INT(YEARFRAC(I162,TODAY()))&lt;=40),INT(YEARFRAC(I162,TODAY())),"")</f>
        <v/>
      </c>
      <c r="AG162" s="103">
        <f ca="1">IF(AND(INT(YEARFRAC(I162,TODAY()))&gt;=41,INT(YEARFRAC(I162,TODAY()))&lt;=45),INT(YEARFRAC(I162,TODAY())),"")</f>
        <v>41</v>
      </c>
      <c r="AH162" s="101"/>
    </row>
    <row r="163" spans="1:34" s="68" customFormat="1" ht="78.75" x14ac:dyDescent="0.25">
      <c r="A163" s="82" t="s">
        <v>2293</v>
      </c>
      <c r="B163" s="83" t="s">
        <v>1497</v>
      </c>
      <c r="C163" s="101">
        <v>152</v>
      </c>
      <c r="D163" s="84" t="s">
        <v>23</v>
      </c>
      <c r="E163" s="84" t="s">
        <v>2294</v>
      </c>
      <c r="F163" s="84" t="s">
        <v>599</v>
      </c>
      <c r="G163" s="84"/>
      <c r="H163" s="84" t="e" cm="1">
        <f t="array" ref="H163">IF(
  ISBLANK(F163),
  "",
  IF(
    COUNTIF([2]Settings!G$1:G$609, F163) = 1,
    INDEX([2]Settings!H$1:H$609, MATCH(F163, [2]Settings!G$1:G$609, 0)),
    IFERROR(
      INDEX([2]Settings!H$1:H$609,
        MATCH(1,
          ([2]Settings!G$1:G$609=F163) * ([2]Settings!D$1:D$609=G163),
          0
        )
      ),
      ""
    )
  )
)</f>
        <v>#VALUE!</v>
      </c>
      <c r="I163" s="83">
        <v>33848</v>
      </c>
      <c r="J163" s="82" t="s">
        <v>2295</v>
      </c>
      <c r="K163" s="86" t="s">
        <v>2296</v>
      </c>
      <c r="L163" s="86" t="s">
        <v>2297</v>
      </c>
      <c r="M163" s="108" t="s">
        <v>2298</v>
      </c>
      <c r="N163" s="108" t="s">
        <v>2299</v>
      </c>
      <c r="O163" s="108" t="s">
        <v>564</v>
      </c>
      <c r="P163" s="108" t="s">
        <v>2300</v>
      </c>
      <c r="Q163" s="108" t="s">
        <v>2301</v>
      </c>
      <c r="R163" s="108" t="s">
        <v>2302</v>
      </c>
      <c r="S163" s="115" t="s">
        <v>2303</v>
      </c>
      <c r="T163" s="84"/>
      <c r="U163" s="84" t="s">
        <v>22</v>
      </c>
      <c r="V163" s="88">
        <v>100</v>
      </c>
      <c r="W163" s="89"/>
      <c r="X163" s="90">
        <v>45771</v>
      </c>
      <c r="Y163" s="90" t="s">
        <v>1879</v>
      </c>
      <c r="Z163" s="90" t="str">
        <f>IF(E163="","",IF(T163="","ні","так"))</f>
        <v>ні</v>
      </c>
      <c r="AA163" s="90">
        <v>45770</v>
      </c>
      <c r="AB163" s="90" t="s">
        <v>109</v>
      </c>
      <c r="AC163" s="91"/>
      <c r="AD163" s="102" t="str">
        <f ca="1">IF(INT(YEARFRAC(I163,TODAY()))&lt;=30,INT(YEARFRAC(I163,TODAY())),"")</f>
        <v/>
      </c>
      <c r="AE163" s="102">
        <f ca="1">IF(AND(INT(YEARFRAC(I163,TODAY()))&gt;=31,INT(YEARFRAC(I163,TODAY()))&lt;=35),INT(YEARFRAC(I163,TODAY())),"")</f>
        <v>32</v>
      </c>
      <c r="AF163" s="102" t="str">
        <f ca="1">IF(AND(INT(YEARFRAC(I163,TODAY()))&gt;=36,INT(YEARFRAC(I163,TODAY()))&lt;=40),INT(YEARFRAC(I163,TODAY())),"")</f>
        <v/>
      </c>
      <c r="AG163" s="103" t="str">
        <f ca="1">IF(AND(INT(YEARFRAC(I163,TODAY()))&gt;=41,INT(YEARFRAC(I163,TODAY()))&lt;=45),INT(YEARFRAC(I163,TODAY())),"")</f>
        <v/>
      </c>
      <c r="AH163" s="101"/>
    </row>
    <row r="164" spans="1:34" s="95" customFormat="1" ht="157.5" x14ac:dyDescent="0.25">
      <c r="A164" s="82" t="s">
        <v>1508</v>
      </c>
      <c r="B164" s="83" t="s">
        <v>1192</v>
      </c>
      <c r="C164" s="101">
        <v>153</v>
      </c>
      <c r="D164" s="84" t="s">
        <v>23</v>
      </c>
      <c r="E164" s="95" t="s">
        <v>1793</v>
      </c>
      <c r="F164" s="84" t="s">
        <v>577</v>
      </c>
      <c r="G164" s="84"/>
      <c r="H164" s="84" t="e" cm="1">
        <f t="array" ref="H164">IF(
  ISBLANK(F164),
  "",
  IF(
    COUNTIF([1]Settings!G$1:G$609, F164) = 1,
    INDEX([1]Settings!H$1:H$609, MATCH(F164, [1]Settings!G$1:G$609, 0)),
    IFERROR(
      INDEX([1]Settings!H$1:H$609,
        MATCH(1,
          ([1]Settings!G$1:G$609=F164) * ([1]Settings!D$1:D$609=G164),
          0
        )
      ),
      ""
    )
  )
)</f>
        <v>#VALUE!</v>
      </c>
      <c r="I164" s="83">
        <v>34614</v>
      </c>
      <c r="J164" s="82" t="s">
        <v>1794</v>
      </c>
      <c r="K164" s="84" t="s">
        <v>1795</v>
      </c>
      <c r="L164" s="86" t="s">
        <v>1796</v>
      </c>
      <c r="M164" s="84" t="s">
        <v>1797</v>
      </c>
      <c r="N164" s="84" t="s">
        <v>1798</v>
      </c>
      <c r="O164" s="84" t="s">
        <v>142</v>
      </c>
      <c r="P164" s="84" t="s">
        <v>1799</v>
      </c>
      <c r="Q164" s="84" t="s">
        <v>1800</v>
      </c>
      <c r="R164" s="84" t="s">
        <v>1801</v>
      </c>
      <c r="S164" s="89" t="s">
        <v>1802</v>
      </c>
      <c r="T164" s="84"/>
      <c r="U164" s="84" t="s">
        <v>22</v>
      </c>
      <c r="V164" s="88">
        <v>100</v>
      </c>
      <c r="W164" s="89"/>
      <c r="X164" s="90">
        <v>45770</v>
      </c>
      <c r="Y164" s="90" t="s">
        <v>1460</v>
      </c>
      <c r="Z164" s="90" t="str">
        <f>IF(E164="","",IF(T164="","ні","так"))</f>
        <v>ні</v>
      </c>
      <c r="AA164" s="90">
        <v>45769</v>
      </c>
      <c r="AB164" s="90" t="s">
        <v>109</v>
      </c>
      <c r="AC164" s="91"/>
      <c r="AD164" s="102">
        <f ca="1">IF(INT(YEARFRAC(I164,TODAY()))&lt;=30,INT(YEARFRAC(I164,TODAY())),"")</f>
        <v>30</v>
      </c>
      <c r="AE164" s="102" t="str">
        <f ca="1">IF(AND(INT(YEARFRAC(I164,TODAY()))&gt;=31,INT(YEARFRAC(I164,TODAY()))&lt;=35),INT(YEARFRAC(I164,TODAY())),"")</f>
        <v/>
      </c>
      <c r="AF164" s="102" t="str">
        <f ca="1">IF(AND(INT(YEARFRAC(I164,TODAY()))&gt;=36,INT(YEARFRAC(I164,TODAY()))&lt;=40),INT(YEARFRAC(I164,TODAY())),"")</f>
        <v/>
      </c>
      <c r="AG164" s="103" t="str">
        <f ca="1">IF(AND(INT(YEARFRAC(I164,TODAY()))&gt;=41,INT(YEARFRAC(I164,TODAY()))&lt;=45),INT(YEARFRAC(I164,TODAY())),"")</f>
        <v/>
      </c>
      <c r="AH164" s="101"/>
    </row>
    <row r="165" spans="1:34" s="68" customFormat="1" ht="78.75" x14ac:dyDescent="0.25">
      <c r="A165" s="64" t="s">
        <v>2729</v>
      </c>
      <c r="B165" s="65" t="s">
        <v>2662</v>
      </c>
      <c r="C165" s="101">
        <v>154</v>
      </c>
      <c r="D165" s="67" t="s">
        <v>23</v>
      </c>
      <c r="E165" s="76" t="s">
        <v>3065</v>
      </c>
      <c r="F165" s="67" t="s">
        <v>625</v>
      </c>
      <c r="G165" s="67" t="s">
        <v>1055</v>
      </c>
      <c r="H165" s="67" t="e" cm="1">
        <f t="array" ref="H165">IF(
  ISBLANK(F165),
  "",
  IF(
    COUNTIF([4]Settings!G$1:G$609, F165) = 1,
    INDEX([4]Settings!H$1:H$609, MATCH(F165, [4]Settings!G$1:G$609, 0)),
    IFERROR(
      INDEX([4]Settings!H$1:H$609,
        MATCH(1,
          ([4]Settings!G$1:G$609=F165) * ([4]Settings!D$1:D$609=G165),
          0
        )
      ),
      ""
    )
  )
)</f>
        <v>#VALUE!</v>
      </c>
      <c r="I165" s="65">
        <v>35961</v>
      </c>
      <c r="J165" s="64" t="s">
        <v>3066</v>
      </c>
      <c r="K165" s="72" t="s">
        <v>3067</v>
      </c>
      <c r="L165" s="69" t="s">
        <v>3068</v>
      </c>
      <c r="M165" s="72" t="s">
        <v>3069</v>
      </c>
      <c r="N165" s="72" t="s">
        <v>3070</v>
      </c>
      <c r="O165" s="67" t="s">
        <v>564</v>
      </c>
      <c r="P165" s="72" t="s">
        <v>3071</v>
      </c>
      <c r="Q165" s="72" t="s">
        <v>3072</v>
      </c>
      <c r="R165" s="72" t="s">
        <v>3073</v>
      </c>
      <c r="S165" s="69" t="s">
        <v>3074</v>
      </c>
      <c r="T165" s="67"/>
      <c r="U165" s="67" t="s">
        <v>22</v>
      </c>
      <c r="V165" s="70">
        <v>100</v>
      </c>
      <c r="W165" s="71"/>
      <c r="X165" s="72">
        <v>45773</v>
      </c>
      <c r="Y165" s="72" t="s">
        <v>2673</v>
      </c>
      <c r="Z165" s="72" t="str">
        <f>IF(E165="","",IF(T165="","ні","так"))</f>
        <v>ні</v>
      </c>
      <c r="AA165" s="72">
        <v>45772</v>
      </c>
      <c r="AB165" s="72" t="s">
        <v>109</v>
      </c>
      <c r="AC165" s="73" t="s">
        <v>1214</v>
      </c>
      <c r="AD165" s="74">
        <f ca="1">IF(INT(YEARFRAC(I165,TODAY()))&lt;=30,INT(YEARFRAC(I165,TODAY())),"")</f>
        <v>26</v>
      </c>
      <c r="AE165" s="74" t="str">
        <f ca="1">IF(AND(INT(YEARFRAC(I165,TODAY()))&gt;=31,INT(YEARFRAC(I165,TODAY()))&lt;=35),INT(YEARFRAC(I165,TODAY())),"")</f>
        <v/>
      </c>
      <c r="AF165" s="74" t="str">
        <f ca="1">IF(AND(INT(YEARFRAC(I165,TODAY()))&gt;=36,INT(YEARFRAC(I165,TODAY()))&lt;=40),INT(YEARFRAC(I165,TODAY())),"")</f>
        <v/>
      </c>
      <c r="AG165" s="75" t="str">
        <f ca="1">IF(AND(INT(YEARFRAC(I165,TODAY()))&gt;=41,INT(YEARFRAC(I165,TODAY()))&lt;=45),INT(YEARFRAC(I165,TODAY())),"")</f>
        <v/>
      </c>
      <c r="AH165" s="66"/>
    </row>
    <row r="166" spans="1:34" s="95" customFormat="1" ht="78.75" x14ac:dyDescent="0.25">
      <c r="A166" s="64" t="s">
        <v>1868</v>
      </c>
      <c r="B166" s="65" t="s">
        <v>1497</v>
      </c>
      <c r="C166" s="101">
        <v>155</v>
      </c>
      <c r="D166" s="67" t="s">
        <v>23</v>
      </c>
      <c r="E166" s="76" t="s">
        <v>2304</v>
      </c>
      <c r="F166" s="67" t="s">
        <v>712</v>
      </c>
      <c r="G166" s="67" t="s">
        <v>1055</v>
      </c>
      <c r="H166" s="67" t="e" cm="1">
        <f t="array" ref="H166">IF(
  ISBLANK(F166),
  "",
  IF(
    COUNTIF([2]Settings!G$1:G$609, F166) = 1,
    INDEX([2]Settings!H$1:H$609, MATCH(F166, [2]Settings!G$1:G$609, 0)),
    IFERROR(
      INDEX([2]Settings!H$1:H$609,
        MATCH(1,
          ([2]Settings!G$1:G$609=F166) * ([2]Settings!D$1:D$609=G166),
          0
        )
      ),
      ""
    )
  )
)</f>
        <v>#VALUE!</v>
      </c>
      <c r="I166" s="65">
        <v>33476</v>
      </c>
      <c r="J166" s="64" t="s">
        <v>2305</v>
      </c>
      <c r="K166" s="67" t="s">
        <v>2306</v>
      </c>
      <c r="L166" s="69" t="s">
        <v>2307</v>
      </c>
      <c r="M166" s="92" t="s">
        <v>1277</v>
      </c>
      <c r="N166" s="93" t="s">
        <v>2308</v>
      </c>
      <c r="O166" s="84" t="s">
        <v>564</v>
      </c>
      <c r="P166" s="93" t="s">
        <v>2309</v>
      </c>
      <c r="Q166" s="93" t="s">
        <v>2310</v>
      </c>
      <c r="R166" s="93" t="s">
        <v>2311</v>
      </c>
      <c r="S166" s="94" t="s">
        <v>2312</v>
      </c>
      <c r="T166" s="67"/>
      <c r="U166" s="67" t="s">
        <v>22</v>
      </c>
      <c r="V166" s="70">
        <v>100</v>
      </c>
      <c r="W166" s="71"/>
      <c r="X166" s="72">
        <v>45771</v>
      </c>
      <c r="Y166" s="72" t="s">
        <v>1879</v>
      </c>
      <c r="Z166" s="72" t="str">
        <f>IF(E166="","",IF(T166="","ні","так"))</f>
        <v>ні</v>
      </c>
      <c r="AA166" s="72">
        <v>45770</v>
      </c>
      <c r="AB166" s="72" t="s">
        <v>109</v>
      </c>
      <c r="AC166" s="73" t="s">
        <v>1880</v>
      </c>
      <c r="AD166" s="74" t="str">
        <f ca="1">IF(INT(YEARFRAC(I166,TODAY()))&lt;=30,INT(YEARFRAC(I166,TODAY())),"")</f>
        <v/>
      </c>
      <c r="AE166" s="74">
        <f ca="1">IF(AND(INT(YEARFRAC(I166,TODAY()))&gt;=31,INT(YEARFRAC(I166,TODAY()))&lt;=35),INT(YEARFRAC(I166,TODAY())),"")</f>
        <v>33</v>
      </c>
      <c r="AF166" s="74" t="str">
        <f ca="1">IF(AND(INT(YEARFRAC(I166,TODAY()))&gt;=36,INT(YEARFRAC(I166,TODAY()))&lt;=40),INT(YEARFRAC(I166,TODAY())),"")</f>
        <v/>
      </c>
      <c r="AG166" s="75" t="str">
        <f ca="1">IF(AND(INT(YEARFRAC(I166,TODAY()))&gt;=41,INT(YEARFRAC(I166,TODAY()))&lt;=45),INT(YEARFRAC(I166,TODAY())),"")</f>
        <v/>
      </c>
      <c r="AH166" s="66"/>
    </row>
    <row r="167" spans="1:34" s="68" customFormat="1" ht="173.25" x14ac:dyDescent="0.25">
      <c r="A167" s="82" t="s">
        <v>2545</v>
      </c>
      <c r="B167" s="83" t="s">
        <v>1894</v>
      </c>
      <c r="C167" s="101">
        <v>156</v>
      </c>
      <c r="D167" s="84" t="s">
        <v>989</v>
      </c>
      <c r="E167" s="85" t="s">
        <v>2599</v>
      </c>
      <c r="F167" s="84" t="s">
        <v>922</v>
      </c>
      <c r="G167" s="84"/>
      <c r="H167" s="84" t="e" cm="1">
        <f t="array" ref="H167">IF(
  ISBLANK(F167),
  "",
  IF(
    COUNTIF([3]Settings!G$1:G$609, F167) = 1,
    INDEX([3]Settings!H$1:H$609, MATCH(F167, [3]Settings!G$1:G$609, 0)),
    IFERROR(
      INDEX([3]Settings!H$1:H$609,
        MATCH(1,
          ([3]Settings!G$1:G$609=F167) * ([3]Settings!D$1:D$609=G167),
          0
        )
      ),
      ""
    )
  )
)</f>
        <v>#VALUE!</v>
      </c>
      <c r="I167" s="83">
        <v>34828</v>
      </c>
      <c r="J167" s="82" t="s">
        <v>2600</v>
      </c>
      <c r="K167" s="95" t="s">
        <v>2601</v>
      </c>
      <c r="L167" s="86" t="s">
        <v>2602</v>
      </c>
      <c r="M167" s="84" t="s">
        <v>2603</v>
      </c>
      <c r="N167" s="84" t="s">
        <v>2604</v>
      </c>
      <c r="O167" s="84" t="s">
        <v>565</v>
      </c>
      <c r="P167" s="84" t="s">
        <v>2605</v>
      </c>
      <c r="Q167" s="84" t="s">
        <v>2606</v>
      </c>
      <c r="R167" s="84" t="s">
        <v>2607</v>
      </c>
      <c r="S167" s="86" t="s">
        <v>2608</v>
      </c>
      <c r="T167" s="84" t="s">
        <v>2609</v>
      </c>
      <c r="U167" s="84" t="s">
        <v>22</v>
      </c>
      <c r="V167" s="88">
        <v>100</v>
      </c>
      <c r="W167" s="89"/>
      <c r="X167" s="90">
        <v>45772</v>
      </c>
      <c r="Y167" s="90" t="s">
        <v>2448</v>
      </c>
      <c r="Z167" s="90" t="str">
        <f>IF(E167="","",IF(T167="","ні","так"))</f>
        <v>так</v>
      </c>
      <c r="AA167" s="90">
        <v>45771</v>
      </c>
      <c r="AB167" s="90" t="s">
        <v>109</v>
      </c>
      <c r="AC167" s="91"/>
      <c r="AD167" s="102">
        <f ca="1">IF(INT(YEARFRAC(I167,TODAY()))&lt;=30,INT(YEARFRAC(I167,TODAY())),"")</f>
        <v>29</v>
      </c>
      <c r="AE167" s="102" t="str">
        <f ca="1">IF(AND(INT(YEARFRAC(I167,TODAY()))&gt;=31,INT(YEARFRAC(I167,TODAY()))&lt;=35),INT(YEARFRAC(I167,TODAY())),"")</f>
        <v/>
      </c>
      <c r="AF167" s="102" t="str">
        <f ca="1">IF(AND(INT(YEARFRAC(I167,TODAY()))&gt;=36,INT(YEARFRAC(I167,TODAY()))&lt;=40),INT(YEARFRAC(I167,TODAY())),"")</f>
        <v/>
      </c>
      <c r="AG167" s="103" t="str">
        <f ca="1">IF(AND(INT(YEARFRAC(I167,TODAY()))&gt;=41,INT(YEARFRAC(I167,TODAY()))&lt;=45),INT(YEARFRAC(I167,TODAY())),"")</f>
        <v/>
      </c>
      <c r="AH167" s="101"/>
    </row>
    <row r="168" spans="1:34" s="68" customFormat="1" ht="78.75" x14ac:dyDescent="0.25">
      <c r="A168" s="35" t="s">
        <v>1111</v>
      </c>
      <c r="B168" s="51" t="s">
        <v>1103</v>
      </c>
      <c r="C168" s="101">
        <v>157</v>
      </c>
      <c r="D168" s="99" t="s">
        <v>23</v>
      </c>
      <c r="E168" s="59" t="s">
        <v>1112</v>
      </c>
      <c r="F168" s="99" t="s">
        <v>138</v>
      </c>
      <c r="G168" s="99"/>
      <c r="H168" s="99" t="str" cm="1">
        <f t="array" ref="H168">IF(
  ISBLANK(F168),
  "",
  IF(
    COUNTIF(Settings!G$1:G$608, F168) = 1,
    INDEX(Settings!H$1:H$608, MATCH(F168, Settings!G$1:G$608, 0)),
    IFERROR(
      INDEX(Settings!H$1:H$608,
        MATCH(1,
          (Settings!G$1:G$608=F168) * (Settings!D$1:D$608=G168),
          0
        )
      ),
      ""
    )
  )
)</f>
        <v>Київ обл</v>
      </c>
      <c r="I168" s="51">
        <v>35048</v>
      </c>
      <c r="J168" s="35" t="s">
        <v>1115</v>
      </c>
      <c r="K168" s="36" t="s">
        <v>1113</v>
      </c>
      <c r="L168" s="53" t="s">
        <v>1114</v>
      </c>
      <c r="M168" s="99" t="s">
        <v>1253</v>
      </c>
      <c r="N168" s="99" t="s">
        <v>1254</v>
      </c>
      <c r="O168" s="99" t="s">
        <v>563</v>
      </c>
      <c r="P168" s="99" t="s">
        <v>1255</v>
      </c>
      <c r="Q168" s="99" t="s">
        <v>1256</v>
      </c>
      <c r="R168" s="99" t="s">
        <v>1257</v>
      </c>
      <c r="S168" s="53" t="s">
        <v>1258</v>
      </c>
      <c r="T168" s="99"/>
      <c r="U168" s="99" t="s">
        <v>22</v>
      </c>
      <c r="V168" s="54">
        <v>100</v>
      </c>
      <c r="W168" s="39"/>
      <c r="X168" s="55">
        <v>45769</v>
      </c>
      <c r="Y168" s="55" t="s">
        <v>1104</v>
      </c>
      <c r="Z168" s="55" t="str">
        <f>IF(E168="","",IF(T168="","ні","так"))</f>
        <v>ні</v>
      </c>
      <c r="AA168" s="55">
        <v>45768</v>
      </c>
      <c r="AB168" s="55" t="s">
        <v>109</v>
      </c>
      <c r="AC168" s="56"/>
      <c r="AD168" s="57">
        <f ca="1">IF(INT(YEARFRAC(I168,TODAY()))&lt;=30,INT(YEARFRAC(I168,TODAY())),"")</f>
        <v>29</v>
      </c>
      <c r="AE168" s="57" t="str">
        <f ca="1">IF(AND(INT(YEARFRAC(I168,TODAY()))&gt;=31,INT(YEARFRAC(I168,TODAY()))&lt;=35),INT(YEARFRAC(I168,TODAY())),"")</f>
        <v/>
      </c>
      <c r="AF168" s="57" t="str">
        <f ca="1">IF(AND(INT(YEARFRAC(I168,TODAY()))&gt;=36,INT(YEARFRAC(I168,TODAY()))&lt;=40),INT(YEARFRAC(I168,TODAY())),"")</f>
        <v/>
      </c>
      <c r="AG168" s="58" t="str">
        <f ca="1">IF(AND(INT(YEARFRAC(I168,TODAY()))&gt;=41,INT(YEARFRAC(I168,TODAY()))&lt;=45),INT(YEARFRAC(I168,TODAY())),"")</f>
        <v/>
      </c>
      <c r="AH168" s="100"/>
    </row>
    <row r="169" spans="1:34" s="68" customFormat="1" ht="157.5" x14ac:dyDescent="0.25">
      <c r="A169" s="82" t="s">
        <v>1803</v>
      </c>
      <c r="B169" s="83" t="s">
        <v>1192</v>
      </c>
      <c r="C169" s="101">
        <v>158</v>
      </c>
      <c r="D169" s="84" t="s">
        <v>23</v>
      </c>
      <c r="E169" s="85" t="s">
        <v>1804</v>
      </c>
      <c r="F169" s="84" t="s">
        <v>910</v>
      </c>
      <c r="G169" s="84"/>
      <c r="H169" s="84" t="e" cm="1">
        <f t="array" ref="H169">IF(
  ISBLANK(F169),
  "",
  IF(
    COUNTIF([1]Settings!G$1:G$609, F169) = 1,
    INDEX([1]Settings!H$1:H$609, MATCH(F169, [1]Settings!G$1:G$609, 0)),
    IFERROR(
      INDEX([1]Settings!H$1:H$609,
        MATCH(1,
          ([1]Settings!G$1:G$609=F169) * ([1]Settings!D$1:D$609=G169),
          0
        )
      ),
      ""
    )
  )
)</f>
        <v>#VALUE!</v>
      </c>
      <c r="I169" s="83">
        <v>36129</v>
      </c>
      <c r="J169" s="82" t="s">
        <v>1805</v>
      </c>
      <c r="K169" s="84" t="s">
        <v>1806</v>
      </c>
      <c r="L169" s="86" t="s">
        <v>1807</v>
      </c>
      <c r="M169" s="84" t="s">
        <v>1808</v>
      </c>
      <c r="N169" s="84" t="s">
        <v>1809</v>
      </c>
      <c r="O169" s="84" t="s">
        <v>564</v>
      </c>
      <c r="P169" s="84" t="s">
        <v>1810</v>
      </c>
      <c r="Q169" s="84" t="s">
        <v>1811</v>
      </c>
      <c r="R169" s="84" t="s">
        <v>1812</v>
      </c>
      <c r="S169" s="86" t="s">
        <v>1813</v>
      </c>
      <c r="T169" s="84" t="s">
        <v>1814</v>
      </c>
      <c r="U169" s="84" t="s">
        <v>22</v>
      </c>
      <c r="V169" s="88">
        <v>100</v>
      </c>
      <c r="W169" s="89"/>
      <c r="X169" s="90">
        <v>45770</v>
      </c>
      <c r="Y169" s="90" t="s">
        <v>1460</v>
      </c>
      <c r="Z169" s="90" t="str">
        <f>IF(E169="","",IF(T169="","ні","так"))</f>
        <v>так</v>
      </c>
      <c r="AA169" s="90">
        <v>45769</v>
      </c>
      <c r="AB169" s="90" t="s">
        <v>569</v>
      </c>
      <c r="AC169" s="91"/>
      <c r="AD169" s="102">
        <f ca="1">IF(INT(YEARFRAC(I169,TODAY()))&lt;=30,INT(YEARFRAC(I169,TODAY())),"")</f>
        <v>26</v>
      </c>
      <c r="AE169" s="102" t="str">
        <f ca="1">IF(AND(INT(YEARFRAC(I169,TODAY()))&gt;=31,INT(YEARFRAC(I169,TODAY()))&lt;=35),INT(YEARFRAC(I169,TODAY())),"")</f>
        <v/>
      </c>
      <c r="AF169" s="102" t="str">
        <f ca="1">IF(AND(INT(YEARFRAC(I169,TODAY()))&gt;=36,INT(YEARFRAC(I169,TODAY()))&lt;=40),INT(YEARFRAC(I169,TODAY())),"")</f>
        <v/>
      </c>
      <c r="AG169" s="103" t="str">
        <f ca="1">IF(AND(INT(YEARFRAC(I169,TODAY()))&gt;=41,INT(YEARFRAC(I169,TODAY()))&lt;=45),INT(YEARFRAC(I169,TODAY())),"")</f>
        <v/>
      </c>
      <c r="AH169" s="101"/>
    </row>
    <row r="170" spans="1:34" s="95" customFormat="1" ht="126" x14ac:dyDescent="0.25">
      <c r="A170" s="64" t="s">
        <v>2610</v>
      </c>
      <c r="B170" s="65" t="s">
        <v>1894</v>
      </c>
      <c r="C170" s="101">
        <v>159</v>
      </c>
      <c r="D170" s="67" t="s">
        <v>23</v>
      </c>
      <c r="E170" s="114" t="s">
        <v>2611</v>
      </c>
      <c r="F170" s="67" t="s">
        <v>986</v>
      </c>
      <c r="G170" s="67"/>
      <c r="H170" s="67" t="e" cm="1">
        <f t="array" ref="H170">IF(
  ISBLANK(F170),
  "",
  IF(
    COUNTIF([3]Settings!G$1:G$609, F170) = 1,
    INDEX([3]Settings!H$1:H$609, MATCH(F170, [3]Settings!G$1:G$609, 0)),
    IFERROR(
      INDEX([3]Settings!H$1:H$609,
        MATCH(1,
          ([3]Settings!G$1:G$609=F170) * ([3]Settings!D$1:D$609=G170),
          0
        )
      ),
      ""
    )
  )
)</f>
        <v>#VALUE!</v>
      </c>
      <c r="I170" s="65">
        <v>32326</v>
      </c>
      <c r="J170" s="64" t="s">
        <v>2612</v>
      </c>
      <c r="K170" s="68" t="s">
        <v>2613</v>
      </c>
      <c r="L170" s="69" t="s">
        <v>2614</v>
      </c>
      <c r="M170" s="67" t="s">
        <v>2615</v>
      </c>
      <c r="N170" s="67" t="s">
        <v>2616</v>
      </c>
      <c r="O170" s="67" t="s">
        <v>142</v>
      </c>
      <c r="P170" s="67" t="s">
        <v>2617</v>
      </c>
      <c r="Q170" s="67" t="s">
        <v>2618</v>
      </c>
      <c r="R170" s="67" t="s">
        <v>2619</v>
      </c>
      <c r="S170" s="69" t="s">
        <v>2620</v>
      </c>
      <c r="T170" s="67"/>
      <c r="U170" s="67" t="s">
        <v>22</v>
      </c>
      <c r="V170" s="70">
        <v>100</v>
      </c>
      <c r="W170" s="71"/>
      <c r="X170" s="72">
        <v>45772</v>
      </c>
      <c r="Y170" s="72" t="s">
        <v>2448</v>
      </c>
      <c r="Z170" s="72" t="str">
        <f>IF(E170="","",IF(T170="","ні","так"))</f>
        <v>ні</v>
      </c>
      <c r="AA170" s="72">
        <v>45771</v>
      </c>
      <c r="AB170" s="72" t="s">
        <v>109</v>
      </c>
      <c r="AC170" s="73" t="s">
        <v>1951</v>
      </c>
      <c r="AD170" s="74" t="str">
        <f ca="1">IF(INT(YEARFRAC(I170,TODAY()))&lt;=30,INT(YEARFRAC(I170,TODAY())),"")</f>
        <v/>
      </c>
      <c r="AE170" s="74" t="str">
        <f ca="1">IF(AND(INT(YEARFRAC(I170,TODAY()))&gt;=31,INT(YEARFRAC(I170,TODAY()))&lt;=35),INT(YEARFRAC(I170,TODAY())),"")</f>
        <v/>
      </c>
      <c r="AF170" s="74">
        <f ca="1">IF(AND(INT(YEARFRAC(I170,TODAY()))&gt;=36,INT(YEARFRAC(I170,TODAY()))&lt;=40),INT(YEARFRAC(I170,TODAY())),"")</f>
        <v>36</v>
      </c>
      <c r="AG170" s="75" t="str">
        <f ca="1">IF(AND(INT(YEARFRAC(I170,TODAY()))&gt;=41,INT(YEARFRAC(I170,TODAY()))&lt;=45),INT(YEARFRAC(I170,TODAY())),"")</f>
        <v/>
      </c>
      <c r="AH170" s="66"/>
    </row>
    <row r="171" spans="1:34" s="95" customFormat="1" ht="78.75" x14ac:dyDescent="0.25">
      <c r="A171" s="82" t="s">
        <v>2950</v>
      </c>
      <c r="B171" s="83" t="s">
        <v>2686</v>
      </c>
      <c r="C171" s="101">
        <v>160</v>
      </c>
      <c r="D171" s="84" t="s">
        <v>23</v>
      </c>
      <c r="E171" s="95" t="s">
        <v>3075</v>
      </c>
      <c r="F171" s="84" t="s">
        <v>707</v>
      </c>
      <c r="G171" s="84" t="s">
        <v>1055</v>
      </c>
      <c r="H171" s="84" t="e" cm="1">
        <f t="array" ref="H171">IF(
  ISBLANK(F171),
  "",
  IF(
    COUNTIF([4]Settings!G$1:G$609, F171) = 1,
    INDEX([4]Settings!H$1:H$609, MATCH(F171, [4]Settings!G$1:G$609, 0)),
    IFERROR(
      INDEX([4]Settings!H$1:H$609,
        MATCH(1,
          ([4]Settings!G$1:G$609=F171) * ([4]Settings!D$1:D$609=G171),
          0
        )
      ),
      ""
    )
  )
)</f>
        <v>#VALUE!</v>
      </c>
      <c r="I171" s="83">
        <v>30581</v>
      </c>
      <c r="J171" s="82" t="s">
        <v>3076</v>
      </c>
      <c r="K171" s="84" t="s">
        <v>3077</v>
      </c>
      <c r="L171" s="86" t="s">
        <v>3078</v>
      </c>
      <c r="M171" s="84" t="s">
        <v>1899</v>
      </c>
      <c r="N171" s="84" t="s">
        <v>3079</v>
      </c>
      <c r="O171" s="84" t="s">
        <v>565</v>
      </c>
      <c r="P171" s="84" t="s">
        <v>3080</v>
      </c>
      <c r="Q171" s="84" t="s">
        <v>3081</v>
      </c>
      <c r="R171" s="84" t="s">
        <v>3082</v>
      </c>
      <c r="S171" s="89" t="s">
        <v>3083</v>
      </c>
      <c r="T171" s="84"/>
      <c r="U171" s="84" t="s">
        <v>22</v>
      </c>
      <c r="V171" s="88">
        <v>100</v>
      </c>
      <c r="W171" s="89"/>
      <c r="X171" s="90">
        <v>45773</v>
      </c>
      <c r="Y171" s="90" t="s">
        <v>2673</v>
      </c>
      <c r="Z171" s="90" t="str">
        <f>IF(E171="","",IF(T171="","ні","так"))</f>
        <v>ні</v>
      </c>
      <c r="AA171" s="90">
        <v>45771</v>
      </c>
      <c r="AB171" s="90" t="s">
        <v>569</v>
      </c>
      <c r="AC171" s="91"/>
      <c r="AD171" s="102" t="str">
        <f ca="1">IF(INT(YEARFRAC(I171,TODAY()))&lt;=30,INT(YEARFRAC(I171,TODAY())),"")</f>
        <v/>
      </c>
      <c r="AE171" s="102" t="str">
        <f ca="1">IF(AND(INT(YEARFRAC(I171,TODAY()))&gt;=31,INT(YEARFRAC(I171,TODAY()))&lt;=35),INT(YEARFRAC(I171,TODAY())),"")</f>
        <v/>
      </c>
      <c r="AF171" s="102" t="str">
        <f ca="1">IF(AND(INT(YEARFRAC(I171,TODAY()))&gt;=36,INT(YEARFRAC(I171,TODAY()))&lt;=40),INT(YEARFRAC(I171,TODAY())),"")</f>
        <v/>
      </c>
      <c r="AG171" s="103">
        <f ca="1">IF(AND(INT(YEARFRAC(I171,TODAY()))&gt;=41,INT(YEARFRAC(I171,TODAY()))&lt;=45),INT(YEARFRAC(I171,TODAY())),"")</f>
        <v>41</v>
      </c>
      <c r="AH171" s="101"/>
    </row>
    <row r="172" spans="1:34" s="95" customFormat="1" ht="47.25" x14ac:dyDescent="0.25">
      <c r="A172" s="82" t="s">
        <v>2175</v>
      </c>
      <c r="B172" s="83" t="s">
        <v>1497</v>
      </c>
      <c r="C172" s="101">
        <v>161</v>
      </c>
      <c r="D172" s="84" t="s">
        <v>23</v>
      </c>
      <c r="E172" s="85" t="s">
        <v>2313</v>
      </c>
      <c r="F172" s="84" t="s">
        <v>136</v>
      </c>
      <c r="G172" s="84"/>
      <c r="H172" s="84" t="e" cm="1">
        <f t="array" ref="H172">IF(
  ISBLANK(F172),
  "",
  IF(
    COUNTIF([2]Settings!G$1:G$609, F172) = 1,
    INDEX([2]Settings!H$1:H$609, MATCH(F172, [2]Settings!G$1:G$609, 0)),
    IFERROR(
      INDEX([2]Settings!H$1:H$609,
        MATCH(1,
          ([2]Settings!G$1:G$609=F172) * ([2]Settings!D$1:D$609=G172),
          0
        )
      ),
      ""
    )
  )
)</f>
        <v>#VALUE!</v>
      </c>
      <c r="I172" s="83">
        <v>35439</v>
      </c>
      <c r="J172" s="82" t="s">
        <v>2314</v>
      </c>
      <c r="K172" s="95" t="s">
        <v>2315</v>
      </c>
      <c r="L172" s="86" t="s">
        <v>2316</v>
      </c>
      <c r="M172" s="108" t="s">
        <v>2317</v>
      </c>
      <c r="N172" s="108" t="s">
        <v>2318</v>
      </c>
      <c r="O172" s="108" t="s">
        <v>565</v>
      </c>
      <c r="P172" s="108" t="s">
        <v>2319</v>
      </c>
      <c r="Q172" s="108" t="s">
        <v>2320</v>
      </c>
      <c r="R172" s="108" t="s">
        <v>2321</v>
      </c>
      <c r="S172" s="115" t="s">
        <v>2322</v>
      </c>
      <c r="T172" s="84"/>
      <c r="U172" s="84" t="s">
        <v>22</v>
      </c>
      <c r="V172" s="88">
        <v>100</v>
      </c>
      <c r="W172" s="89"/>
      <c r="X172" s="90">
        <v>45771</v>
      </c>
      <c r="Y172" s="90" t="s">
        <v>1879</v>
      </c>
      <c r="Z172" s="90" t="str">
        <f>IF(E172="","",IF(T172="","ні","так"))</f>
        <v>ні</v>
      </c>
      <c r="AA172" s="90">
        <v>45770</v>
      </c>
      <c r="AB172" s="90" t="s">
        <v>109</v>
      </c>
      <c r="AC172" s="91"/>
      <c r="AD172" s="102">
        <f ca="1">IF(INT(YEARFRAC(I172,TODAY()))&lt;=30,INT(YEARFRAC(I172,TODAY())),"")</f>
        <v>28</v>
      </c>
      <c r="AE172" s="102" t="str">
        <f ca="1">IF(AND(INT(YEARFRAC(I172,TODAY()))&gt;=31,INT(YEARFRAC(I172,TODAY()))&lt;=35),INT(YEARFRAC(I172,TODAY())),"")</f>
        <v/>
      </c>
      <c r="AF172" s="102" t="str">
        <f ca="1">IF(AND(INT(YEARFRAC(I172,TODAY()))&gt;=36,INT(YEARFRAC(I172,TODAY()))&lt;=40),INT(YEARFRAC(I172,TODAY())),"")</f>
        <v/>
      </c>
      <c r="AG172" s="103" t="str">
        <f ca="1">IF(AND(INT(YEARFRAC(I172,TODAY()))&gt;=41,INT(YEARFRAC(I172,TODAY()))&lt;=45),INT(YEARFRAC(I172,TODAY())),"")</f>
        <v/>
      </c>
      <c r="AH172" s="101"/>
    </row>
    <row r="173" spans="1:34" s="68" customFormat="1" ht="78.75" x14ac:dyDescent="0.25">
      <c r="A173" s="82" t="s">
        <v>1815</v>
      </c>
      <c r="B173" s="83" t="s">
        <v>1192</v>
      </c>
      <c r="C173" s="101">
        <v>162</v>
      </c>
      <c r="D173" s="84" t="s">
        <v>23</v>
      </c>
      <c r="E173" s="85" t="s">
        <v>1816</v>
      </c>
      <c r="F173" s="84" t="s">
        <v>599</v>
      </c>
      <c r="G173" s="84"/>
      <c r="H173" s="84" t="e" cm="1">
        <f t="array" ref="H173">IF(
  ISBLANK(F173),
  "",
  IF(
    COUNTIF([1]Settings!G$1:G$609, F173) = 1,
    INDEX([1]Settings!H$1:H$609, MATCH(F173, [1]Settings!G$1:G$609, 0)),
    IFERROR(
      INDEX([1]Settings!H$1:H$609,
        MATCH(1,
          ([1]Settings!G$1:G$609=F173) * ([1]Settings!D$1:D$609=G173),
          0
        )
      ),
      ""
    )
  )
)</f>
        <v>#VALUE!</v>
      </c>
      <c r="I173" s="83">
        <v>30868</v>
      </c>
      <c r="J173" s="82" t="s">
        <v>1817</v>
      </c>
      <c r="K173" s="95" t="s">
        <v>1818</v>
      </c>
      <c r="L173" s="84" t="s">
        <v>1819</v>
      </c>
      <c r="M173" s="84" t="s">
        <v>1820</v>
      </c>
      <c r="N173" s="84" t="s">
        <v>1821</v>
      </c>
      <c r="O173" s="84" t="s">
        <v>565</v>
      </c>
      <c r="P173" s="84" t="s">
        <v>1822</v>
      </c>
      <c r="Q173" s="84" t="s">
        <v>1823</v>
      </c>
      <c r="R173" s="84" t="s">
        <v>1824</v>
      </c>
      <c r="S173" s="86" t="s">
        <v>1825</v>
      </c>
      <c r="T173" s="84"/>
      <c r="U173" s="84" t="s">
        <v>22</v>
      </c>
      <c r="V173" s="88">
        <v>100</v>
      </c>
      <c r="W173" s="89"/>
      <c r="X173" s="90">
        <v>45770</v>
      </c>
      <c r="Y173" s="90" t="s">
        <v>1460</v>
      </c>
      <c r="Z173" s="90" t="str">
        <f>IF(E173="","",IF(T173="","ні","так"))</f>
        <v>ні</v>
      </c>
      <c r="AA173" s="90">
        <v>45769</v>
      </c>
      <c r="AB173" s="90" t="s">
        <v>109</v>
      </c>
      <c r="AC173" s="91"/>
      <c r="AD173" s="102" t="str">
        <f ca="1">IF(INT(YEARFRAC(I173,TODAY()))&lt;=30,INT(YEARFRAC(I173,TODAY())),"")</f>
        <v/>
      </c>
      <c r="AE173" s="102" t="str">
        <f ca="1">IF(AND(INT(YEARFRAC(I173,TODAY()))&gt;=31,INT(YEARFRAC(I173,TODAY()))&lt;=35),INT(YEARFRAC(I173,TODAY())),"")</f>
        <v/>
      </c>
      <c r="AF173" s="102">
        <f ca="1">IF(AND(INT(YEARFRAC(I173,TODAY()))&gt;=36,INT(YEARFRAC(I173,TODAY()))&lt;=40),INT(YEARFRAC(I173,TODAY())),"")</f>
        <v>40</v>
      </c>
      <c r="AG173" s="103" t="str">
        <f ca="1">IF(AND(INT(YEARFRAC(I173,TODAY()))&gt;=41,INT(YEARFRAC(I173,TODAY()))&lt;=45),INT(YEARFRAC(I173,TODAY())),"")</f>
        <v/>
      </c>
      <c r="AH173" s="101"/>
    </row>
    <row r="174" spans="1:34" s="68" customFormat="1" ht="173.25" x14ac:dyDescent="0.25">
      <c r="A174" s="64" t="s">
        <v>2621</v>
      </c>
      <c r="B174" s="65" t="s">
        <v>1894</v>
      </c>
      <c r="C174" s="101">
        <v>163</v>
      </c>
      <c r="D174" s="67" t="s">
        <v>23</v>
      </c>
      <c r="E174" s="76" t="s">
        <v>2622</v>
      </c>
      <c r="F174" s="67" t="s">
        <v>733</v>
      </c>
      <c r="G174" s="67"/>
      <c r="H174" s="67" t="e" cm="1">
        <f t="array" ref="H174">IF(
  ISBLANK(F174),
  "",
  IF(
    COUNTIF([3]Settings!G$1:G$609, F174) = 1,
    INDEX([3]Settings!H$1:H$609, MATCH(F174, [3]Settings!G$1:G$609, 0)),
    IFERROR(
      INDEX([3]Settings!H$1:H$609,
        MATCH(1,
          ([3]Settings!G$1:G$609=F174) * ([3]Settings!D$1:D$609=G174),
          0
        )
      ),
      ""
    )
  )
)</f>
        <v>#VALUE!</v>
      </c>
      <c r="I174" s="65">
        <v>31746</v>
      </c>
      <c r="J174" s="64" t="s">
        <v>2623</v>
      </c>
      <c r="K174" s="67" t="s">
        <v>2624</v>
      </c>
      <c r="L174" s="69" t="s">
        <v>2625</v>
      </c>
      <c r="M174" s="79" t="s">
        <v>2626</v>
      </c>
      <c r="N174" s="80" t="s">
        <v>2627</v>
      </c>
      <c r="O174" s="67" t="s">
        <v>563</v>
      </c>
      <c r="P174" s="80" t="s">
        <v>2628</v>
      </c>
      <c r="Q174" s="80" t="s">
        <v>2629</v>
      </c>
      <c r="R174" s="80" t="s">
        <v>2630</v>
      </c>
      <c r="S174" s="81" t="s">
        <v>2631</v>
      </c>
      <c r="T174" s="67"/>
      <c r="U174" s="67" t="s">
        <v>22</v>
      </c>
      <c r="V174" s="70">
        <v>100</v>
      </c>
      <c r="W174" s="71"/>
      <c r="X174" s="72">
        <v>45772</v>
      </c>
      <c r="Y174" s="72" t="s">
        <v>2448</v>
      </c>
      <c r="Z174" s="72" t="str">
        <f>IF(E174="","",IF(T174="","ні","так"))</f>
        <v>ні</v>
      </c>
      <c r="AA174" s="72">
        <v>45771</v>
      </c>
      <c r="AB174" s="72" t="s">
        <v>109</v>
      </c>
      <c r="AC174" s="73" t="s">
        <v>1951</v>
      </c>
      <c r="AD174" s="74" t="str">
        <f ca="1">IF(INT(YEARFRAC(I174,TODAY()))&lt;=30,INT(YEARFRAC(I174,TODAY())),"")</f>
        <v/>
      </c>
      <c r="AE174" s="74" t="str">
        <f ca="1">IF(AND(INT(YEARFRAC(I174,TODAY()))&gt;=31,INT(YEARFRAC(I174,TODAY()))&lt;=35),INT(YEARFRAC(I174,TODAY())),"")</f>
        <v/>
      </c>
      <c r="AF174" s="74">
        <f ca="1">IF(AND(INT(YEARFRAC(I174,TODAY()))&gt;=36,INT(YEARFRAC(I174,TODAY()))&lt;=40),INT(YEARFRAC(I174,TODAY())),"")</f>
        <v>38</v>
      </c>
      <c r="AG174" s="75" t="str">
        <f ca="1">IF(AND(INT(YEARFRAC(I174,TODAY()))&gt;=41,INT(YEARFRAC(I174,TODAY()))&lt;=45),INT(YEARFRAC(I174,TODAY())),"")</f>
        <v/>
      </c>
      <c r="AH174" s="66"/>
    </row>
    <row r="175" spans="1:34" s="68" customFormat="1" ht="47.25" x14ac:dyDescent="0.25">
      <c r="A175" s="64" t="s">
        <v>2105</v>
      </c>
      <c r="B175" s="65" t="s">
        <v>1497</v>
      </c>
      <c r="C175" s="101">
        <v>164</v>
      </c>
      <c r="D175" s="67" t="s">
        <v>23</v>
      </c>
      <c r="E175" s="67" t="s">
        <v>2323</v>
      </c>
      <c r="F175" s="67" t="s">
        <v>803</v>
      </c>
      <c r="G175" s="67"/>
      <c r="H175" s="67" t="e" cm="1">
        <f t="array" ref="H175">IF(
  ISBLANK(F175),
  "",
  IF(
    COUNTIF([2]Settings!G$1:G$609, F175) = 1,
    INDEX([2]Settings!H$1:H$609, MATCH(F175, [2]Settings!G$1:G$609, 0)),
    IFERROR(
      INDEX([2]Settings!H$1:H$609,
        MATCH(1,
          ([2]Settings!G$1:G$609=F175) * ([2]Settings!D$1:D$609=G175),
          0
        )
      ),
      ""
    )
  )
)</f>
        <v>#VALUE!</v>
      </c>
      <c r="I175" s="65">
        <v>36168</v>
      </c>
      <c r="J175" s="64" t="s">
        <v>2324</v>
      </c>
      <c r="K175" s="68" t="s">
        <v>2325</v>
      </c>
      <c r="L175" s="69" t="s">
        <v>2326</v>
      </c>
      <c r="M175" s="108" t="s">
        <v>2327</v>
      </c>
      <c r="N175" s="108" t="s">
        <v>2328</v>
      </c>
      <c r="O175" s="108" t="s">
        <v>565</v>
      </c>
      <c r="P175" s="108" t="s">
        <v>2329</v>
      </c>
      <c r="Q175" s="108" t="s">
        <v>2330</v>
      </c>
      <c r="R175" s="108" t="s">
        <v>2331</v>
      </c>
      <c r="S175" s="115" t="s">
        <v>2332</v>
      </c>
      <c r="T175" s="67"/>
      <c r="U175" s="67" t="s">
        <v>22</v>
      </c>
      <c r="V175" s="70">
        <v>100</v>
      </c>
      <c r="W175" s="71"/>
      <c r="X175" s="72">
        <v>45771</v>
      </c>
      <c r="Y175" s="72" t="s">
        <v>1879</v>
      </c>
      <c r="Z175" s="72" t="str">
        <f>IF(E175="","",IF(T175="","ні","так"))</f>
        <v>ні</v>
      </c>
      <c r="AA175" s="72">
        <v>45770</v>
      </c>
      <c r="AB175" s="72" t="s">
        <v>109</v>
      </c>
      <c r="AC175" s="73" t="s">
        <v>1951</v>
      </c>
      <c r="AD175" s="74">
        <f ca="1">IF(INT(YEARFRAC(I175,TODAY()))&lt;=30,INT(YEARFRAC(I175,TODAY())),"")</f>
        <v>26</v>
      </c>
      <c r="AE175" s="74" t="str">
        <f ca="1">IF(AND(INT(YEARFRAC(I175,TODAY()))&gt;=31,INT(YEARFRAC(I175,TODAY()))&lt;=35),INT(YEARFRAC(I175,TODAY())),"")</f>
        <v/>
      </c>
      <c r="AF175" s="74" t="str">
        <f ca="1">IF(AND(INT(YEARFRAC(I175,TODAY()))&gt;=36,INT(YEARFRAC(I175,TODAY()))&lt;=40),INT(YEARFRAC(I175,TODAY())),"")</f>
        <v/>
      </c>
      <c r="AG175" s="75" t="str">
        <f ca="1">IF(AND(INT(YEARFRAC(I175,TODAY()))&gt;=41,INT(YEARFRAC(I175,TODAY()))&lt;=45),INT(YEARFRAC(I175,TODAY())),"")</f>
        <v/>
      </c>
      <c r="AH175" s="66"/>
    </row>
    <row r="176" spans="1:34" s="95" customFormat="1" ht="63" x14ac:dyDescent="0.25">
      <c r="A176" s="82" t="s">
        <v>2333</v>
      </c>
      <c r="B176" s="83" t="s">
        <v>1894</v>
      </c>
      <c r="C176" s="101">
        <v>165</v>
      </c>
      <c r="D176" s="84" t="s">
        <v>23</v>
      </c>
      <c r="E176" s="85" t="s">
        <v>2334</v>
      </c>
      <c r="F176" s="84" t="s">
        <v>839</v>
      </c>
      <c r="G176" s="84"/>
      <c r="H176" s="84" t="e" cm="1">
        <f t="array" ref="H176">IF(
  ISBLANK(F176),
  "",
  IF(
    COUNTIF([2]Settings!G$1:G$609, F176) = 1,
    INDEX([2]Settings!H$1:H$609, MATCH(F176, [2]Settings!G$1:G$609, 0)),
    IFERROR(
      INDEX([2]Settings!H$1:H$609,
        MATCH(1,
          ([2]Settings!G$1:G$609=F176) * ([2]Settings!D$1:D$609=G176),
          0
        )
      ),
      ""
    )
  )
)</f>
        <v>#VALUE!</v>
      </c>
      <c r="I176" s="83">
        <v>34539</v>
      </c>
      <c r="J176" s="82" t="s">
        <v>2335</v>
      </c>
      <c r="K176" s="95" t="s">
        <v>2336</v>
      </c>
      <c r="L176" s="107" t="s">
        <v>2337</v>
      </c>
      <c r="M176" s="108" t="s">
        <v>2338</v>
      </c>
      <c r="N176" s="108" t="s">
        <v>2339</v>
      </c>
      <c r="O176" s="108" t="s">
        <v>565</v>
      </c>
      <c r="P176" s="108" t="s">
        <v>2340</v>
      </c>
      <c r="Q176" s="108" t="s">
        <v>2341</v>
      </c>
      <c r="R176" s="108" t="s">
        <v>2342</v>
      </c>
      <c r="S176" s="109" t="s">
        <v>2343</v>
      </c>
      <c r="T176" s="84"/>
      <c r="U176" s="84" t="s">
        <v>22</v>
      </c>
      <c r="V176" s="88">
        <v>100</v>
      </c>
      <c r="W176" s="89"/>
      <c r="X176" s="90">
        <v>45771</v>
      </c>
      <c r="Y176" s="90" t="s">
        <v>1879</v>
      </c>
      <c r="Z176" s="90" t="str">
        <f>IF(E176="","",IF(T176="","ні","так"))</f>
        <v>ні</v>
      </c>
      <c r="AA176" s="90">
        <v>45770</v>
      </c>
      <c r="AB176" s="90" t="s">
        <v>109</v>
      </c>
      <c r="AC176" s="91"/>
      <c r="AD176" s="102">
        <f ca="1">IF(INT(YEARFRAC(I176,TODAY()))&lt;=30,INT(YEARFRAC(I176,TODAY())),"")</f>
        <v>30</v>
      </c>
      <c r="AE176" s="102" t="str">
        <f ca="1">IF(AND(INT(YEARFRAC(I176,TODAY()))&gt;=31,INT(YEARFRAC(I176,TODAY()))&lt;=35),INT(YEARFRAC(I176,TODAY())),"")</f>
        <v/>
      </c>
      <c r="AF176" s="102" t="str">
        <f ca="1">IF(AND(INT(YEARFRAC(I176,TODAY()))&gt;=36,INT(YEARFRAC(I176,TODAY()))&lt;=40),INT(YEARFRAC(I176,TODAY())),"")</f>
        <v/>
      </c>
      <c r="AG176" s="103" t="str">
        <f ca="1">IF(AND(INT(YEARFRAC(I176,TODAY()))&gt;=41,INT(YEARFRAC(I176,TODAY()))&lt;=45),INT(YEARFRAC(I176,TODAY())),"")</f>
        <v/>
      </c>
      <c r="AH176" s="101"/>
    </row>
    <row r="177" spans="1:34" s="95" customFormat="1" ht="110.25" x14ac:dyDescent="0.25">
      <c r="A177" s="64" t="s">
        <v>2632</v>
      </c>
      <c r="B177" s="65" t="s">
        <v>1894</v>
      </c>
      <c r="C177" s="101">
        <v>166</v>
      </c>
      <c r="D177" s="67" t="s">
        <v>23</v>
      </c>
      <c r="E177" s="76" t="s">
        <v>2633</v>
      </c>
      <c r="F177" s="67" t="s">
        <v>929</v>
      </c>
      <c r="G177" s="67"/>
      <c r="H177" s="67" t="e" cm="1">
        <f t="array" ref="H177">IF(
  ISBLANK(F177),
  "",
  IF(
    COUNTIF([3]Settings!G$1:G$609, F177) = 1,
    INDEX([3]Settings!H$1:H$609, MATCH(F177, [3]Settings!G$1:G$609, 0)),
    IFERROR(
      INDEX([3]Settings!H$1:H$609,
        MATCH(1,
          ([3]Settings!G$1:G$609=F177) * ([3]Settings!D$1:D$609=G177),
          0
        )
      ),
      ""
    )
  )
)</f>
        <v>#VALUE!</v>
      </c>
      <c r="I177" s="65">
        <v>31256</v>
      </c>
      <c r="J177" s="64" t="s">
        <v>2634</v>
      </c>
      <c r="K177" s="72" t="s">
        <v>2635</v>
      </c>
      <c r="L177" s="69" t="s">
        <v>2636</v>
      </c>
      <c r="M177" s="72" t="s">
        <v>2637</v>
      </c>
      <c r="N177" s="72" t="s">
        <v>2638</v>
      </c>
      <c r="O177" s="67" t="s">
        <v>565</v>
      </c>
      <c r="P177" s="72" t="s">
        <v>2639</v>
      </c>
      <c r="Q177" s="72" t="s">
        <v>2640</v>
      </c>
      <c r="R177" s="72" t="s">
        <v>2641</v>
      </c>
      <c r="S177" s="69" t="s">
        <v>2642</v>
      </c>
      <c r="T177" s="67"/>
      <c r="U177" s="67" t="s">
        <v>22</v>
      </c>
      <c r="V177" s="70">
        <v>100</v>
      </c>
      <c r="W177" s="71"/>
      <c r="X177" s="72">
        <v>45772</v>
      </c>
      <c r="Y177" s="72" t="s">
        <v>2448</v>
      </c>
      <c r="Z177" s="72" t="str">
        <f>IF(E177="","",IF(T177="","ні","так"))</f>
        <v>ні</v>
      </c>
      <c r="AA177" s="72">
        <v>45771</v>
      </c>
      <c r="AB177" s="72" t="s">
        <v>109</v>
      </c>
      <c r="AC177" s="73" t="s">
        <v>1951</v>
      </c>
      <c r="AD177" s="74" t="str">
        <f ca="1">IF(INT(YEARFRAC(I177,TODAY()))&lt;=30,INT(YEARFRAC(I177,TODAY())),"")</f>
        <v/>
      </c>
      <c r="AE177" s="74" t="str">
        <f ca="1">IF(AND(INT(YEARFRAC(I177,TODAY()))&gt;=31,INT(YEARFRAC(I177,TODAY()))&lt;=35),INT(YEARFRAC(I177,TODAY())),"")</f>
        <v/>
      </c>
      <c r="AF177" s="74">
        <f ca="1">IF(AND(INT(YEARFRAC(I177,TODAY()))&gt;=36,INT(YEARFRAC(I177,TODAY()))&lt;=40),INT(YEARFRAC(I177,TODAY())),"")</f>
        <v>39</v>
      </c>
      <c r="AG177" s="75" t="str">
        <f ca="1">IF(AND(INT(YEARFRAC(I177,TODAY()))&gt;=41,INT(YEARFRAC(I177,TODAY()))&lt;=45),INT(YEARFRAC(I177,TODAY())),"")</f>
        <v/>
      </c>
      <c r="AH177" s="66"/>
    </row>
    <row r="178" spans="1:34" s="95" customFormat="1" ht="63" x14ac:dyDescent="0.25">
      <c r="A178" s="64" t="s">
        <v>1153</v>
      </c>
      <c r="B178" s="65" t="s">
        <v>1103</v>
      </c>
      <c r="C178" s="101">
        <v>167</v>
      </c>
      <c r="D178" s="67" t="s">
        <v>23</v>
      </c>
      <c r="E178" s="67" t="s">
        <v>1200</v>
      </c>
      <c r="F178" s="67" t="s">
        <v>712</v>
      </c>
      <c r="G178" s="67" t="s">
        <v>1055</v>
      </c>
      <c r="H178" s="99" t="str" cm="1">
        <f t="array" ref="H178">IF(
  ISBLANK(F178),
  "",
  IF(
    COUNTIF(Settings!G$1:G$608, F178) = 1,
    INDEX(Settings!H$1:H$608, MATCH(F178, Settings!G$1:G$608, 0)),
    IFERROR(
      INDEX(Settings!H$1:H$608,
        MATCH(1,
          (Settings!G$1:G$608=F178) * (Settings!D$1:D$608=G178),
          0
        )
      ),
      ""
    )
  )
)</f>
        <v>Київ місто</v>
      </c>
      <c r="I178" s="65">
        <v>32657</v>
      </c>
      <c r="J178" s="64" t="s">
        <v>1229</v>
      </c>
      <c r="K178" s="68" t="s">
        <v>1230</v>
      </c>
      <c r="L178" s="69" t="s">
        <v>1231</v>
      </c>
      <c r="M178" s="67" t="s">
        <v>1277</v>
      </c>
      <c r="N178" s="67" t="s">
        <v>1300</v>
      </c>
      <c r="O178" s="67" t="s">
        <v>565</v>
      </c>
      <c r="P178" s="67" t="s">
        <v>1301</v>
      </c>
      <c r="Q178" s="67" t="s">
        <v>1302</v>
      </c>
      <c r="R178" s="67" t="s">
        <v>1303</v>
      </c>
      <c r="S178" s="69" t="s">
        <v>1304</v>
      </c>
      <c r="T178" s="67"/>
      <c r="U178" s="67" t="s">
        <v>22</v>
      </c>
      <c r="V178" s="70">
        <v>100</v>
      </c>
      <c r="W178" s="71"/>
      <c r="X178" s="72">
        <v>45769</v>
      </c>
      <c r="Y178" s="72" t="s">
        <v>1104</v>
      </c>
      <c r="Z178" s="72" t="str">
        <f>IF(E178="","",IF(T178="","ні","так"))</f>
        <v>ні</v>
      </c>
      <c r="AA178" s="72">
        <v>45768</v>
      </c>
      <c r="AB178" s="72" t="s">
        <v>569</v>
      </c>
      <c r="AC178" s="73" t="s">
        <v>1132</v>
      </c>
      <c r="AD178" s="57" t="str">
        <f ca="1">IF(INT(YEARFRAC(I178,TODAY()))&lt;=30,INT(YEARFRAC(I178,TODAY())),"")</f>
        <v/>
      </c>
      <c r="AE178" s="57">
        <f ca="1">IF(AND(INT(YEARFRAC(I178,TODAY()))&gt;=31,INT(YEARFRAC(I178,TODAY()))&lt;=35),INT(YEARFRAC(I178,TODAY())),"")</f>
        <v>35</v>
      </c>
      <c r="AF178" s="57" t="str">
        <f ca="1">IF(AND(INT(YEARFRAC(I178,TODAY()))&gt;=36,INT(YEARFRAC(I178,TODAY()))&lt;=40),INT(YEARFRAC(I178,TODAY())),"")</f>
        <v/>
      </c>
      <c r="AG178" s="58" t="str">
        <f ca="1">IF(AND(INT(YEARFRAC(I178,TODAY()))&gt;=41,INT(YEARFRAC(I178,TODAY()))&lt;=45),INT(YEARFRAC(I178,TODAY())),"")</f>
        <v/>
      </c>
      <c r="AH178" s="100"/>
    </row>
    <row r="179" spans="1:34" s="95" customFormat="1" ht="189" x14ac:dyDescent="0.25">
      <c r="A179" s="82" t="s">
        <v>2344</v>
      </c>
      <c r="B179" s="83" t="s">
        <v>1497</v>
      </c>
      <c r="C179" s="101">
        <v>168</v>
      </c>
      <c r="D179" s="84" t="s">
        <v>23</v>
      </c>
      <c r="E179" s="85" t="s">
        <v>2345</v>
      </c>
      <c r="F179" s="84" t="s">
        <v>928</v>
      </c>
      <c r="G179" s="84"/>
      <c r="H179" s="84" t="e" cm="1">
        <f t="array" ref="H179">IF(
  ISBLANK(F179),
  "",
  IF(
    COUNTIF([2]Settings!G$1:G$609, F179) = 1,
    INDEX([2]Settings!H$1:H$609, MATCH(F179, [2]Settings!G$1:G$609, 0)),
    IFERROR(
      INDEX([2]Settings!H$1:H$609,
        MATCH(1,
          ([2]Settings!G$1:G$609=F179) * ([2]Settings!D$1:D$609=G179),
          0
        )
      ),
      ""
    )
  )
)</f>
        <v>#VALUE!</v>
      </c>
      <c r="I179" s="83">
        <v>31826</v>
      </c>
      <c r="J179" s="82" t="s">
        <v>2346</v>
      </c>
      <c r="K179" s="90" t="s">
        <v>2347</v>
      </c>
      <c r="L179" s="86" t="s">
        <v>2348</v>
      </c>
      <c r="M179" s="84" t="s">
        <v>2349</v>
      </c>
      <c r="N179" s="84" t="s">
        <v>2350</v>
      </c>
      <c r="O179" s="84" t="s">
        <v>565</v>
      </c>
      <c r="P179" s="84" t="s">
        <v>2351</v>
      </c>
      <c r="Q179" s="84" t="s">
        <v>2352</v>
      </c>
      <c r="R179" s="84" t="s">
        <v>2353</v>
      </c>
      <c r="S179" s="86" t="s">
        <v>2354</v>
      </c>
      <c r="T179" s="84"/>
      <c r="U179" s="84" t="s">
        <v>22</v>
      </c>
      <c r="V179" s="88">
        <v>100</v>
      </c>
      <c r="W179" s="89"/>
      <c r="X179" s="90">
        <v>45771</v>
      </c>
      <c r="Y179" s="90" t="s">
        <v>1879</v>
      </c>
      <c r="Z179" s="90" t="str">
        <f>IF(E179="","",IF(T179="","ні","так"))</f>
        <v>ні</v>
      </c>
      <c r="AA179" s="90">
        <v>45770</v>
      </c>
      <c r="AB179" s="90" t="s">
        <v>109</v>
      </c>
      <c r="AC179" s="91"/>
      <c r="AD179" s="102" t="str">
        <f ca="1">IF(INT(YEARFRAC(I179,TODAY()))&lt;=30,INT(YEARFRAC(I179,TODAY())),"")</f>
        <v/>
      </c>
      <c r="AE179" s="102" t="str">
        <f ca="1">IF(AND(INT(YEARFRAC(I179,TODAY()))&gt;=31,INT(YEARFRAC(I179,TODAY()))&lt;=35),INT(YEARFRAC(I179,TODAY())),"")</f>
        <v/>
      </c>
      <c r="AF179" s="102">
        <f ca="1">IF(AND(INT(YEARFRAC(I179,TODAY()))&gt;=36,INT(YEARFRAC(I179,TODAY()))&lt;=40),INT(YEARFRAC(I179,TODAY())),"")</f>
        <v>38</v>
      </c>
      <c r="AG179" s="103" t="str">
        <f ca="1">IF(AND(INT(YEARFRAC(I179,TODAY()))&gt;=41,INT(YEARFRAC(I179,TODAY()))&lt;=45),INT(YEARFRAC(I179,TODAY())),"")</f>
        <v/>
      </c>
      <c r="AH179" s="101"/>
    </row>
    <row r="180" spans="1:34" s="95" customFormat="1" ht="204.75" x14ac:dyDescent="0.25">
      <c r="A180" s="82" t="s">
        <v>1826</v>
      </c>
      <c r="B180" s="83" t="s">
        <v>1192</v>
      </c>
      <c r="C180" s="101">
        <v>169</v>
      </c>
      <c r="D180" s="84" t="s">
        <v>23</v>
      </c>
      <c r="E180" s="84" t="s">
        <v>1827</v>
      </c>
      <c r="F180" s="84" t="s">
        <v>1049</v>
      </c>
      <c r="G180" s="84"/>
      <c r="H180" s="84" t="e" cm="1">
        <f t="array" ref="H180">IF(
  ISBLANK(F180),
  "",
  IF(
    COUNTIF([1]Settings!G$1:G$609, F180) = 1,
    INDEX([1]Settings!H$1:H$609, MATCH(F180, [1]Settings!G$1:G$609, 0)),
    IFERROR(
      INDEX([1]Settings!H$1:H$609,
        MATCH(1,
          ([1]Settings!G$1:G$609=F180) * ([1]Settings!D$1:D$609=G180),
          0
        )
      ),
      ""
    )
  )
)</f>
        <v>#VALUE!</v>
      </c>
      <c r="I180" s="83">
        <v>31972</v>
      </c>
      <c r="J180" s="82" t="s">
        <v>1828</v>
      </c>
      <c r="K180" s="95" t="s">
        <v>1829</v>
      </c>
      <c r="L180" s="86" t="s">
        <v>1830</v>
      </c>
      <c r="M180" s="84" t="s">
        <v>1831</v>
      </c>
      <c r="N180" s="84" t="s">
        <v>1832</v>
      </c>
      <c r="O180" s="84" t="s">
        <v>565</v>
      </c>
      <c r="P180" s="84" t="s">
        <v>1833</v>
      </c>
      <c r="Q180" s="84" t="s">
        <v>1834</v>
      </c>
      <c r="R180" s="84" t="s">
        <v>1835</v>
      </c>
      <c r="S180" s="86" t="s">
        <v>1836</v>
      </c>
      <c r="T180" s="84">
        <v>122259</v>
      </c>
      <c r="U180" s="84" t="s">
        <v>22</v>
      </c>
      <c r="V180" s="88">
        <v>100</v>
      </c>
      <c r="W180" s="89"/>
      <c r="X180" s="90">
        <v>45770</v>
      </c>
      <c r="Y180" s="90" t="s">
        <v>1460</v>
      </c>
      <c r="Z180" s="90" t="str">
        <f>IF(E180="","",IF(T180="","ні","так"))</f>
        <v>так</v>
      </c>
      <c r="AA180" s="90">
        <v>45769</v>
      </c>
      <c r="AB180" s="90" t="s">
        <v>109</v>
      </c>
      <c r="AC180" s="91"/>
      <c r="AD180" s="102" t="str">
        <f ca="1">IF(INT(YEARFRAC(I180,TODAY()))&lt;=30,INT(YEARFRAC(I180,TODAY())),"")</f>
        <v/>
      </c>
      <c r="AE180" s="102" t="str">
        <f ca="1">IF(AND(INT(YEARFRAC(I180,TODAY()))&gt;=31,INT(YEARFRAC(I180,TODAY()))&lt;=35),INT(YEARFRAC(I180,TODAY())),"")</f>
        <v/>
      </c>
      <c r="AF180" s="102">
        <f ca="1">IF(AND(INT(YEARFRAC(I180,TODAY()))&gt;=36,INT(YEARFRAC(I180,TODAY()))&lt;=40),INT(YEARFRAC(I180,TODAY())),"")</f>
        <v>37</v>
      </c>
      <c r="AG180" s="103" t="str">
        <f ca="1">IF(AND(INT(YEARFRAC(I180,TODAY()))&gt;=41,INT(YEARFRAC(I180,TODAY()))&lt;=45),INT(YEARFRAC(I180,TODAY())),"")</f>
        <v/>
      </c>
      <c r="AH180" s="101"/>
    </row>
    <row r="181" spans="1:34" s="95" customFormat="1" ht="78.75" x14ac:dyDescent="0.25">
      <c r="A181" s="82" t="s">
        <v>2175</v>
      </c>
      <c r="B181" s="83" t="s">
        <v>1497</v>
      </c>
      <c r="C181" s="101">
        <v>170</v>
      </c>
      <c r="D181" s="84" t="s">
        <v>23</v>
      </c>
      <c r="E181" s="85" t="s">
        <v>2355</v>
      </c>
      <c r="F181" s="84" t="s">
        <v>136</v>
      </c>
      <c r="G181" s="84"/>
      <c r="H181" s="84" t="e" cm="1">
        <f t="array" ref="H181">IF(
  ISBLANK(F181),
  "",
  IF(
    COUNTIF([2]Settings!G$1:G$609, F181) = 1,
    INDEX([2]Settings!H$1:H$609, MATCH(F181, [2]Settings!G$1:G$609, 0)),
    IFERROR(
      INDEX([2]Settings!H$1:H$609,
        MATCH(1,
          ([2]Settings!G$1:G$609=F181) * ([2]Settings!D$1:D$609=G181),
          0
        )
      ),
      ""
    )
  )
)</f>
        <v>#VALUE!</v>
      </c>
      <c r="I181" s="83">
        <v>32876</v>
      </c>
      <c r="J181" s="82" t="s">
        <v>2356</v>
      </c>
      <c r="K181" s="84" t="s">
        <v>2357</v>
      </c>
      <c r="L181" s="86" t="s">
        <v>2358</v>
      </c>
      <c r="M181" s="84" t="s">
        <v>2190</v>
      </c>
      <c r="N181" s="84" t="s">
        <v>2359</v>
      </c>
      <c r="O181" s="84" t="s">
        <v>564</v>
      </c>
      <c r="P181" s="84" t="s">
        <v>2360</v>
      </c>
      <c r="Q181" s="84" t="s">
        <v>2361</v>
      </c>
      <c r="R181" s="84" t="s">
        <v>2362</v>
      </c>
      <c r="S181" s="86" t="s">
        <v>2363</v>
      </c>
      <c r="T181" s="84"/>
      <c r="U181" s="84" t="s">
        <v>22</v>
      </c>
      <c r="V181" s="88">
        <v>100</v>
      </c>
      <c r="W181" s="89"/>
      <c r="X181" s="90">
        <v>45771</v>
      </c>
      <c r="Y181" s="90" t="s">
        <v>1879</v>
      </c>
      <c r="Z181" s="90" t="str">
        <f>IF(E181="","",IF(T181="","ні","так"))</f>
        <v>ні</v>
      </c>
      <c r="AA181" s="90">
        <v>45770</v>
      </c>
      <c r="AB181" s="90" t="s">
        <v>569</v>
      </c>
      <c r="AC181" s="91"/>
      <c r="AD181" s="102" t="str">
        <f ca="1">IF(INT(YEARFRAC(I181,TODAY()))&lt;=30,INT(YEARFRAC(I181,TODAY())),"")</f>
        <v/>
      </c>
      <c r="AE181" s="102">
        <f ca="1">IF(AND(INT(YEARFRAC(I181,TODAY()))&gt;=31,INT(YEARFRAC(I181,TODAY()))&lt;=35),INT(YEARFRAC(I181,TODAY())),"")</f>
        <v>35</v>
      </c>
      <c r="AF181" s="102" t="str">
        <f ca="1">IF(AND(INT(YEARFRAC(I181,TODAY()))&gt;=36,INT(YEARFRAC(I181,TODAY()))&lt;=40),INT(YEARFRAC(I181,TODAY())),"")</f>
        <v/>
      </c>
      <c r="AG181" s="103" t="str">
        <f ca="1">IF(AND(INT(YEARFRAC(I181,TODAY()))&gt;=41,INT(YEARFRAC(I181,TODAY()))&lt;=45),INT(YEARFRAC(I181,TODAY())),"")</f>
        <v/>
      </c>
      <c r="AH181" s="101"/>
    </row>
    <row r="182" spans="1:34" s="95" customFormat="1" ht="63" x14ac:dyDescent="0.25">
      <c r="A182" s="82" t="s">
        <v>2364</v>
      </c>
      <c r="B182" s="83" t="s">
        <v>1497</v>
      </c>
      <c r="C182" s="101">
        <v>171</v>
      </c>
      <c r="D182" s="84" t="s">
        <v>23</v>
      </c>
      <c r="E182" s="98" t="s">
        <v>2365</v>
      </c>
      <c r="F182" s="84" t="s">
        <v>2041</v>
      </c>
      <c r="G182" s="84"/>
      <c r="H182" s="84" t="e" cm="1">
        <f t="array" ref="H182">IF(
  ISBLANK(F182),
  "",
  IF(
    COUNTIF([2]Settings!G$1:G$609, F182) = 1,
    INDEX([2]Settings!H$1:H$609, MATCH(F182, [2]Settings!G$1:G$609, 0)),
    IFERROR(
      INDEX([2]Settings!H$1:H$609,
        MATCH(1,
          ([2]Settings!G$1:G$609=F182) * ([2]Settings!D$1:D$609=G182),
          0
        )
      ),
      ""
    )
  )
)</f>
        <v>#VALUE!</v>
      </c>
      <c r="I182" s="83">
        <v>34154</v>
      </c>
      <c r="J182" s="82" t="s">
        <v>2366</v>
      </c>
      <c r="K182" s="95" t="s">
        <v>2367</v>
      </c>
      <c r="L182" s="86" t="s">
        <v>2368</v>
      </c>
      <c r="M182" s="84" t="s">
        <v>2369</v>
      </c>
      <c r="N182" s="84" t="s">
        <v>2370</v>
      </c>
      <c r="O182" s="84" t="s">
        <v>142</v>
      </c>
      <c r="P182" s="84" t="s">
        <v>2371</v>
      </c>
      <c r="Q182" s="84" t="s">
        <v>2372</v>
      </c>
      <c r="R182" s="84" t="s">
        <v>2373</v>
      </c>
      <c r="S182" s="89" t="s">
        <v>2374</v>
      </c>
      <c r="T182" s="84"/>
      <c r="U182" s="84" t="s">
        <v>22</v>
      </c>
      <c r="V182" s="88">
        <v>100</v>
      </c>
      <c r="W182" s="89"/>
      <c r="X182" s="90">
        <v>45771</v>
      </c>
      <c r="Y182" s="90" t="s">
        <v>1879</v>
      </c>
      <c r="Z182" s="90" t="str">
        <f>IF(E182="","",IF(T182="","ні","так"))</f>
        <v>ні</v>
      </c>
      <c r="AA182" s="90">
        <v>45770</v>
      </c>
      <c r="AB182" s="90" t="s">
        <v>109</v>
      </c>
      <c r="AC182" s="91"/>
      <c r="AD182" s="102" t="str">
        <f ca="1">IF(INT(YEARFRAC(I182,TODAY()))&lt;=30,INT(YEARFRAC(I182,TODAY())),"")</f>
        <v/>
      </c>
      <c r="AE182" s="102">
        <f ca="1">IF(AND(INT(YEARFRAC(I182,TODAY()))&gt;=31,INT(YEARFRAC(I182,TODAY()))&lt;=35),INT(YEARFRAC(I182,TODAY())),"")</f>
        <v>31</v>
      </c>
      <c r="AF182" s="102" t="str">
        <f ca="1">IF(AND(INT(YEARFRAC(I182,TODAY()))&gt;=36,INT(YEARFRAC(I182,TODAY()))&lt;=40),INT(YEARFRAC(I182,TODAY())),"")</f>
        <v/>
      </c>
      <c r="AG182" s="103" t="str">
        <f ca="1">IF(AND(INT(YEARFRAC(I182,TODAY()))&gt;=41,INT(YEARFRAC(I182,TODAY()))&lt;=45),INT(YEARFRAC(I182,TODAY())),"")</f>
        <v/>
      </c>
      <c r="AH182" s="101"/>
    </row>
    <row r="183" spans="1:34" s="95" customFormat="1" ht="141.75" x14ac:dyDescent="0.25">
      <c r="A183" s="64" t="s">
        <v>2375</v>
      </c>
      <c r="B183" s="65" t="s">
        <v>1894</v>
      </c>
      <c r="C183" s="101">
        <v>172</v>
      </c>
      <c r="D183" s="67" t="s">
        <v>23</v>
      </c>
      <c r="E183" s="76" t="s">
        <v>2376</v>
      </c>
      <c r="F183" s="67" t="s">
        <v>738</v>
      </c>
      <c r="G183" s="67"/>
      <c r="H183" s="84" t="e" cm="1">
        <f t="array" ref="H183">IF(
  ISBLANK(F183),
  "",
  IF(
    COUNTIF([2]Settings!G$1:G$609, F183) = 1,
    INDEX([2]Settings!H$1:H$609, MATCH(F183, [2]Settings!G$1:G$609, 0)),
    IFERROR(
      INDEX([2]Settings!H$1:H$609,
        MATCH(1,
          ([2]Settings!G$1:G$609=F183) * ([2]Settings!D$1:D$609=G183),
          0
        )
      ),
      ""
    )
  )
)</f>
        <v>#VALUE!</v>
      </c>
      <c r="I183" s="65">
        <v>35160</v>
      </c>
      <c r="J183" s="64" t="s">
        <v>2377</v>
      </c>
      <c r="K183" s="67" t="s">
        <v>2378</v>
      </c>
      <c r="L183" s="69" t="s">
        <v>2379</v>
      </c>
      <c r="M183" s="84" t="s">
        <v>2380</v>
      </c>
      <c r="N183" s="84" t="s">
        <v>2381</v>
      </c>
      <c r="O183" s="84" t="s">
        <v>565</v>
      </c>
      <c r="P183" s="84" t="s">
        <v>2382</v>
      </c>
      <c r="Q183" s="84" t="s">
        <v>2383</v>
      </c>
      <c r="R183" s="84" t="s">
        <v>2384</v>
      </c>
      <c r="S183" s="86" t="s">
        <v>2385</v>
      </c>
      <c r="T183" s="67"/>
      <c r="U183" s="67" t="s">
        <v>22</v>
      </c>
      <c r="V183" s="70">
        <v>100</v>
      </c>
      <c r="W183" s="71"/>
      <c r="X183" s="72">
        <v>45771</v>
      </c>
      <c r="Y183" s="72" t="s">
        <v>1879</v>
      </c>
      <c r="Z183" s="72" t="str">
        <f>IF(E183="","",IF(T183="","ні","так"))</f>
        <v>ні</v>
      </c>
      <c r="AA183" s="72">
        <v>45770</v>
      </c>
      <c r="AB183" s="72" t="s">
        <v>109</v>
      </c>
      <c r="AC183" s="73" t="s">
        <v>1880</v>
      </c>
      <c r="AD183" s="102">
        <f ca="1">IF(INT(YEARFRAC(I183,TODAY()))&lt;=30,INT(YEARFRAC(I183,TODAY())),"")</f>
        <v>29</v>
      </c>
      <c r="AE183" s="102" t="str">
        <f ca="1">IF(AND(INT(YEARFRAC(I183,TODAY()))&gt;=31,INT(YEARFRAC(I183,TODAY()))&lt;=35),INT(YEARFRAC(I183,TODAY())),"")</f>
        <v/>
      </c>
      <c r="AF183" s="102" t="str">
        <f ca="1">IF(AND(INT(YEARFRAC(I183,TODAY()))&gt;=36,INT(YEARFRAC(I183,TODAY()))&lt;=40),INT(YEARFRAC(I183,TODAY())),"")</f>
        <v/>
      </c>
      <c r="AG183" s="103" t="str">
        <f ca="1">IF(AND(INT(YEARFRAC(I183,TODAY()))&gt;=41,INT(YEARFRAC(I183,TODAY()))&lt;=45),INT(YEARFRAC(I183,TODAY())),"")</f>
        <v/>
      </c>
      <c r="AH183" s="101"/>
    </row>
    <row r="184" spans="1:34" s="95" customFormat="1" ht="126" x14ac:dyDescent="0.25">
      <c r="A184" s="82" t="s">
        <v>2545</v>
      </c>
      <c r="B184" s="83" t="s">
        <v>1894</v>
      </c>
      <c r="C184" s="101">
        <v>173</v>
      </c>
      <c r="D184" s="84" t="s">
        <v>23</v>
      </c>
      <c r="E184" s="84" t="s">
        <v>2643</v>
      </c>
      <c r="F184" s="84" t="s">
        <v>922</v>
      </c>
      <c r="G184" s="84"/>
      <c r="H184" s="84" t="e" cm="1">
        <f t="array" ref="H184">IF(
  ISBLANK(F184),
  "",
  IF(
    COUNTIF([3]Settings!G$1:G$609, F184) = 1,
    INDEX([3]Settings!H$1:H$609, MATCH(F184, [3]Settings!G$1:G$609, 0)),
    IFERROR(
      INDEX([3]Settings!H$1:H$609,
        MATCH(1,
          ([3]Settings!G$1:G$609=F184) * ([3]Settings!D$1:D$609=G184),
          0
        )
      ),
      ""
    )
  )
)</f>
        <v>#VALUE!</v>
      </c>
      <c r="I184" s="83">
        <v>32907</v>
      </c>
      <c r="J184" s="82" t="s">
        <v>2644</v>
      </c>
      <c r="K184" s="86" t="s">
        <v>2645</v>
      </c>
      <c r="L184" s="86" t="s">
        <v>2646</v>
      </c>
      <c r="M184" s="84" t="s">
        <v>2603</v>
      </c>
      <c r="N184" s="84" t="s">
        <v>2647</v>
      </c>
      <c r="O184" s="84" t="s">
        <v>565</v>
      </c>
      <c r="P184" s="84" t="s">
        <v>2648</v>
      </c>
      <c r="Q184" s="84" t="s">
        <v>2649</v>
      </c>
      <c r="R184" s="84" t="s">
        <v>2650</v>
      </c>
      <c r="S184" s="86" t="s">
        <v>2651</v>
      </c>
      <c r="T184" s="84"/>
      <c r="U184" s="84" t="s">
        <v>22</v>
      </c>
      <c r="V184" s="88">
        <v>100</v>
      </c>
      <c r="W184" s="89"/>
      <c r="X184" s="90">
        <v>45772</v>
      </c>
      <c r="Y184" s="90" t="s">
        <v>2448</v>
      </c>
      <c r="Z184" s="90" t="str">
        <f>IF(E184="","",IF(T184="","ні","так"))</f>
        <v>ні</v>
      </c>
      <c r="AA184" s="90">
        <v>45771</v>
      </c>
      <c r="AB184" s="90" t="s">
        <v>109</v>
      </c>
      <c r="AC184" s="91"/>
      <c r="AD184" s="102" t="str">
        <f ca="1">IF(INT(YEARFRAC(I184,TODAY()))&lt;=30,INT(YEARFRAC(I184,TODAY())),"")</f>
        <v/>
      </c>
      <c r="AE184" s="102">
        <f ca="1">IF(AND(INT(YEARFRAC(I184,TODAY()))&gt;=31,INT(YEARFRAC(I184,TODAY()))&lt;=35),INT(YEARFRAC(I184,TODAY())),"")</f>
        <v>35</v>
      </c>
      <c r="AF184" s="102" t="str">
        <f ca="1">IF(AND(INT(YEARFRAC(I184,TODAY()))&gt;=36,INT(YEARFRAC(I184,TODAY()))&lt;=40),INT(YEARFRAC(I184,TODAY())),"")</f>
        <v/>
      </c>
      <c r="AG184" s="103" t="str">
        <f ca="1">IF(AND(INT(YEARFRAC(I184,TODAY()))&gt;=41,INT(YEARFRAC(I184,TODAY()))&lt;=45),INT(YEARFRAC(I184,TODAY())),"")</f>
        <v/>
      </c>
      <c r="AH184" s="101"/>
    </row>
    <row r="185" spans="1:34" s="95" customFormat="1" ht="78.75" x14ac:dyDescent="0.25">
      <c r="A185" s="64" t="s">
        <v>1868</v>
      </c>
      <c r="B185" s="65" t="s">
        <v>1497</v>
      </c>
      <c r="C185" s="101">
        <v>174</v>
      </c>
      <c r="D185" s="67" t="s">
        <v>23</v>
      </c>
      <c r="E185" s="68" t="s">
        <v>2386</v>
      </c>
      <c r="F185" s="67" t="s">
        <v>712</v>
      </c>
      <c r="G185" s="67" t="s">
        <v>1055</v>
      </c>
      <c r="H185" s="84" t="e" cm="1">
        <f t="array" ref="H185">IF(
  ISBLANK(F185),
  "",
  IF(
    COUNTIF([2]Settings!G$1:G$609, F185) = 1,
    INDEX([2]Settings!H$1:H$609, MATCH(F185, [2]Settings!G$1:G$609, 0)),
    IFERROR(
      INDEX([2]Settings!H$1:H$609,
        MATCH(1,
          ([2]Settings!G$1:G$609=F185) * ([2]Settings!D$1:D$609=G185),
          0
        )
      ),
      ""
    )
  )
)</f>
        <v>#VALUE!</v>
      </c>
      <c r="I185" s="65">
        <v>35665</v>
      </c>
      <c r="J185" s="64" t="s">
        <v>2387</v>
      </c>
      <c r="K185" s="78" t="s">
        <v>2388</v>
      </c>
      <c r="L185" s="78" t="s">
        <v>2389</v>
      </c>
      <c r="M185" s="108" t="s">
        <v>1873</v>
      </c>
      <c r="N185" s="108" t="s">
        <v>2390</v>
      </c>
      <c r="O185" s="108" t="s">
        <v>142</v>
      </c>
      <c r="P185" s="108" t="s">
        <v>2391</v>
      </c>
      <c r="Q185" s="108" t="s">
        <v>2392</v>
      </c>
      <c r="R185" s="108" t="s">
        <v>2393</v>
      </c>
      <c r="S185" s="109" t="s">
        <v>2394</v>
      </c>
      <c r="T185" s="67"/>
      <c r="U185" s="67" t="s">
        <v>22</v>
      </c>
      <c r="V185" s="70">
        <v>100</v>
      </c>
      <c r="W185" s="71"/>
      <c r="X185" s="72">
        <v>45771</v>
      </c>
      <c r="Y185" s="72" t="s">
        <v>1879</v>
      </c>
      <c r="Z185" s="72" t="str">
        <f>IF(E185="","",IF(T185="","ні","так"))</f>
        <v>ні</v>
      </c>
      <c r="AA185" s="72">
        <v>45770</v>
      </c>
      <c r="AB185" s="72" t="s">
        <v>569</v>
      </c>
      <c r="AC185" s="73" t="s">
        <v>1214</v>
      </c>
      <c r="AD185" s="102">
        <f ca="1">IF(INT(YEARFRAC(I185,TODAY()))&lt;=30,INT(YEARFRAC(I185,TODAY())),"")</f>
        <v>27</v>
      </c>
      <c r="AE185" s="102" t="str">
        <f ca="1">IF(AND(INT(YEARFRAC(I185,TODAY()))&gt;=31,INT(YEARFRAC(I185,TODAY()))&lt;=35),INT(YEARFRAC(I185,TODAY())),"")</f>
        <v/>
      </c>
      <c r="AF185" s="102" t="str">
        <f ca="1">IF(AND(INT(YEARFRAC(I185,TODAY()))&gt;=36,INT(YEARFRAC(I185,TODAY()))&lt;=40),INT(YEARFRAC(I185,TODAY())),"")</f>
        <v/>
      </c>
      <c r="AG185" s="103" t="str">
        <f ca="1">IF(AND(INT(YEARFRAC(I185,TODAY()))&gt;=41,INT(YEARFRAC(I185,TODAY()))&lt;=45),INT(YEARFRAC(I185,TODAY())),"")</f>
        <v/>
      </c>
      <c r="AH185" s="101"/>
    </row>
    <row r="186" spans="1:34" s="95" customFormat="1" ht="126" x14ac:dyDescent="0.25">
      <c r="A186" s="64" t="s">
        <v>2799</v>
      </c>
      <c r="B186" s="65" t="s">
        <v>2662</v>
      </c>
      <c r="C186" s="101">
        <v>175</v>
      </c>
      <c r="D186" s="67" t="s">
        <v>23</v>
      </c>
      <c r="E186" s="76" t="s">
        <v>3084</v>
      </c>
      <c r="F186" s="67" t="s">
        <v>136</v>
      </c>
      <c r="G186" s="84"/>
      <c r="H186" s="84" t="e" cm="1">
        <f t="array" ref="H186">IF(
  ISBLANK(F186),
  "",
  IF(
    COUNTIF([4]Settings!G$1:G$609, F186) = 1,
    INDEX([4]Settings!H$1:H$609, MATCH(F186, [4]Settings!G$1:G$609, 0)),
    IFERROR(
      INDEX([4]Settings!H$1:H$609,
        MATCH(1,
          ([4]Settings!G$1:G$609=F186) * ([4]Settings!D$1:D$609=G186),
          0
        )
      ),
      ""
    )
  )
)</f>
        <v>#VALUE!</v>
      </c>
      <c r="I186" s="65">
        <v>30486</v>
      </c>
      <c r="J186" s="64" t="s">
        <v>3085</v>
      </c>
      <c r="K186" s="67" t="s">
        <v>3086</v>
      </c>
      <c r="L186" s="69" t="s">
        <v>3087</v>
      </c>
      <c r="M186" s="67" t="s">
        <v>2180</v>
      </c>
      <c r="N186" s="67" t="s">
        <v>3088</v>
      </c>
      <c r="O186" s="67" t="s">
        <v>564</v>
      </c>
      <c r="P186" s="67" t="s">
        <v>3089</v>
      </c>
      <c r="Q186" s="67" t="s">
        <v>3090</v>
      </c>
      <c r="R186" s="67" t="s">
        <v>3091</v>
      </c>
      <c r="S186" s="69" t="s">
        <v>3092</v>
      </c>
      <c r="T186" s="77"/>
      <c r="U186" s="67" t="s">
        <v>22</v>
      </c>
      <c r="V186" s="70">
        <v>100</v>
      </c>
      <c r="W186" s="71"/>
      <c r="X186" s="72">
        <v>45773</v>
      </c>
      <c r="Y186" s="72" t="s">
        <v>2673</v>
      </c>
      <c r="Z186" s="72" t="str">
        <f>IF(E186="","",IF(T186="","ні","так"))</f>
        <v>ні</v>
      </c>
      <c r="AA186" s="72">
        <v>45772</v>
      </c>
      <c r="AB186" s="72" t="s">
        <v>569</v>
      </c>
      <c r="AC186" s="73" t="s">
        <v>1927</v>
      </c>
      <c r="AD186" s="102" t="str">
        <f ca="1">IF(INT(YEARFRAC(I186,TODAY()))&lt;=30,INT(YEARFRAC(I186,TODAY())),"")</f>
        <v/>
      </c>
      <c r="AE186" s="102" t="str">
        <f ca="1">IF(AND(INT(YEARFRAC(I186,TODAY()))&gt;=31,INT(YEARFRAC(I186,TODAY()))&lt;=35),INT(YEARFRAC(I186,TODAY())),"")</f>
        <v/>
      </c>
      <c r="AF186" s="102" t="str">
        <f ca="1">IF(AND(INT(YEARFRAC(I186,TODAY()))&gt;=36,INT(YEARFRAC(I186,TODAY()))&lt;=40),INT(YEARFRAC(I186,TODAY())),"")</f>
        <v/>
      </c>
      <c r="AG186" s="103">
        <f ca="1">IF(AND(INT(YEARFRAC(I186,TODAY()))&gt;=41,INT(YEARFRAC(I186,TODAY()))&lt;=45),INT(YEARFRAC(I186,TODAY())),"")</f>
        <v>41</v>
      </c>
      <c r="AH186" s="101"/>
    </row>
    <row r="187" spans="1:34" s="95" customFormat="1" ht="47.25" x14ac:dyDescent="0.25">
      <c r="A187" s="82" t="s">
        <v>2395</v>
      </c>
      <c r="B187" s="83" t="s">
        <v>1497</v>
      </c>
      <c r="C187" s="101">
        <v>176</v>
      </c>
      <c r="D187" s="84" t="s">
        <v>23</v>
      </c>
      <c r="E187" s="85" t="s">
        <v>2396</v>
      </c>
      <c r="F187" s="84" t="s">
        <v>713</v>
      </c>
      <c r="G187" s="84" t="s">
        <v>1055</v>
      </c>
      <c r="H187" s="84" t="e" cm="1">
        <f t="array" ref="H187">IF(
  ISBLANK(F187),
  "",
  IF(
    COUNTIF([2]Settings!G$1:G$609, F187) = 1,
    INDEX([2]Settings!H$1:H$609, MATCH(F187, [2]Settings!G$1:G$609, 0)),
    IFERROR(
      INDEX([2]Settings!H$1:H$609,
        MATCH(1,
          ([2]Settings!G$1:G$609=F187) * ([2]Settings!D$1:D$609=G187),
          0
        )
      ),
      ""
    )
  )
)</f>
        <v>#VALUE!</v>
      </c>
      <c r="I187" s="83">
        <v>35571</v>
      </c>
      <c r="J187" s="82" t="s">
        <v>2397</v>
      </c>
      <c r="K187" s="90" t="s">
        <v>2398</v>
      </c>
      <c r="L187" s="86" t="s">
        <v>2399</v>
      </c>
      <c r="M187" s="92" t="s">
        <v>2400</v>
      </c>
      <c r="N187" s="93" t="s">
        <v>2401</v>
      </c>
      <c r="O187" s="84" t="s">
        <v>565</v>
      </c>
      <c r="P187" s="93" t="s">
        <v>2402</v>
      </c>
      <c r="Q187" s="93" t="s">
        <v>2403</v>
      </c>
      <c r="R187" s="93" t="s">
        <v>2404</v>
      </c>
      <c r="S187" s="94" t="s">
        <v>2405</v>
      </c>
      <c r="T187" s="84"/>
      <c r="U187" s="84" t="s">
        <v>22</v>
      </c>
      <c r="V187" s="88">
        <v>100</v>
      </c>
      <c r="W187" s="89"/>
      <c r="X187" s="90">
        <v>45771</v>
      </c>
      <c r="Y187" s="90" t="s">
        <v>1879</v>
      </c>
      <c r="Z187" s="90" t="str">
        <f>IF(E187="","",IF(T187="","ні","так"))</f>
        <v>ні</v>
      </c>
      <c r="AA187" s="90">
        <v>45769</v>
      </c>
      <c r="AB187" s="90" t="s">
        <v>109</v>
      </c>
      <c r="AC187" s="91"/>
      <c r="AD187" s="102">
        <f ca="1">IF(INT(YEARFRAC(I187,TODAY()))&lt;=30,INT(YEARFRAC(I187,TODAY())),"")</f>
        <v>27</v>
      </c>
      <c r="AE187" s="102" t="str">
        <f ca="1">IF(AND(INT(YEARFRAC(I187,TODAY()))&gt;=31,INT(YEARFRAC(I187,TODAY()))&lt;=35),INT(YEARFRAC(I187,TODAY())),"")</f>
        <v/>
      </c>
      <c r="AF187" s="102" t="str">
        <f ca="1">IF(AND(INT(YEARFRAC(I187,TODAY()))&gt;=36,INT(YEARFRAC(I187,TODAY()))&lt;=40),INT(YEARFRAC(I187,TODAY())),"")</f>
        <v/>
      </c>
      <c r="AG187" s="103" t="str">
        <f ca="1">IF(AND(INT(YEARFRAC(I187,TODAY()))&gt;=41,INT(YEARFRAC(I187,TODAY()))&lt;=45),INT(YEARFRAC(I187,TODAY())),"")</f>
        <v/>
      </c>
      <c r="AH187" s="101"/>
    </row>
    <row r="188" spans="1:34" s="95" customFormat="1" ht="78.75" x14ac:dyDescent="0.25">
      <c r="A188" s="82" t="s">
        <v>2739</v>
      </c>
      <c r="B188" s="83" t="s">
        <v>2662</v>
      </c>
      <c r="C188" s="101">
        <v>177</v>
      </c>
      <c r="D188" s="84" t="s">
        <v>1063</v>
      </c>
      <c r="E188" s="85" t="s">
        <v>3093</v>
      </c>
      <c r="F188" s="84" t="s">
        <v>710</v>
      </c>
      <c r="G188" s="84"/>
      <c r="H188" s="84" t="e" cm="1">
        <f t="array" ref="H188">IF(
  ISBLANK(F188),
  "",
  IF(
    COUNTIF([4]Settings!G$1:G$609, F188) = 1,
    INDEX([4]Settings!H$1:H$609, MATCH(F188, [4]Settings!G$1:G$609, 0)),
    IFERROR(
      INDEX([4]Settings!H$1:H$609,
        MATCH(1,
          ([4]Settings!G$1:G$609=F188) * ([4]Settings!D$1:D$609=G188),
          0
        )
      ),
      ""
    )
  )
)</f>
        <v>#VALUE!</v>
      </c>
      <c r="I188" s="83">
        <v>30817</v>
      </c>
      <c r="J188" s="82" t="s">
        <v>3094</v>
      </c>
      <c r="K188" s="95" t="s">
        <v>3095</v>
      </c>
      <c r="L188" s="86" t="s">
        <v>3096</v>
      </c>
      <c r="M188" s="84" t="s">
        <v>3097</v>
      </c>
      <c r="N188" s="84" t="s">
        <v>3098</v>
      </c>
      <c r="O188" s="84" t="s">
        <v>565</v>
      </c>
      <c r="P188" s="84" t="s">
        <v>3099</v>
      </c>
      <c r="Q188" s="84" t="s">
        <v>3100</v>
      </c>
      <c r="R188" s="84" t="s">
        <v>3101</v>
      </c>
      <c r="S188" s="86" t="s">
        <v>3102</v>
      </c>
      <c r="T188" s="84" t="s">
        <v>3103</v>
      </c>
      <c r="U188" s="84" t="s">
        <v>22</v>
      </c>
      <c r="V188" s="88">
        <v>100</v>
      </c>
      <c r="W188" s="89"/>
      <c r="X188" s="90">
        <v>45773</v>
      </c>
      <c r="Y188" s="90" t="s">
        <v>2673</v>
      </c>
      <c r="Z188" s="90" t="str">
        <f>IF(E188="","",IF(T188="","ні","так"))</f>
        <v>так</v>
      </c>
      <c r="AA188" s="90">
        <v>45772</v>
      </c>
      <c r="AB188" s="90" t="s">
        <v>569</v>
      </c>
      <c r="AC188" s="91"/>
      <c r="AD188" s="102" t="str">
        <f ca="1">IF(INT(YEARFRAC(I188,TODAY()))&lt;=30,INT(YEARFRAC(I188,TODAY())),"")</f>
        <v/>
      </c>
      <c r="AE188" s="102" t="str">
        <f ca="1">IF(AND(INT(YEARFRAC(I188,TODAY()))&gt;=31,INT(YEARFRAC(I188,TODAY()))&lt;=35),INT(YEARFRAC(I188,TODAY())),"")</f>
        <v/>
      </c>
      <c r="AF188" s="102">
        <f ca="1">IF(AND(INT(YEARFRAC(I188,TODAY()))&gt;=36,INT(YEARFRAC(I188,TODAY()))&lt;=40),INT(YEARFRAC(I188,TODAY())),"")</f>
        <v>40</v>
      </c>
      <c r="AG188" s="103" t="str">
        <f ca="1">IF(AND(INT(YEARFRAC(I188,TODAY()))&gt;=41,INT(YEARFRAC(I188,TODAY()))&lt;=45),INT(YEARFRAC(I188,TODAY())),"")</f>
        <v/>
      </c>
      <c r="AH188" s="101"/>
    </row>
    <row r="189" spans="1:34" s="95" customFormat="1" ht="110.25" x14ac:dyDescent="0.25">
      <c r="A189" s="82" t="s">
        <v>3104</v>
      </c>
      <c r="B189" s="83" t="s">
        <v>2662</v>
      </c>
      <c r="C189" s="101">
        <v>178</v>
      </c>
      <c r="D189" s="84" t="s">
        <v>23</v>
      </c>
      <c r="E189" s="85" t="s">
        <v>3105</v>
      </c>
      <c r="F189" s="84" t="s">
        <v>606</v>
      </c>
      <c r="G189" s="84"/>
      <c r="H189" s="84" t="e" cm="1">
        <f t="array" ref="H189">IF(
  ISBLANK(F189),
  "",
  IF(
    COUNTIF([4]Settings!G$1:G$609, F189) = 1,
    INDEX([4]Settings!H$1:H$609, MATCH(F189, [4]Settings!G$1:G$609, 0)),
    IFERROR(
      INDEX([4]Settings!H$1:H$609,
        MATCH(1,
          ([4]Settings!G$1:G$609=F189) * ([4]Settings!D$1:D$609=G189),
          0
        )
      ),
      ""
    )
  )
)</f>
        <v>#VALUE!</v>
      </c>
      <c r="I189" s="83">
        <v>33297</v>
      </c>
      <c r="J189" s="82" t="s">
        <v>3106</v>
      </c>
      <c r="K189" s="95" t="s">
        <v>3107</v>
      </c>
      <c r="L189" s="86" t="s">
        <v>3108</v>
      </c>
      <c r="M189" s="84" t="s">
        <v>3109</v>
      </c>
      <c r="N189" s="84" t="s">
        <v>3110</v>
      </c>
      <c r="O189" s="84" t="s">
        <v>564</v>
      </c>
      <c r="P189" s="84" t="s">
        <v>3111</v>
      </c>
      <c r="Q189" s="84" t="s">
        <v>3112</v>
      </c>
      <c r="R189" s="84" t="s">
        <v>3113</v>
      </c>
      <c r="S189" s="86" t="s">
        <v>3114</v>
      </c>
      <c r="T189" s="84"/>
      <c r="U189" s="84" t="s">
        <v>22</v>
      </c>
      <c r="V189" s="88">
        <v>100</v>
      </c>
      <c r="W189" s="89"/>
      <c r="X189" s="90">
        <v>45773</v>
      </c>
      <c r="Y189" s="90" t="s">
        <v>2673</v>
      </c>
      <c r="Z189" s="90" t="str">
        <f>IF(E189="","",IF(T189="","ні","так"))</f>
        <v>ні</v>
      </c>
      <c r="AA189" s="90">
        <v>45772</v>
      </c>
      <c r="AB189" s="90" t="s">
        <v>109</v>
      </c>
      <c r="AC189" s="91"/>
      <c r="AD189" s="102" t="str">
        <f ca="1">IF(INT(YEARFRAC(I189,TODAY()))&lt;=30,INT(YEARFRAC(I189,TODAY())),"")</f>
        <v/>
      </c>
      <c r="AE189" s="102">
        <f ca="1">IF(AND(INT(YEARFRAC(I189,TODAY()))&gt;=31,INT(YEARFRAC(I189,TODAY()))&lt;=35),INT(YEARFRAC(I189,TODAY())),"")</f>
        <v>34</v>
      </c>
      <c r="AF189" s="102" t="str">
        <f ca="1">IF(AND(INT(YEARFRAC(I189,TODAY()))&gt;=36,INT(YEARFRAC(I189,TODAY()))&lt;=40),INT(YEARFRAC(I189,TODAY())),"")</f>
        <v/>
      </c>
      <c r="AG189" s="103" t="str">
        <f ca="1">IF(AND(INT(YEARFRAC(I189,TODAY()))&gt;=41,INT(YEARFRAC(I189,TODAY()))&lt;=45),INT(YEARFRAC(I189,TODAY())),"")</f>
        <v/>
      </c>
      <c r="AH189" s="101"/>
    </row>
    <row r="190" spans="1:34" s="95" customFormat="1" ht="63" x14ac:dyDescent="0.25">
      <c r="A190" s="82" t="s">
        <v>2661</v>
      </c>
      <c r="B190" s="83" t="s">
        <v>2662</v>
      </c>
      <c r="C190" s="101">
        <v>179</v>
      </c>
      <c r="D190" s="84" t="s">
        <v>23</v>
      </c>
      <c r="E190" s="106" t="s">
        <v>3115</v>
      </c>
      <c r="F190" s="84" t="s">
        <v>709</v>
      </c>
      <c r="G190" s="84"/>
      <c r="H190" s="84" t="e" cm="1">
        <f t="array" ref="H190">IF(
  ISBLANK(F190),
  "",
  IF(
    COUNTIF([4]Settings!G$1:G$609, F190) = 1,
    INDEX([4]Settings!H$1:H$609, MATCH(F190, [4]Settings!G$1:G$609, 0)),
    IFERROR(
      INDEX([4]Settings!H$1:H$609,
        MATCH(1,
          ([4]Settings!G$1:G$609=F190) * ([4]Settings!D$1:D$609=G190),
          0
        )
      ),
      ""
    )
  )
)</f>
        <v>#VALUE!</v>
      </c>
      <c r="I190" s="83">
        <v>32248</v>
      </c>
      <c r="J190" s="82" t="s">
        <v>3116</v>
      </c>
      <c r="K190" s="84" t="s">
        <v>3117</v>
      </c>
      <c r="L190" s="86" t="s">
        <v>3118</v>
      </c>
      <c r="M190" s="84" t="s">
        <v>3119</v>
      </c>
      <c r="N190" s="84" t="s">
        <v>3120</v>
      </c>
      <c r="O190" s="84" t="s">
        <v>564</v>
      </c>
      <c r="P190" s="84" t="s">
        <v>3121</v>
      </c>
      <c r="Q190" s="84" t="s">
        <v>3122</v>
      </c>
      <c r="R190" s="84" t="s">
        <v>3123</v>
      </c>
      <c r="S190" s="86" t="s">
        <v>3124</v>
      </c>
      <c r="T190" s="87"/>
      <c r="U190" s="84" t="s">
        <v>22</v>
      </c>
      <c r="V190" s="88">
        <v>100</v>
      </c>
      <c r="W190" s="89"/>
      <c r="X190" s="90">
        <v>45773</v>
      </c>
      <c r="Y190" s="90" t="s">
        <v>2673</v>
      </c>
      <c r="Z190" s="90" t="str">
        <f>IF(E190="","",IF(T190="","ні","так"))</f>
        <v>ні</v>
      </c>
      <c r="AA190" s="90">
        <v>45772</v>
      </c>
      <c r="AB190" s="90" t="s">
        <v>109</v>
      </c>
      <c r="AC190" s="91"/>
      <c r="AD190" s="102" t="str">
        <f ca="1">IF(INT(YEARFRAC(I190,TODAY()))&lt;=30,INT(YEARFRAC(I190,TODAY())),"")</f>
        <v/>
      </c>
      <c r="AE190" s="102" t="str">
        <f ca="1">IF(AND(INT(YEARFRAC(I190,TODAY()))&gt;=31,INT(YEARFRAC(I190,TODAY()))&lt;=35),INT(YEARFRAC(I190,TODAY())),"")</f>
        <v/>
      </c>
      <c r="AF190" s="102">
        <f ca="1">IF(AND(INT(YEARFRAC(I190,TODAY()))&gt;=36,INT(YEARFRAC(I190,TODAY()))&lt;=40),INT(YEARFRAC(I190,TODAY())),"")</f>
        <v>37</v>
      </c>
      <c r="AG190" s="103" t="str">
        <f ca="1">IF(AND(INT(YEARFRAC(I190,TODAY()))&gt;=41,INT(YEARFRAC(I190,TODAY()))&lt;=45),INT(YEARFRAC(I190,TODAY())),"")</f>
        <v/>
      </c>
      <c r="AH190" s="101"/>
    </row>
    <row r="191" spans="1:34" s="95" customFormat="1" ht="47.25" x14ac:dyDescent="0.25">
      <c r="A191" s="64" t="s">
        <v>2116</v>
      </c>
      <c r="B191" s="65" t="s">
        <v>1497</v>
      </c>
      <c r="C191" s="101">
        <v>180</v>
      </c>
      <c r="D191" s="67" t="s">
        <v>23</v>
      </c>
      <c r="E191" s="76" t="s">
        <v>2406</v>
      </c>
      <c r="F191" s="67" t="s">
        <v>714</v>
      </c>
      <c r="G191" s="67" t="s">
        <v>1055</v>
      </c>
      <c r="H191" s="84" t="e" cm="1">
        <f t="array" ref="H191">IF(
  ISBLANK(F191),
  "",
  IF(
    COUNTIF([2]Settings!G$1:G$609, F191) = 1,
    INDEX([2]Settings!H$1:H$609, MATCH(F191, [2]Settings!G$1:G$609, 0)),
    IFERROR(
      INDEX([2]Settings!H$1:H$609,
        MATCH(1,
          ([2]Settings!G$1:G$609=F191) * ([2]Settings!D$1:D$609=G191),
          0
        )
      ),
      ""
    )
  )
)</f>
        <v>#VALUE!</v>
      </c>
      <c r="I191" s="65">
        <v>36449</v>
      </c>
      <c r="J191" s="64" t="s">
        <v>2407</v>
      </c>
      <c r="K191" s="67" t="s">
        <v>2408</v>
      </c>
      <c r="L191" s="69" t="s">
        <v>2409</v>
      </c>
      <c r="M191" s="108" t="s">
        <v>2410</v>
      </c>
      <c r="N191" s="108" t="s">
        <v>2411</v>
      </c>
      <c r="O191" s="108" t="s">
        <v>563</v>
      </c>
      <c r="P191" s="108" t="s">
        <v>2412</v>
      </c>
      <c r="Q191" s="108" t="s">
        <v>2413</v>
      </c>
      <c r="R191" s="108" t="s">
        <v>2414</v>
      </c>
      <c r="S191" s="109" t="s">
        <v>2415</v>
      </c>
      <c r="T191" s="77"/>
      <c r="U191" s="67" t="s">
        <v>22</v>
      </c>
      <c r="V191" s="70">
        <v>100</v>
      </c>
      <c r="W191" s="71"/>
      <c r="X191" s="72">
        <v>45771</v>
      </c>
      <c r="Y191" s="72" t="s">
        <v>1879</v>
      </c>
      <c r="Z191" s="72" t="str">
        <f>IF(E191="","",IF(T191="","ні","так"))</f>
        <v>ні</v>
      </c>
      <c r="AA191" s="72">
        <v>45770</v>
      </c>
      <c r="AB191" s="72" t="s">
        <v>109</v>
      </c>
      <c r="AC191" s="73" t="s">
        <v>1214</v>
      </c>
      <c r="AD191" s="102">
        <f ca="1">IF(INT(YEARFRAC(I191,TODAY()))&lt;=30,INT(YEARFRAC(I191,TODAY())),"")</f>
        <v>25</v>
      </c>
      <c r="AE191" s="102" t="str">
        <f ca="1">IF(AND(INT(YEARFRAC(I191,TODAY()))&gt;=31,INT(YEARFRAC(I191,TODAY()))&lt;=35),INT(YEARFRAC(I191,TODAY())),"")</f>
        <v/>
      </c>
      <c r="AF191" s="102" t="str">
        <f ca="1">IF(AND(INT(YEARFRAC(I191,TODAY()))&gt;=36,INT(YEARFRAC(I191,TODAY()))&lt;=40),INT(YEARFRAC(I191,TODAY())),"")</f>
        <v/>
      </c>
      <c r="AG191" s="103" t="str">
        <f ca="1">IF(AND(INT(YEARFRAC(I191,TODAY()))&gt;=41,INT(YEARFRAC(I191,TODAY()))&lt;=45),INT(YEARFRAC(I191,TODAY())),"")</f>
        <v/>
      </c>
      <c r="AH191" s="101"/>
    </row>
    <row r="192" spans="1:34" s="95" customFormat="1" ht="173.25" x14ac:dyDescent="0.25">
      <c r="A192" s="82" t="s">
        <v>1697</v>
      </c>
      <c r="B192" s="83" t="s">
        <v>1192</v>
      </c>
      <c r="C192" s="101">
        <v>181</v>
      </c>
      <c r="D192" s="84" t="s">
        <v>23</v>
      </c>
      <c r="E192" s="95" t="s">
        <v>1837</v>
      </c>
      <c r="F192" s="84" t="s">
        <v>923</v>
      </c>
      <c r="G192" s="84"/>
      <c r="H192" s="84" t="e" cm="1">
        <f t="array" ref="H192">IF(
  ISBLANK(F192),
  "",
  IF(
    COUNTIF([1]Settings!G$1:G$609, F192) = 1,
    INDEX([1]Settings!H$1:H$609, MATCH(F192, [1]Settings!G$1:G$609, 0)),
    IFERROR(
      INDEX([1]Settings!H$1:H$609,
        MATCH(1,
          ([1]Settings!G$1:G$609=F192) * ([1]Settings!D$1:D$609=G192),
          0
        )
      ),
      ""
    )
  )
)</f>
        <v>#VALUE!</v>
      </c>
      <c r="I192" s="83">
        <v>31192</v>
      </c>
      <c r="J192" s="82" t="s">
        <v>1838</v>
      </c>
      <c r="K192" s="107" t="s">
        <v>1839</v>
      </c>
      <c r="L192" s="107" t="s">
        <v>1840</v>
      </c>
      <c r="M192" s="84" t="s">
        <v>1841</v>
      </c>
      <c r="N192" s="84" t="s">
        <v>1842</v>
      </c>
      <c r="O192" s="84" t="s">
        <v>565</v>
      </c>
      <c r="P192" s="84" t="s">
        <v>1843</v>
      </c>
      <c r="Q192" s="84" t="s">
        <v>1844</v>
      </c>
      <c r="R192" s="84" t="s">
        <v>1845</v>
      </c>
      <c r="S192" s="86" t="s">
        <v>1846</v>
      </c>
      <c r="T192" s="84"/>
      <c r="U192" s="84" t="s">
        <v>22</v>
      </c>
      <c r="V192" s="88">
        <v>100</v>
      </c>
      <c r="W192" s="89"/>
      <c r="X192" s="90">
        <v>45770</v>
      </c>
      <c r="Y192" s="90" t="s">
        <v>1460</v>
      </c>
      <c r="Z192" s="90" t="str">
        <f>IF(E192="","",IF(T192="","ні","так"))</f>
        <v>ні</v>
      </c>
      <c r="AA192" s="90">
        <v>45566</v>
      </c>
      <c r="AB192" s="90" t="s">
        <v>109</v>
      </c>
      <c r="AC192" s="91"/>
      <c r="AD192" s="102" t="str">
        <f ca="1">IF(INT(YEARFRAC(I192,TODAY()))&lt;=30,INT(YEARFRAC(I192,TODAY())),"")</f>
        <v/>
      </c>
      <c r="AE192" s="102" t="str">
        <f ca="1">IF(AND(INT(YEARFRAC(I192,TODAY()))&gt;=31,INT(YEARFRAC(I192,TODAY()))&lt;=35),INT(YEARFRAC(I192,TODAY())),"")</f>
        <v/>
      </c>
      <c r="AF192" s="102">
        <f ca="1">IF(AND(INT(YEARFRAC(I192,TODAY()))&gt;=36,INT(YEARFRAC(I192,TODAY()))&lt;=40),INT(YEARFRAC(I192,TODAY())),"")</f>
        <v>39</v>
      </c>
      <c r="AG192" s="103" t="str">
        <f ca="1">IF(AND(INT(YEARFRAC(I192,TODAY()))&gt;=41,INT(YEARFRAC(I192,TODAY()))&lt;=45),INT(YEARFRAC(I192,TODAY())),"")</f>
        <v/>
      </c>
      <c r="AH192" s="101"/>
    </row>
    <row r="193" spans="1:34" s="95" customFormat="1" ht="63" x14ac:dyDescent="0.25">
      <c r="A193" s="64" t="s">
        <v>1164</v>
      </c>
      <c r="B193" s="65" t="s">
        <v>1103</v>
      </c>
      <c r="C193" s="101">
        <v>182</v>
      </c>
      <c r="D193" s="67" t="s">
        <v>23</v>
      </c>
      <c r="E193" s="67" t="s">
        <v>1160</v>
      </c>
      <c r="F193" s="67" t="s">
        <v>709</v>
      </c>
      <c r="G193" s="67"/>
      <c r="H193" s="67" t="str" cm="1">
        <f t="array" ref="H193">IF(
  ISBLANK(F193),
  "",
  IF(
    COUNTIF(Settings!G$1:G$608, F193) = 1,
    INDEX(Settings!H$1:H$608, MATCH(F193, Settings!G$1:G$608, 0)),
    IFERROR(
      INDEX(Settings!H$1:H$608,
        MATCH(1,
          (Settings!G$1:G$608=F193) * (Settings!D$1:D$608=G193),
          0
        )
      ),
      ""
    )
  )
)</f>
        <v>Київ місто</v>
      </c>
      <c r="I193" s="65">
        <v>29940</v>
      </c>
      <c r="J193" s="64" t="s">
        <v>1163</v>
      </c>
      <c r="K193" s="68" t="s">
        <v>1161</v>
      </c>
      <c r="L193" s="69" t="s">
        <v>1162</v>
      </c>
      <c r="M193" s="67" t="s">
        <v>1310</v>
      </c>
      <c r="N193" s="67" t="s">
        <v>1311</v>
      </c>
      <c r="O193" s="67" t="s">
        <v>564</v>
      </c>
      <c r="P193" s="67" t="s">
        <v>1312</v>
      </c>
      <c r="Q193" s="67" t="s">
        <v>1313</v>
      </c>
      <c r="R193" s="67" t="s">
        <v>1314</v>
      </c>
      <c r="S193" s="69" t="s">
        <v>1315</v>
      </c>
      <c r="T193" s="67"/>
      <c r="U193" s="67" t="s">
        <v>22</v>
      </c>
      <c r="V193" s="70">
        <v>100</v>
      </c>
      <c r="W193" s="71"/>
      <c r="X193" s="72">
        <v>45769</v>
      </c>
      <c r="Y193" s="72" t="s">
        <v>1104</v>
      </c>
      <c r="Z193" s="72" t="str">
        <f>IF(E193="","",IF(T193="","ні","так"))</f>
        <v>ні</v>
      </c>
      <c r="AA193" s="72">
        <v>45768</v>
      </c>
      <c r="AB193" s="72" t="s">
        <v>109</v>
      </c>
      <c r="AC193" s="73" t="s">
        <v>1110</v>
      </c>
      <c r="AD193" s="74" t="str">
        <f ca="1">IF(INT(YEARFRAC(I193,TODAY()))&lt;=30,INT(YEARFRAC(I193,TODAY())),"")</f>
        <v/>
      </c>
      <c r="AE193" s="74" t="str">
        <f ca="1">IF(AND(INT(YEARFRAC(I193,TODAY()))&gt;=31,INT(YEARFRAC(I193,TODAY()))&lt;=35),INT(YEARFRAC(I193,TODAY())),"")</f>
        <v/>
      </c>
      <c r="AF193" s="74" t="str">
        <f ca="1">IF(AND(INT(YEARFRAC(I193,TODAY()))&gt;=36,INT(YEARFRAC(I193,TODAY()))&lt;=40),INT(YEARFRAC(I193,TODAY())),"")</f>
        <v/>
      </c>
      <c r="AG193" s="75">
        <f ca="1">IF(AND(INT(YEARFRAC(I193,TODAY()))&gt;=41,INT(YEARFRAC(I193,TODAY()))&lt;=45),INT(YEARFRAC(I193,TODAY())),"")</f>
        <v>43</v>
      </c>
      <c r="AH193" s="66"/>
    </row>
    <row r="194" spans="1:34" s="95" customFormat="1" ht="157.5" x14ac:dyDescent="0.25">
      <c r="A194" s="82" t="s">
        <v>2536</v>
      </c>
      <c r="B194" s="83" t="s">
        <v>1894</v>
      </c>
      <c r="C194" s="101">
        <v>183</v>
      </c>
      <c r="D194" s="84" t="s">
        <v>23</v>
      </c>
      <c r="E194" s="85" t="s">
        <v>2652</v>
      </c>
      <c r="F194" s="84" t="s">
        <v>923</v>
      </c>
      <c r="G194" s="84"/>
      <c r="H194" s="84" t="e" cm="1">
        <f t="array" ref="H194">IF(
  ISBLANK(F194),
  "",
  IF(
    COUNTIF([3]Settings!G$1:G$609, F194) = 1,
    INDEX([3]Settings!H$1:H$609, MATCH(F194, [3]Settings!G$1:G$609, 0)),
    IFERROR(
      INDEX([3]Settings!H$1:H$609,
        MATCH(1,
          ([3]Settings!G$1:G$609=F194) * ([3]Settings!D$1:D$609=G194),
          0
        )
      ),
      ""
    )
  )
)</f>
        <v>#VALUE!</v>
      </c>
      <c r="I194" s="83">
        <v>34144</v>
      </c>
      <c r="J194" s="82" t="s">
        <v>2653</v>
      </c>
      <c r="K194" s="90" t="s">
        <v>2654</v>
      </c>
      <c r="L194" s="86" t="s">
        <v>2655</v>
      </c>
      <c r="M194" s="90" t="s">
        <v>2603</v>
      </c>
      <c r="N194" s="90" t="s">
        <v>2656</v>
      </c>
      <c r="O194" s="84" t="s">
        <v>565</v>
      </c>
      <c r="P194" s="90" t="s">
        <v>2657</v>
      </c>
      <c r="Q194" s="90" t="s">
        <v>2658</v>
      </c>
      <c r="R194" s="90" t="s">
        <v>2659</v>
      </c>
      <c r="S194" s="86" t="s">
        <v>2660</v>
      </c>
      <c r="T194" s="84"/>
      <c r="U194" s="84" t="s">
        <v>22</v>
      </c>
      <c r="V194" s="88">
        <v>100</v>
      </c>
      <c r="W194" s="89"/>
      <c r="X194" s="90">
        <v>45772</v>
      </c>
      <c r="Y194" s="90" t="s">
        <v>2448</v>
      </c>
      <c r="Z194" s="90" t="str">
        <f>IF(E194="","",IF(T194="","ні","так"))</f>
        <v>ні</v>
      </c>
      <c r="AA194" s="90">
        <v>45771</v>
      </c>
      <c r="AB194" s="90" t="s">
        <v>109</v>
      </c>
      <c r="AC194" s="91"/>
      <c r="AD194" s="102" t="str">
        <f ca="1">IF(INT(YEARFRAC(I194,TODAY()))&lt;=30,INT(YEARFRAC(I194,TODAY())),"")</f>
        <v/>
      </c>
      <c r="AE194" s="102">
        <f ca="1">IF(AND(INT(YEARFRAC(I194,TODAY()))&gt;=31,INT(YEARFRAC(I194,TODAY()))&lt;=35),INT(YEARFRAC(I194,TODAY())),"")</f>
        <v>31</v>
      </c>
      <c r="AF194" s="102" t="str">
        <f ca="1">IF(AND(INT(YEARFRAC(I194,TODAY()))&gt;=36,INT(YEARFRAC(I194,TODAY()))&lt;=40),INT(YEARFRAC(I194,TODAY())),"")</f>
        <v/>
      </c>
      <c r="AG194" s="103" t="str">
        <f ca="1">IF(AND(INT(YEARFRAC(I194,TODAY()))&gt;=41,INT(YEARFRAC(I194,TODAY()))&lt;=45),INT(YEARFRAC(I194,TODAY())),"")</f>
        <v/>
      </c>
      <c r="AH194" s="101"/>
    </row>
    <row r="195" spans="1:34" s="95" customFormat="1" ht="78.75" x14ac:dyDescent="0.25">
      <c r="A195" s="82" t="s">
        <v>1642</v>
      </c>
      <c r="B195" s="83" t="s">
        <v>1192</v>
      </c>
      <c r="C195" s="101">
        <v>184</v>
      </c>
      <c r="D195" s="84" t="s">
        <v>23</v>
      </c>
      <c r="E195" s="85" t="s">
        <v>1847</v>
      </c>
      <c r="F195" s="84" t="s">
        <v>691</v>
      </c>
      <c r="G195" s="84" t="s">
        <v>1059</v>
      </c>
      <c r="H195" s="84" t="e" cm="1">
        <f t="array" ref="H195">IF(
  ISBLANK(F195),
  "",
  IF(
    COUNTIF([1]Settings!G$1:G$609, F195) = 1,
    INDEX([1]Settings!H$1:H$609, MATCH(F195, [1]Settings!G$1:G$609, 0)),
    IFERROR(
      INDEX([1]Settings!H$1:H$609,
        MATCH(1,
          ([1]Settings!G$1:G$609=F195) * ([1]Settings!D$1:D$609=G195),
          0
        )
      ),
      ""
    )
  )
)</f>
        <v>#VALUE!</v>
      </c>
      <c r="I195" s="83">
        <v>34765</v>
      </c>
      <c r="J195" s="82" t="s">
        <v>1848</v>
      </c>
      <c r="K195" s="84" t="s">
        <v>1849</v>
      </c>
      <c r="L195" s="86" t="s">
        <v>1850</v>
      </c>
      <c r="M195" s="92" t="s">
        <v>1851</v>
      </c>
      <c r="N195" s="93" t="s">
        <v>1852</v>
      </c>
      <c r="O195" s="84" t="s">
        <v>142</v>
      </c>
      <c r="P195" s="93" t="s">
        <v>1853</v>
      </c>
      <c r="Q195" s="93" t="s">
        <v>1854</v>
      </c>
      <c r="R195" s="93" t="s">
        <v>1855</v>
      </c>
      <c r="S195" s="94" t="s">
        <v>1856</v>
      </c>
      <c r="T195" s="84"/>
      <c r="U195" s="84" t="s">
        <v>22</v>
      </c>
      <c r="V195" s="88">
        <v>100</v>
      </c>
      <c r="W195" s="89"/>
      <c r="X195" s="90">
        <v>45770</v>
      </c>
      <c r="Y195" s="90" t="s">
        <v>1460</v>
      </c>
      <c r="Z195" s="90" t="str">
        <f>IF(E195="","",IF(T195="","ні","так"))</f>
        <v>ні</v>
      </c>
      <c r="AA195" s="90">
        <v>45769</v>
      </c>
      <c r="AB195" s="90" t="s">
        <v>109</v>
      </c>
      <c r="AC195" s="91"/>
      <c r="AD195" s="102">
        <f ca="1">IF(INT(YEARFRAC(I195,TODAY()))&lt;=30,INT(YEARFRAC(I195,TODAY())),"")</f>
        <v>30</v>
      </c>
      <c r="AE195" s="102" t="str">
        <f ca="1">IF(AND(INT(YEARFRAC(I195,TODAY()))&gt;=31,INT(YEARFRAC(I195,TODAY()))&lt;=35),INT(YEARFRAC(I195,TODAY())),"")</f>
        <v/>
      </c>
      <c r="AF195" s="102" t="str">
        <f ca="1">IF(AND(INT(YEARFRAC(I195,TODAY()))&gt;=36,INT(YEARFRAC(I195,TODAY()))&lt;=40),INT(YEARFRAC(I195,TODAY())),"")</f>
        <v/>
      </c>
      <c r="AG195" s="103" t="str">
        <f ca="1">IF(AND(INT(YEARFRAC(I195,TODAY()))&gt;=41,INT(YEARFRAC(I195,TODAY()))&lt;=45),INT(YEARFRAC(I195,TODAY())),"")</f>
        <v/>
      </c>
      <c r="AH195" s="101"/>
    </row>
    <row r="196" spans="1:34" s="95" customFormat="1" ht="94.5" x14ac:dyDescent="0.25">
      <c r="A196" s="82" t="s">
        <v>1186</v>
      </c>
      <c r="B196" s="83" t="s">
        <v>1103</v>
      </c>
      <c r="C196" s="101">
        <v>185</v>
      </c>
      <c r="D196" s="84" t="s">
        <v>23</v>
      </c>
      <c r="E196" s="84" t="s">
        <v>1209</v>
      </c>
      <c r="F196" s="84" t="s">
        <v>680</v>
      </c>
      <c r="G196" s="84"/>
      <c r="H196" s="99" t="str" cm="1">
        <f t="array" ref="H196">IF(
  ISBLANK(F196),
  "",
  IF(
    COUNTIF(Settings!G$1:G$608, F196) = 1,
    INDEX(Settings!H$1:H$608, MATCH(F196, Settings!G$1:G$608, 0)),
    IFERROR(
      INDEX(Settings!H$1:H$608,
        MATCH(1,
          (Settings!G$1:G$608=F196) * (Settings!D$1:D$608=G196),
          0
        )
      ),
      ""
    )
  )
)</f>
        <v>Закарпатська</v>
      </c>
      <c r="I196" s="83">
        <v>35376</v>
      </c>
      <c r="J196" s="82" t="s">
        <v>1248</v>
      </c>
      <c r="K196" s="95" t="s">
        <v>1249</v>
      </c>
      <c r="L196" s="86" t="s">
        <v>33</v>
      </c>
      <c r="M196" s="84" t="s">
        <v>1430</v>
      </c>
      <c r="N196" s="84" t="s">
        <v>1431</v>
      </c>
      <c r="O196" s="84" t="s">
        <v>564</v>
      </c>
      <c r="P196" s="84" t="s">
        <v>1432</v>
      </c>
      <c r="Q196" s="84" t="s">
        <v>1433</v>
      </c>
      <c r="R196" s="84" t="s">
        <v>1434</v>
      </c>
      <c r="S196" s="86" t="s">
        <v>1435</v>
      </c>
      <c r="T196" s="84"/>
      <c r="U196" s="84" t="s">
        <v>22</v>
      </c>
      <c r="V196" s="88">
        <v>100</v>
      </c>
      <c r="W196" s="89"/>
      <c r="X196" s="90">
        <v>45769</v>
      </c>
      <c r="Y196" s="90" t="s">
        <v>1104</v>
      </c>
      <c r="Z196" s="90" t="str">
        <f>IF(E196="","",IF(T196="","ні","так"))</f>
        <v>ні</v>
      </c>
      <c r="AA196" s="90">
        <v>45768</v>
      </c>
      <c r="AB196" s="90" t="s">
        <v>109</v>
      </c>
      <c r="AC196" s="91"/>
      <c r="AD196" s="57">
        <f ca="1">IF(INT(YEARFRAC(I196,TODAY()))&lt;=30,INT(YEARFRAC(I196,TODAY())),"")</f>
        <v>28</v>
      </c>
      <c r="AE196" s="57" t="str">
        <f ca="1">IF(AND(INT(YEARFRAC(I196,TODAY()))&gt;=31,INT(YEARFRAC(I196,TODAY()))&lt;=35),INT(YEARFRAC(I196,TODAY())),"")</f>
        <v/>
      </c>
      <c r="AF196" s="57" t="str">
        <f ca="1">IF(AND(INT(YEARFRAC(I196,TODAY()))&gt;=36,INT(YEARFRAC(I196,TODAY()))&lt;=40),INT(YEARFRAC(I196,TODAY())),"")</f>
        <v/>
      </c>
      <c r="AG196" s="58" t="str">
        <f ca="1">IF(AND(INT(YEARFRAC(I196,TODAY()))&gt;=41,INT(YEARFRAC(I196,TODAY()))&lt;=45),INT(YEARFRAC(I196,TODAY())),"")</f>
        <v/>
      </c>
      <c r="AH196" s="100"/>
    </row>
    <row r="197" spans="1:34" s="95" customFormat="1" ht="94.5" x14ac:dyDescent="0.25">
      <c r="A197" s="64" t="s">
        <v>2416</v>
      </c>
      <c r="B197" s="65" t="s">
        <v>1497</v>
      </c>
      <c r="C197" s="101">
        <v>186</v>
      </c>
      <c r="D197" s="67" t="s">
        <v>23</v>
      </c>
      <c r="E197" s="67" t="s">
        <v>2417</v>
      </c>
      <c r="F197" s="67" t="s">
        <v>912</v>
      </c>
      <c r="G197" s="67"/>
      <c r="H197" s="67" t="e" cm="1">
        <f t="array" ref="H197">IF(
  ISBLANK(F197),
  "",
  IF(
    COUNTIF([2]Settings!G$1:G$609, F197) = 1,
    INDEX([2]Settings!H$1:H$609, MATCH(F197, [2]Settings!G$1:G$609, 0)),
    IFERROR(
      INDEX([2]Settings!H$1:H$609,
        MATCH(1,
          ([2]Settings!G$1:G$609=F197) * ([2]Settings!D$1:D$609=G197),
          0
        )
      ),
      ""
    )
  )
)</f>
        <v>#VALUE!</v>
      </c>
      <c r="I197" s="65">
        <v>34896</v>
      </c>
      <c r="J197" s="64" t="s">
        <v>2418</v>
      </c>
      <c r="K197" s="69" t="s">
        <v>2419</v>
      </c>
      <c r="L197" s="69" t="s">
        <v>2420</v>
      </c>
      <c r="M197" s="108" t="s">
        <v>2421</v>
      </c>
      <c r="N197" s="108" t="s">
        <v>2422</v>
      </c>
      <c r="O197" s="108" t="s">
        <v>565</v>
      </c>
      <c r="P197" s="108" t="s">
        <v>2423</v>
      </c>
      <c r="Q197" s="108" t="s">
        <v>2424</v>
      </c>
      <c r="R197" s="108" t="s">
        <v>2425</v>
      </c>
      <c r="S197" s="115" t="s">
        <v>2426</v>
      </c>
      <c r="T197" s="67"/>
      <c r="U197" s="67" t="s">
        <v>22</v>
      </c>
      <c r="V197" s="70">
        <v>100</v>
      </c>
      <c r="W197" s="71"/>
      <c r="X197" s="72">
        <v>45771</v>
      </c>
      <c r="Y197" s="72" t="s">
        <v>1879</v>
      </c>
      <c r="Z197" s="72" t="str">
        <f>IF(E197="","",IF(T197="","ні","так"))</f>
        <v>ні</v>
      </c>
      <c r="AA197" s="72">
        <v>45770</v>
      </c>
      <c r="AB197" s="72" t="s">
        <v>109</v>
      </c>
      <c r="AC197" s="73" t="s">
        <v>1880</v>
      </c>
      <c r="AD197" s="74">
        <f ca="1">IF(INT(YEARFRAC(I197,TODAY()))&lt;=30,INT(YEARFRAC(I197,TODAY())),"")</f>
        <v>29</v>
      </c>
      <c r="AE197" s="74" t="str">
        <f ca="1">IF(AND(INT(YEARFRAC(I197,TODAY()))&gt;=31,INT(YEARFRAC(I197,TODAY()))&lt;=35),INT(YEARFRAC(I197,TODAY())),"")</f>
        <v/>
      </c>
      <c r="AF197" s="74" t="str">
        <f ca="1">IF(AND(INT(YEARFRAC(I197,TODAY()))&gt;=36,INT(YEARFRAC(I197,TODAY()))&lt;=40),INT(YEARFRAC(I197,TODAY())),"")</f>
        <v/>
      </c>
      <c r="AG197" s="75" t="str">
        <f ca="1">IF(AND(INT(YEARFRAC(I197,TODAY()))&gt;=41,INT(YEARFRAC(I197,TODAY()))&lt;=45),INT(YEARFRAC(I197,TODAY())),"")</f>
        <v/>
      </c>
      <c r="AH197" s="66"/>
    </row>
    <row r="198" spans="1:34" s="95" customFormat="1" ht="94.5" x14ac:dyDescent="0.25">
      <c r="A198" s="64" t="s">
        <v>2227</v>
      </c>
      <c r="B198" s="65" t="s">
        <v>1497</v>
      </c>
      <c r="C198" s="101">
        <v>187</v>
      </c>
      <c r="D198" s="67" t="s">
        <v>23</v>
      </c>
      <c r="E198" s="114" t="s">
        <v>2427</v>
      </c>
      <c r="F198" s="67" t="s">
        <v>819</v>
      </c>
      <c r="G198" s="67"/>
      <c r="H198" s="84" t="e" cm="1">
        <f t="array" ref="H198">IF(
  ISBLANK(F198),
  "",
  IF(
    COUNTIF([2]Settings!G$1:G$609, F198) = 1,
    INDEX([2]Settings!H$1:H$609, MATCH(F198, [2]Settings!G$1:G$609, 0)),
    IFERROR(
      INDEX([2]Settings!H$1:H$609,
        MATCH(1,
          ([2]Settings!G$1:G$609=F198) * ([2]Settings!D$1:D$609=G198),
          0
        )
      ),
      ""
    )
  )
)</f>
        <v>#VALUE!</v>
      </c>
      <c r="I198" s="65">
        <v>29715</v>
      </c>
      <c r="J198" s="64" t="s">
        <v>2428</v>
      </c>
      <c r="K198" s="67" t="s">
        <v>2429</v>
      </c>
      <c r="L198" s="69" t="s">
        <v>2430</v>
      </c>
      <c r="M198" s="108" t="s">
        <v>2431</v>
      </c>
      <c r="N198" s="108" t="s">
        <v>2432</v>
      </c>
      <c r="O198" s="108" t="s">
        <v>142</v>
      </c>
      <c r="P198" s="108" t="s">
        <v>2433</v>
      </c>
      <c r="Q198" s="108" t="s">
        <v>2434</v>
      </c>
      <c r="R198" s="108" t="s">
        <v>2435</v>
      </c>
      <c r="S198" s="115" t="s">
        <v>2436</v>
      </c>
      <c r="T198" s="67"/>
      <c r="U198" s="67" t="s">
        <v>22</v>
      </c>
      <c r="V198" s="70">
        <v>100</v>
      </c>
      <c r="W198" s="71"/>
      <c r="X198" s="72">
        <v>45771</v>
      </c>
      <c r="Y198" s="72" t="s">
        <v>1879</v>
      </c>
      <c r="Z198" s="72" t="str">
        <f>IF(E198="","",IF(T198="","ні","так"))</f>
        <v>ні</v>
      </c>
      <c r="AA198" s="72">
        <v>45770</v>
      </c>
      <c r="AB198" s="72" t="s">
        <v>109</v>
      </c>
      <c r="AC198" s="73" t="s">
        <v>1892</v>
      </c>
      <c r="AD198" s="102" t="str">
        <f ca="1">IF(INT(YEARFRAC(I198,TODAY()))&lt;=30,INT(YEARFRAC(I198,TODAY())),"")</f>
        <v/>
      </c>
      <c r="AE198" s="102" t="str">
        <f ca="1">IF(AND(INT(YEARFRAC(I198,TODAY()))&gt;=31,INT(YEARFRAC(I198,TODAY()))&lt;=35),INT(YEARFRAC(I198,TODAY())),"")</f>
        <v/>
      </c>
      <c r="AF198" s="102" t="str">
        <f ca="1">IF(AND(INT(YEARFRAC(I198,TODAY()))&gt;=36,INT(YEARFRAC(I198,TODAY()))&lt;=40),INT(YEARFRAC(I198,TODAY())),"")</f>
        <v/>
      </c>
      <c r="AG198" s="103">
        <f ca="1">IF(AND(INT(YEARFRAC(I198,TODAY()))&gt;=41,INT(YEARFRAC(I198,TODAY()))&lt;=45),INT(YEARFRAC(I198,TODAY())),"")</f>
        <v>43</v>
      </c>
      <c r="AH198" s="101"/>
    </row>
    <row r="199" spans="1:34" s="95" customFormat="1" ht="63" x14ac:dyDescent="0.25">
      <c r="A199" s="35" t="s">
        <v>1174</v>
      </c>
      <c r="B199" s="51" t="s">
        <v>1103</v>
      </c>
      <c r="C199" s="101">
        <v>188</v>
      </c>
      <c r="D199" s="99" t="s">
        <v>23</v>
      </c>
      <c r="E199" s="59" t="s">
        <v>1175</v>
      </c>
      <c r="F199" s="99" t="s">
        <v>678</v>
      </c>
      <c r="G199" s="99"/>
      <c r="H199" s="99" t="str" cm="1">
        <f t="array" ref="H199">IF(
  ISBLANK(F199),
  "",
  IF(
    COUNTIF(Settings!G$1:G$608, F199) = 1,
    INDEX(Settings!H$1:H$608, MATCH(F199, Settings!G$1:G$608, 0)),
    IFERROR(
      INDEX(Settings!H$1:H$608,
        MATCH(1,
          (Settings!G$1:G$608=F199) * (Settings!D$1:D$608=G199),
          0
        )
      ),
      ""
    )
  )
)</f>
        <v>Закарпатська</v>
      </c>
      <c r="I199" s="51">
        <v>35904</v>
      </c>
      <c r="J199" s="35" t="s">
        <v>1178</v>
      </c>
      <c r="K199" s="99" t="s">
        <v>1176</v>
      </c>
      <c r="L199" s="53" t="s">
        <v>1177</v>
      </c>
      <c r="M199" s="99" t="s">
        <v>1418</v>
      </c>
      <c r="N199" s="99" t="s">
        <v>1419</v>
      </c>
      <c r="O199" s="99" t="s">
        <v>142</v>
      </c>
      <c r="P199" s="99" t="s">
        <v>1420</v>
      </c>
      <c r="Q199" s="99" t="s">
        <v>1421</v>
      </c>
      <c r="R199" s="99" t="s">
        <v>1422</v>
      </c>
      <c r="S199" s="53" t="s">
        <v>1423</v>
      </c>
      <c r="T199" s="61"/>
      <c r="U199" s="99" t="s">
        <v>22</v>
      </c>
      <c r="V199" s="54">
        <v>100</v>
      </c>
      <c r="W199" s="39"/>
      <c r="X199" s="55">
        <v>45769</v>
      </c>
      <c r="Y199" s="55" t="s">
        <v>1104</v>
      </c>
      <c r="Z199" s="55" t="str">
        <f>IF(E199="","",IF(T199="","ні","так"))</f>
        <v>ні</v>
      </c>
      <c r="AA199" s="55">
        <v>45768</v>
      </c>
      <c r="AB199" s="55" t="s">
        <v>109</v>
      </c>
      <c r="AC199" s="56"/>
      <c r="AD199" s="57">
        <f ca="1">IF(INT(YEARFRAC(I199,TODAY()))&lt;=30,INT(YEARFRAC(I199,TODAY())),"")</f>
        <v>27</v>
      </c>
      <c r="AE199" s="57" t="str">
        <f ca="1">IF(AND(INT(YEARFRAC(I199,TODAY()))&gt;=31,INT(YEARFRAC(I199,TODAY()))&lt;=35),INT(YEARFRAC(I199,TODAY())),"")</f>
        <v/>
      </c>
      <c r="AF199" s="57" t="str">
        <f ca="1">IF(AND(INT(YEARFRAC(I199,TODAY()))&gt;=36,INT(YEARFRAC(I199,TODAY()))&lt;=40),INT(YEARFRAC(I199,TODAY())),"")</f>
        <v/>
      </c>
      <c r="AG199" s="58" t="str">
        <f ca="1">IF(AND(INT(YEARFRAC(I199,TODAY()))&gt;=41,INT(YEARFRAC(I199,TODAY()))&lt;=45),INT(YEARFRAC(I199,TODAY())),"")</f>
        <v/>
      </c>
      <c r="AH199" s="100"/>
    </row>
    <row r="200" spans="1:34" s="130" customFormat="1" ht="78.75" x14ac:dyDescent="0.25">
      <c r="A200" s="82" t="s">
        <v>1857</v>
      </c>
      <c r="B200" s="83" t="s">
        <v>1192</v>
      </c>
      <c r="C200" s="101">
        <v>189</v>
      </c>
      <c r="D200" s="84" t="s">
        <v>23</v>
      </c>
      <c r="E200" s="85" t="s">
        <v>1858</v>
      </c>
      <c r="F200" s="84" t="s">
        <v>683</v>
      </c>
      <c r="G200" s="84"/>
      <c r="H200" s="84" t="e" cm="1">
        <f t="array" ref="H200">IF(
  ISBLANK(F200),
  "",
  IF(
    COUNTIF([1]Settings!G$1:G$609, F200) = 1,
    INDEX([1]Settings!H$1:H$609, MATCH(F200, [1]Settings!G$1:G$609, 0)),
    IFERROR(
      INDEX([1]Settings!H$1:H$609,
        MATCH(1,
          ([1]Settings!G$1:G$609=F200) * ([1]Settings!D$1:D$609=G200),
          0
        )
      ),
      ""
    )
  )
)</f>
        <v>#VALUE!</v>
      </c>
      <c r="I200" s="83">
        <v>34844</v>
      </c>
      <c r="J200" s="82" t="s">
        <v>1859</v>
      </c>
      <c r="K200" s="84" t="s">
        <v>1860</v>
      </c>
      <c r="L200" s="84" t="s">
        <v>1861</v>
      </c>
      <c r="M200" s="84" t="s">
        <v>1862</v>
      </c>
      <c r="N200" s="84" t="s">
        <v>1863</v>
      </c>
      <c r="O200" s="84"/>
      <c r="P200" s="84"/>
      <c r="Q200" s="84" t="s">
        <v>1864</v>
      </c>
      <c r="R200" s="84" t="s">
        <v>1865</v>
      </c>
      <c r="S200" s="86" t="s">
        <v>1866</v>
      </c>
      <c r="T200" s="84" t="s">
        <v>1867</v>
      </c>
      <c r="U200" s="84" t="s">
        <v>22</v>
      </c>
      <c r="V200" s="88">
        <v>100</v>
      </c>
      <c r="W200" s="89"/>
      <c r="X200" s="90">
        <v>45770</v>
      </c>
      <c r="Y200" s="90" t="s">
        <v>1460</v>
      </c>
      <c r="Z200" s="90" t="str">
        <f>IF(E200="","",IF(T200="","ні","так"))</f>
        <v>так</v>
      </c>
      <c r="AA200" s="90">
        <v>45769</v>
      </c>
      <c r="AB200" s="90" t="s">
        <v>569</v>
      </c>
      <c r="AC200" s="91"/>
      <c r="AD200" s="102">
        <f ca="1">IF(INT(YEARFRAC(I200,TODAY()))&lt;=30,INT(YEARFRAC(I200,TODAY())),"")</f>
        <v>29</v>
      </c>
      <c r="AE200" s="102" t="str">
        <f ca="1">IF(AND(INT(YEARFRAC(I200,TODAY()))&gt;=31,INT(YEARFRAC(I200,TODAY()))&lt;=35),INT(YEARFRAC(I200,TODAY())),"")</f>
        <v/>
      </c>
      <c r="AF200" s="102" t="str">
        <f ca="1">IF(AND(INT(YEARFRAC(I200,TODAY()))&gt;=36,INT(YEARFRAC(I200,TODAY()))&lt;=40),INT(YEARFRAC(I200,TODAY())),"")</f>
        <v/>
      </c>
      <c r="AG200" s="103" t="str">
        <f ca="1">IF(AND(INT(YEARFRAC(I200,TODAY()))&gt;=41,INT(YEARFRAC(I200,TODAY()))&lt;=45),INT(YEARFRAC(I200,TODAY())),"")</f>
        <v/>
      </c>
      <c r="AH200" s="101"/>
    </row>
    <row r="201" spans="1:34" ht="16.5" x14ac:dyDescent="0.25">
      <c r="G201" s="63"/>
      <c r="O201" s="37"/>
      <c r="Z201" s="55"/>
      <c r="AA201" s="55">
        <v>45768</v>
      </c>
      <c r="AB201" s="55"/>
      <c r="AD201" s="57" t="str">
        <f ca="1">IF(INT(YEARFRAC(I201,TODAY()))&lt;=30,INT(YEARFRAC(I201,TODAY())),"")</f>
        <v/>
      </c>
      <c r="AE201" s="57" t="str">
        <f ca="1">IF(AND(INT(YEARFRAC(I201,TODAY()))&gt;=31,INT(YEARFRAC(I201,TODAY()))&lt;=35),INT(YEARFRAC(I201,TODAY())),"")</f>
        <v/>
      </c>
      <c r="AF201" s="57" t="str">
        <f ca="1">IF(AND(INT(YEARFRAC(I201,TODAY()))&gt;=36,INT(YEARFRAC(I201,TODAY()))&lt;=40),INT(YEARFRAC(I201,TODAY())),"")</f>
        <v/>
      </c>
      <c r="AG201" s="58" t="str">
        <f ca="1">IF(AND(INT(YEARFRAC(I201,TODAY()))&gt;=41,INT(YEARFRAC(I201,TODAY()))&lt;=45),INT(YEARFRAC(I201,TODAY())),"")</f>
        <v/>
      </c>
    </row>
    <row r="202" spans="1:34" ht="16.5" x14ac:dyDescent="0.25">
      <c r="G202" s="63"/>
      <c r="O202" s="37"/>
      <c r="Z202" s="55"/>
      <c r="AA202" s="55">
        <v>45768</v>
      </c>
      <c r="AB202" s="55"/>
      <c r="AD202" s="57" t="str">
        <f ca="1">IF(INT(YEARFRAC(I202,TODAY()))&lt;=30,INT(YEARFRAC(I202,TODAY())),"")</f>
        <v/>
      </c>
      <c r="AE202" s="57" t="str">
        <f ca="1">IF(AND(INT(YEARFRAC(I202,TODAY()))&gt;=31,INT(YEARFRAC(I202,TODAY()))&lt;=35),INT(YEARFRAC(I202,TODAY())),"")</f>
        <v/>
      </c>
      <c r="AF202" s="57" t="str">
        <f ca="1">IF(AND(INT(YEARFRAC(I202,TODAY()))&gt;=36,INT(YEARFRAC(I202,TODAY()))&lt;=40),INT(YEARFRAC(I202,TODAY())),"")</f>
        <v/>
      </c>
      <c r="AG202" s="58" t="str">
        <f ca="1">IF(AND(INT(YEARFRAC(I202,TODAY()))&gt;=41,INT(YEARFRAC(I202,TODAY()))&lt;=45),INT(YEARFRAC(I202,TODAY())),"")</f>
        <v/>
      </c>
    </row>
    <row r="203" spans="1:34" ht="16.5" x14ac:dyDescent="0.25">
      <c r="G203" s="63"/>
      <c r="O203" s="37"/>
      <c r="Z203" s="55"/>
      <c r="AA203" s="55">
        <v>45768</v>
      </c>
      <c r="AB203" s="55"/>
      <c r="AD203" s="57" t="str">
        <f ca="1">IF(INT(YEARFRAC(I203,TODAY()))&lt;=30,INT(YEARFRAC(I203,TODAY())),"")</f>
        <v/>
      </c>
      <c r="AE203" s="57" t="str">
        <f ca="1">IF(AND(INT(YEARFRAC(I203,TODAY()))&gt;=31,INT(YEARFRAC(I203,TODAY()))&lt;=35),INT(YEARFRAC(I203,TODAY())),"")</f>
        <v/>
      </c>
      <c r="AF203" s="57" t="str">
        <f ca="1">IF(AND(INT(YEARFRAC(I203,TODAY()))&gt;=36,INT(YEARFRAC(I203,TODAY()))&lt;=40),INT(YEARFRAC(I203,TODAY())),"")</f>
        <v/>
      </c>
      <c r="AG203" s="58" t="str">
        <f ca="1">IF(AND(INT(YEARFRAC(I203,TODAY()))&gt;=41,INT(YEARFRAC(I203,TODAY()))&lt;=45),INT(YEARFRAC(I203,TODAY())),"")</f>
        <v/>
      </c>
    </row>
    <row r="204" spans="1:34" ht="16.5" x14ac:dyDescent="0.25">
      <c r="G204" s="63"/>
      <c r="O204" s="37"/>
      <c r="Z204" s="55"/>
      <c r="AA204" s="55">
        <v>45768</v>
      </c>
      <c r="AB204" s="55"/>
      <c r="AD204" s="57" t="str">
        <f ca="1">IF(INT(YEARFRAC(I204,TODAY()))&lt;=30,INT(YEARFRAC(I204,TODAY())),"")</f>
        <v/>
      </c>
      <c r="AE204" s="57" t="str">
        <f ca="1">IF(AND(INT(YEARFRAC(I204,TODAY()))&gt;=31,INT(YEARFRAC(I204,TODAY()))&lt;=35),INT(YEARFRAC(I204,TODAY())),"")</f>
        <v/>
      </c>
      <c r="AF204" s="57" t="str">
        <f ca="1">IF(AND(INT(YEARFRAC(I204,TODAY()))&gt;=36,INT(YEARFRAC(I204,TODAY()))&lt;=40),INT(YEARFRAC(I204,TODAY())),"")</f>
        <v/>
      </c>
      <c r="AG204" s="58" t="str">
        <f ca="1">IF(AND(INT(YEARFRAC(I204,TODAY()))&gt;=41,INT(YEARFRAC(I204,TODAY()))&lt;=45),INT(YEARFRAC(I204,TODAY())),"")</f>
        <v/>
      </c>
    </row>
    <row r="205" spans="1:34" ht="16.5" x14ac:dyDescent="0.25">
      <c r="G205" s="63"/>
      <c r="O205" s="37"/>
      <c r="Z205" s="55"/>
      <c r="AA205" s="55">
        <v>45768</v>
      </c>
      <c r="AB205" s="55"/>
      <c r="AD205" s="57" t="str">
        <f ca="1">IF(INT(YEARFRAC(I205,TODAY()))&lt;=30,INT(YEARFRAC(I205,TODAY())),"")</f>
        <v/>
      </c>
      <c r="AE205" s="57" t="str">
        <f ca="1">IF(AND(INT(YEARFRAC(I205,TODAY()))&gt;=31,INT(YEARFRAC(I205,TODAY()))&lt;=35),INT(YEARFRAC(I205,TODAY())),"")</f>
        <v/>
      </c>
      <c r="AF205" s="57" t="str">
        <f ca="1">IF(AND(INT(YEARFRAC(I205,TODAY()))&gt;=36,INT(YEARFRAC(I205,TODAY()))&lt;=40),INT(YEARFRAC(I205,TODAY())),"")</f>
        <v/>
      </c>
      <c r="AG205" s="58" t="str">
        <f ca="1">IF(AND(INT(YEARFRAC(I205,TODAY()))&gt;=41,INT(YEARFRAC(I205,TODAY()))&lt;=45),INT(YEARFRAC(I205,TODAY())),"")</f>
        <v/>
      </c>
    </row>
    <row r="206" spans="1:34" ht="16.5" x14ac:dyDescent="0.25">
      <c r="G206" s="63"/>
      <c r="O206" s="37"/>
      <c r="Z206" s="55"/>
      <c r="AA206" s="55">
        <v>45768</v>
      </c>
      <c r="AB206" s="55"/>
      <c r="AD206" s="57" t="str">
        <f ca="1">IF(INT(YEARFRAC(I206,TODAY()))&lt;=30,INT(YEARFRAC(I206,TODAY())),"")</f>
        <v/>
      </c>
      <c r="AE206" s="57" t="str">
        <f ca="1">IF(AND(INT(YEARFRAC(I206,TODAY()))&gt;=31,INT(YEARFRAC(I206,TODAY()))&lt;=35),INT(YEARFRAC(I206,TODAY())),"")</f>
        <v/>
      </c>
      <c r="AF206" s="57" t="str">
        <f ca="1">IF(AND(INT(YEARFRAC(I206,TODAY()))&gt;=36,INT(YEARFRAC(I206,TODAY()))&lt;=40),INT(YEARFRAC(I206,TODAY())),"")</f>
        <v/>
      </c>
      <c r="AG206" s="58" t="str">
        <f ca="1">IF(AND(INT(YEARFRAC(I206,TODAY()))&gt;=41,INT(YEARFRAC(I206,TODAY()))&lt;=45),INT(YEARFRAC(I206,TODAY())),"")</f>
        <v/>
      </c>
    </row>
    <row r="207" spans="1:34" ht="16.5" x14ac:dyDescent="0.25">
      <c r="G207" s="63"/>
      <c r="O207" s="37"/>
      <c r="Z207" s="55"/>
      <c r="AA207" s="55">
        <v>45768</v>
      </c>
      <c r="AB207" s="55"/>
      <c r="AD207" s="57" t="str">
        <f ca="1">IF(INT(YEARFRAC(I207,TODAY()))&lt;=30,INT(YEARFRAC(I207,TODAY())),"")</f>
        <v/>
      </c>
      <c r="AE207" s="57" t="str">
        <f ca="1">IF(AND(INT(YEARFRAC(I207,TODAY()))&gt;=31,INT(YEARFRAC(I207,TODAY()))&lt;=35),INT(YEARFRAC(I207,TODAY())),"")</f>
        <v/>
      </c>
      <c r="AF207" s="57" t="str">
        <f ca="1">IF(AND(INT(YEARFRAC(I207,TODAY()))&gt;=36,INT(YEARFRAC(I207,TODAY()))&lt;=40),INT(YEARFRAC(I207,TODAY())),"")</f>
        <v/>
      </c>
      <c r="AG207" s="58" t="str">
        <f ca="1">IF(AND(INT(YEARFRAC(I207,TODAY()))&gt;=41,INT(YEARFRAC(I207,TODAY()))&lt;=45),INT(YEARFRAC(I207,TODAY())),"")</f>
        <v/>
      </c>
    </row>
    <row r="208" spans="1:34" ht="16.5" x14ac:dyDescent="0.25">
      <c r="G208" s="63"/>
      <c r="O208" s="37"/>
      <c r="Z208" s="55"/>
      <c r="AA208" s="55">
        <v>45768</v>
      </c>
      <c r="AB208" s="55"/>
      <c r="AD208" s="57" t="str">
        <f ca="1">IF(INT(YEARFRAC(I208,TODAY()))&lt;=30,INT(YEARFRAC(I208,TODAY())),"")</f>
        <v/>
      </c>
      <c r="AE208" s="57" t="str">
        <f ca="1">IF(AND(INT(YEARFRAC(I208,TODAY()))&gt;=31,INT(YEARFRAC(I208,TODAY()))&lt;=35),INT(YEARFRAC(I208,TODAY())),"")</f>
        <v/>
      </c>
      <c r="AF208" s="57" t="str">
        <f ca="1">IF(AND(INT(YEARFRAC(I208,TODAY()))&gt;=36,INT(YEARFRAC(I208,TODAY()))&lt;=40),INT(YEARFRAC(I208,TODAY())),"")</f>
        <v/>
      </c>
      <c r="AG208" s="58" t="str">
        <f ca="1">IF(AND(INT(YEARFRAC(I208,TODAY()))&gt;=41,INT(YEARFRAC(I208,TODAY()))&lt;=45),INT(YEARFRAC(I208,TODAY())),"")</f>
        <v/>
      </c>
    </row>
    <row r="209" spans="7:33" ht="16.5" x14ac:dyDescent="0.25">
      <c r="G209" s="63"/>
      <c r="O209" s="37"/>
      <c r="Z209" s="55"/>
      <c r="AA209" s="55">
        <v>45768</v>
      </c>
      <c r="AB209" s="55"/>
      <c r="AD209" s="57" t="str">
        <f ca="1">IF(INT(YEARFRAC(I209,TODAY()))&lt;=30,INT(YEARFRAC(I209,TODAY())),"")</f>
        <v/>
      </c>
      <c r="AE209" s="57" t="str">
        <f ca="1">IF(AND(INT(YEARFRAC(I209,TODAY()))&gt;=31,INT(YEARFRAC(I209,TODAY()))&lt;=35),INT(YEARFRAC(I209,TODAY())),"")</f>
        <v/>
      </c>
      <c r="AF209" s="57" t="str">
        <f ca="1">IF(AND(INT(YEARFRAC(I209,TODAY()))&gt;=36,INT(YEARFRAC(I209,TODAY()))&lt;=40),INT(YEARFRAC(I209,TODAY())),"")</f>
        <v/>
      </c>
      <c r="AG209" s="58" t="str">
        <f ca="1">IF(AND(INT(YEARFRAC(I209,TODAY()))&gt;=41,INT(YEARFRAC(I209,TODAY()))&lt;=45),INT(YEARFRAC(I209,TODAY())),"")</f>
        <v/>
      </c>
    </row>
    <row r="210" spans="7:33" ht="16.5" x14ac:dyDescent="0.25">
      <c r="G210" s="63"/>
      <c r="O210" s="37"/>
      <c r="Z210" s="55"/>
      <c r="AA210" s="55">
        <v>45768</v>
      </c>
      <c r="AB210" s="55"/>
      <c r="AD210" s="57" t="str">
        <f ca="1">IF(INT(YEARFRAC(I210,TODAY()))&lt;=30,INT(YEARFRAC(I210,TODAY())),"")</f>
        <v/>
      </c>
      <c r="AE210" s="57" t="str">
        <f ca="1">IF(AND(INT(YEARFRAC(I210,TODAY()))&gt;=31,INT(YEARFRAC(I210,TODAY()))&lt;=35),INT(YEARFRAC(I210,TODAY())),"")</f>
        <v/>
      </c>
      <c r="AF210" s="57" t="str">
        <f ca="1">IF(AND(INT(YEARFRAC(I210,TODAY()))&gt;=36,INT(YEARFRAC(I210,TODAY()))&lt;=40),INT(YEARFRAC(I210,TODAY())),"")</f>
        <v/>
      </c>
      <c r="AG210" s="58" t="str">
        <f ca="1">IF(AND(INT(YEARFRAC(I210,TODAY()))&gt;=41,INT(YEARFRAC(I210,TODAY()))&lt;=45),INT(YEARFRAC(I210,TODAY())),"")</f>
        <v/>
      </c>
    </row>
    <row r="211" spans="7:33" ht="16.5" x14ac:dyDescent="0.25">
      <c r="G211" s="63"/>
      <c r="O211" s="37"/>
      <c r="Z211" s="55"/>
      <c r="AA211" s="55">
        <v>45768</v>
      </c>
      <c r="AB211" s="55"/>
      <c r="AD211" s="57" t="str">
        <f ca="1">IF(INT(YEARFRAC(I211,TODAY()))&lt;=30,INT(YEARFRAC(I211,TODAY())),"")</f>
        <v/>
      </c>
      <c r="AE211" s="57" t="str">
        <f ca="1">IF(AND(INT(YEARFRAC(I211,TODAY()))&gt;=31,INT(YEARFRAC(I211,TODAY()))&lt;=35),INT(YEARFRAC(I211,TODAY())),"")</f>
        <v/>
      </c>
      <c r="AF211" s="57" t="str">
        <f ca="1">IF(AND(INT(YEARFRAC(I211,TODAY()))&gt;=36,INT(YEARFRAC(I211,TODAY()))&lt;=40),INT(YEARFRAC(I211,TODAY())),"")</f>
        <v/>
      </c>
      <c r="AG211" s="58" t="str">
        <f ca="1">IF(AND(INT(YEARFRAC(I211,TODAY()))&gt;=41,INT(YEARFRAC(I211,TODAY()))&lt;=45),INT(YEARFRAC(I211,TODAY())),"")</f>
        <v/>
      </c>
    </row>
    <row r="212" spans="7:33" ht="16.5" x14ac:dyDescent="0.25">
      <c r="G212" s="63"/>
      <c r="O212" s="37"/>
      <c r="Z212" s="55"/>
      <c r="AA212" s="55">
        <v>45768</v>
      </c>
      <c r="AB212" s="55"/>
      <c r="AD212" s="57" t="str">
        <f ca="1">IF(INT(YEARFRAC(I212,TODAY()))&lt;=30,INT(YEARFRAC(I212,TODAY())),"")</f>
        <v/>
      </c>
      <c r="AE212" s="57" t="str">
        <f ca="1">IF(AND(INT(YEARFRAC(I212,TODAY()))&gt;=31,INT(YEARFRAC(I212,TODAY()))&lt;=35),INT(YEARFRAC(I212,TODAY())),"")</f>
        <v/>
      </c>
      <c r="AF212" s="57" t="str">
        <f ca="1">IF(AND(INT(YEARFRAC(I212,TODAY()))&gt;=36,INT(YEARFRAC(I212,TODAY()))&lt;=40),INT(YEARFRAC(I212,TODAY())),"")</f>
        <v/>
      </c>
      <c r="AG212" s="58" t="str">
        <f ca="1">IF(AND(INT(YEARFRAC(I212,TODAY()))&gt;=41,INT(YEARFRAC(I212,TODAY()))&lt;=45),INT(YEARFRAC(I212,TODAY())),"")</f>
        <v/>
      </c>
    </row>
    <row r="213" spans="7:33" ht="16.5" x14ac:dyDescent="0.25">
      <c r="G213" s="63"/>
      <c r="O213" s="37"/>
      <c r="Z213" s="55"/>
      <c r="AA213" s="55">
        <v>45768</v>
      </c>
      <c r="AB213" s="55"/>
      <c r="AD213" s="57" t="str">
        <f ca="1">IF(INT(YEARFRAC(I213,TODAY()))&lt;=30,INT(YEARFRAC(I213,TODAY())),"")</f>
        <v/>
      </c>
      <c r="AE213" s="57" t="str">
        <f ca="1">IF(AND(INT(YEARFRAC(I213,TODAY()))&gt;=31,INT(YEARFRAC(I213,TODAY()))&lt;=35),INT(YEARFRAC(I213,TODAY())),"")</f>
        <v/>
      </c>
      <c r="AF213" s="57" t="str">
        <f ca="1">IF(AND(INT(YEARFRAC(I213,TODAY()))&gt;=36,INT(YEARFRAC(I213,TODAY()))&lt;=40),INT(YEARFRAC(I213,TODAY())),"")</f>
        <v/>
      </c>
      <c r="AG213" s="58" t="str">
        <f ca="1">IF(AND(INT(YEARFRAC(I213,TODAY()))&gt;=41,INT(YEARFRAC(I213,TODAY()))&lt;=45),INT(YEARFRAC(I213,TODAY())),"")</f>
        <v/>
      </c>
    </row>
    <row r="214" spans="7:33" ht="16.5" x14ac:dyDescent="0.25">
      <c r="G214" s="63"/>
      <c r="O214" s="37"/>
      <c r="Z214" s="55"/>
      <c r="AA214" s="55">
        <v>45768</v>
      </c>
      <c r="AB214" s="55"/>
      <c r="AD214" s="57" t="str">
        <f ca="1">IF(INT(YEARFRAC(I214,TODAY()))&lt;=30,INT(YEARFRAC(I214,TODAY())),"")</f>
        <v/>
      </c>
      <c r="AE214" s="57" t="str">
        <f ca="1">IF(AND(INT(YEARFRAC(I214,TODAY()))&gt;=31,INT(YEARFRAC(I214,TODAY()))&lt;=35),INT(YEARFRAC(I214,TODAY())),"")</f>
        <v/>
      </c>
      <c r="AF214" s="57" t="str">
        <f ca="1">IF(AND(INT(YEARFRAC(I214,TODAY()))&gt;=36,INT(YEARFRAC(I214,TODAY()))&lt;=40),INT(YEARFRAC(I214,TODAY())),"")</f>
        <v/>
      </c>
      <c r="AG214" s="58" t="str">
        <f ca="1">IF(AND(INT(YEARFRAC(I214,TODAY()))&gt;=41,INT(YEARFRAC(I214,TODAY()))&lt;=45),INT(YEARFRAC(I214,TODAY())),"")</f>
        <v/>
      </c>
    </row>
    <row r="215" spans="7:33" ht="16.5" x14ac:dyDescent="0.25">
      <c r="G215" s="63"/>
      <c r="O215" s="37"/>
      <c r="Z215" s="55"/>
      <c r="AA215" s="55">
        <v>45768</v>
      </c>
      <c r="AB215" s="55"/>
      <c r="AD215" s="57" t="str">
        <f ca="1">IF(INT(YEARFRAC(I215,TODAY()))&lt;=30,INT(YEARFRAC(I215,TODAY())),"")</f>
        <v/>
      </c>
      <c r="AE215" s="57" t="str">
        <f ca="1">IF(AND(INT(YEARFRAC(I215,TODAY()))&gt;=31,INT(YEARFRAC(I215,TODAY()))&lt;=35),INT(YEARFRAC(I215,TODAY())),"")</f>
        <v/>
      </c>
      <c r="AF215" s="57" t="str">
        <f ca="1">IF(AND(INT(YEARFRAC(I215,TODAY()))&gt;=36,INT(YEARFRAC(I215,TODAY()))&lt;=40),INT(YEARFRAC(I215,TODAY())),"")</f>
        <v/>
      </c>
      <c r="AG215" s="58" t="str">
        <f ca="1">IF(AND(INT(YEARFRAC(I215,TODAY()))&gt;=41,INT(YEARFRAC(I215,TODAY()))&lt;=45),INT(YEARFRAC(I215,TODAY())),"")</f>
        <v/>
      </c>
    </row>
    <row r="216" spans="7:33" ht="16.5" x14ac:dyDescent="0.25">
      <c r="G216" s="63"/>
      <c r="O216" s="37"/>
      <c r="Z216" s="55"/>
      <c r="AA216" s="55">
        <v>45768</v>
      </c>
      <c r="AB216" s="55"/>
      <c r="AD216" s="57" t="str">
        <f ca="1">IF(INT(YEARFRAC(I216,TODAY()))&lt;=30,INT(YEARFRAC(I216,TODAY())),"")</f>
        <v/>
      </c>
      <c r="AE216" s="57" t="str">
        <f ca="1">IF(AND(INT(YEARFRAC(I216,TODAY()))&gt;=31,INT(YEARFRAC(I216,TODAY()))&lt;=35),INT(YEARFRAC(I216,TODAY())),"")</f>
        <v/>
      </c>
      <c r="AF216" s="57" t="str">
        <f ca="1">IF(AND(INT(YEARFRAC(I216,TODAY()))&gt;=36,INT(YEARFRAC(I216,TODAY()))&lt;=40),INT(YEARFRAC(I216,TODAY())),"")</f>
        <v/>
      </c>
      <c r="AG216" s="58" t="str">
        <f ca="1">IF(AND(INT(YEARFRAC(I216,TODAY()))&gt;=41,INT(YEARFRAC(I216,TODAY()))&lt;=45),INT(YEARFRAC(I216,TODAY())),"")</f>
        <v/>
      </c>
    </row>
    <row r="217" spans="7:33" ht="16.5" x14ac:dyDescent="0.25">
      <c r="G217" s="63"/>
      <c r="O217" s="37"/>
      <c r="Z217" s="55"/>
      <c r="AA217" s="55">
        <v>45768</v>
      </c>
      <c r="AB217" s="55"/>
      <c r="AD217" s="57" t="str">
        <f ca="1">IF(INT(YEARFRAC(I217,TODAY()))&lt;=30,INT(YEARFRAC(I217,TODAY())),"")</f>
        <v/>
      </c>
      <c r="AE217" s="57" t="str">
        <f ca="1">IF(AND(INT(YEARFRAC(I217,TODAY()))&gt;=31,INT(YEARFRAC(I217,TODAY()))&lt;=35),INT(YEARFRAC(I217,TODAY())),"")</f>
        <v/>
      </c>
      <c r="AF217" s="57" t="str">
        <f ca="1">IF(AND(INT(YEARFRAC(I217,TODAY()))&gt;=36,INT(YEARFRAC(I217,TODAY()))&lt;=40),INT(YEARFRAC(I217,TODAY())),"")</f>
        <v/>
      </c>
      <c r="AG217" s="58" t="str">
        <f ca="1">IF(AND(INT(YEARFRAC(I217,TODAY()))&gt;=41,INT(YEARFRAC(I217,TODAY()))&lt;=45),INT(YEARFRAC(I217,TODAY())),"")</f>
        <v/>
      </c>
    </row>
    <row r="218" spans="7:33" ht="16.5" x14ac:dyDescent="0.25">
      <c r="G218" s="63"/>
      <c r="O218" s="37"/>
      <c r="Z218" s="55"/>
      <c r="AA218" s="55">
        <v>45768</v>
      </c>
      <c r="AB218" s="55"/>
      <c r="AD218" s="57" t="str">
        <f ca="1">IF(INT(YEARFRAC(I218,TODAY()))&lt;=30,INT(YEARFRAC(I218,TODAY())),"")</f>
        <v/>
      </c>
      <c r="AE218" s="57" t="str">
        <f ca="1">IF(AND(INT(YEARFRAC(I218,TODAY()))&gt;=31,INT(YEARFRAC(I218,TODAY()))&lt;=35),INT(YEARFRAC(I218,TODAY())),"")</f>
        <v/>
      </c>
      <c r="AF218" s="57" t="str">
        <f ca="1">IF(AND(INT(YEARFRAC(I218,TODAY()))&gt;=36,INT(YEARFRAC(I218,TODAY()))&lt;=40),INT(YEARFRAC(I218,TODAY())),"")</f>
        <v/>
      </c>
      <c r="AG218" s="58" t="str">
        <f ca="1">IF(AND(INT(YEARFRAC(I218,TODAY()))&gt;=41,INT(YEARFRAC(I218,TODAY()))&lt;=45),INT(YEARFRAC(I218,TODAY())),"")</f>
        <v/>
      </c>
    </row>
    <row r="219" spans="7:33" ht="16.5" x14ac:dyDescent="0.25">
      <c r="G219" s="63"/>
      <c r="O219" s="37"/>
      <c r="Z219" s="55"/>
      <c r="AA219" s="55">
        <v>45768</v>
      </c>
      <c r="AB219" s="55"/>
      <c r="AD219" s="57" t="str">
        <f ca="1">IF(INT(YEARFRAC(I219,TODAY()))&lt;=30,INT(YEARFRAC(I219,TODAY())),"")</f>
        <v/>
      </c>
      <c r="AE219" s="57" t="str">
        <f ca="1">IF(AND(INT(YEARFRAC(I219,TODAY()))&gt;=31,INT(YEARFRAC(I219,TODAY()))&lt;=35),INT(YEARFRAC(I219,TODAY())),"")</f>
        <v/>
      </c>
      <c r="AF219" s="57" t="str">
        <f ca="1">IF(AND(INT(YEARFRAC(I219,TODAY()))&gt;=36,INT(YEARFRAC(I219,TODAY()))&lt;=40),INT(YEARFRAC(I219,TODAY())),"")</f>
        <v/>
      </c>
      <c r="AG219" s="58" t="str">
        <f ca="1">IF(AND(INT(YEARFRAC(I219,TODAY()))&gt;=41,INT(YEARFRAC(I219,TODAY()))&lt;=45),INT(YEARFRAC(I219,TODAY())),"")</f>
        <v/>
      </c>
    </row>
    <row r="220" spans="7:33" ht="16.5" x14ac:dyDescent="0.25">
      <c r="G220" s="63"/>
      <c r="O220" s="37"/>
      <c r="Z220" s="55"/>
      <c r="AA220" s="55">
        <v>45768</v>
      </c>
      <c r="AB220" s="55"/>
      <c r="AD220" s="57" t="str">
        <f ca="1">IF(INT(YEARFRAC(I220,TODAY()))&lt;=30,INT(YEARFRAC(I220,TODAY())),"")</f>
        <v/>
      </c>
      <c r="AE220" s="57" t="str">
        <f ca="1">IF(AND(INT(YEARFRAC(I220,TODAY()))&gt;=31,INT(YEARFRAC(I220,TODAY()))&lt;=35),INT(YEARFRAC(I220,TODAY())),"")</f>
        <v/>
      </c>
      <c r="AF220" s="57" t="str">
        <f ca="1">IF(AND(INT(YEARFRAC(I220,TODAY()))&gt;=36,INT(YEARFRAC(I220,TODAY()))&lt;=40),INT(YEARFRAC(I220,TODAY())),"")</f>
        <v/>
      </c>
      <c r="AG220" s="58" t="str">
        <f ca="1">IF(AND(INT(YEARFRAC(I220,TODAY()))&gt;=41,INT(YEARFRAC(I220,TODAY()))&lt;=45),INT(YEARFRAC(I220,TODAY())),"")</f>
        <v/>
      </c>
    </row>
    <row r="221" spans="7:33" ht="16.5" x14ac:dyDescent="0.25">
      <c r="G221" s="63"/>
      <c r="O221" s="37"/>
      <c r="Z221" s="55"/>
      <c r="AA221" s="55">
        <v>45768</v>
      </c>
      <c r="AB221" s="55"/>
      <c r="AD221" s="57" t="str">
        <f ca="1">IF(INT(YEARFRAC(I221,TODAY()))&lt;=30,INT(YEARFRAC(I221,TODAY())),"")</f>
        <v/>
      </c>
      <c r="AE221" s="57" t="str">
        <f ca="1">IF(AND(INT(YEARFRAC(I221,TODAY()))&gt;=31,INT(YEARFRAC(I221,TODAY()))&lt;=35),INT(YEARFRAC(I221,TODAY())),"")</f>
        <v/>
      </c>
      <c r="AF221" s="57" t="str">
        <f ca="1">IF(AND(INT(YEARFRAC(I221,TODAY()))&gt;=36,INT(YEARFRAC(I221,TODAY()))&lt;=40),INT(YEARFRAC(I221,TODAY())),"")</f>
        <v/>
      </c>
      <c r="AG221" s="58" t="str">
        <f ca="1">IF(AND(INT(YEARFRAC(I221,TODAY()))&gt;=41,INT(YEARFRAC(I221,TODAY()))&lt;=45),INT(YEARFRAC(I221,TODAY())),"")</f>
        <v/>
      </c>
    </row>
    <row r="222" spans="7:33" ht="16.5" x14ac:dyDescent="0.25">
      <c r="G222" s="63"/>
      <c r="O222" s="37"/>
      <c r="Z222" s="55"/>
      <c r="AA222" s="55">
        <v>45768</v>
      </c>
      <c r="AB222" s="55"/>
      <c r="AD222" s="57" t="str">
        <f ca="1">IF(INT(YEARFRAC(I222,TODAY()))&lt;=30,INT(YEARFRAC(I222,TODAY())),"")</f>
        <v/>
      </c>
      <c r="AE222" s="57" t="str">
        <f ca="1">IF(AND(INT(YEARFRAC(I222,TODAY()))&gt;=31,INT(YEARFRAC(I222,TODAY()))&lt;=35),INT(YEARFRAC(I222,TODAY())),"")</f>
        <v/>
      </c>
      <c r="AF222" s="57" t="str">
        <f ca="1">IF(AND(INT(YEARFRAC(I222,TODAY()))&gt;=36,INT(YEARFRAC(I222,TODAY()))&lt;=40),INT(YEARFRAC(I222,TODAY())),"")</f>
        <v/>
      </c>
      <c r="AG222" s="58" t="str">
        <f ca="1">IF(AND(INT(YEARFRAC(I222,TODAY()))&gt;=41,INT(YEARFRAC(I222,TODAY()))&lt;=45),INT(YEARFRAC(I222,TODAY())),"")</f>
        <v/>
      </c>
    </row>
    <row r="223" spans="7:33" ht="16.5" x14ac:dyDescent="0.25">
      <c r="G223" s="63"/>
      <c r="O223" s="37"/>
      <c r="Z223" s="55"/>
      <c r="AA223" s="55">
        <v>45768</v>
      </c>
      <c r="AB223" s="55"/>
      <c r="AD223" s="57" t="str">
        <f ca="1">IF(INT(YEARFRAC(I223,TODAY()))&lt;=30,INT(YEARFRAC(I223,TODAY())),"")</f>
        <v/>
      </c>
      <c r="AE223" s="57" t="str">
        <f ca="1">IF(AND(INT(YEARFRAC(I223,TODAY()))&gt;=31,INT(YEARFRAC(I223,TODAY()))&lt;=35),INT(YEARFRAC(I223,TODAY())),"")</f>
        <v/>
      </c>
      <c r="AF223" s="57" t="str">
        <f ca="1">IF(AND(INT(YEARFRAC(I223,TODAY()))&gt;=36,INT(YEARFRAC(I223,TODAY()))&lt;=40),INT(YEARFRAC(I223,TODAY())),"")</f>
        <v/>
      </c>
      <c r="AG223" s="58" t="str">
        <f ca="1">IF(AND(INT(YEARFRAC(I223,TODAY()))&gt;=41,INT(YEARFRAC(I223,TODAY()))&lt;=45),INT(YEARFRAC(I223,TODAY())),"")</f>
        <v/>
      </c>
    </row>
    <row r="224" spans="7:33" ht="16.5" x14ac:dyDescent="0.25">
      <c r="G224" s="63"/>
      <c r="O224" s="37"/>
      <c r="Z224" s="55"/>
      <c r="AA224" s="55">
        <v>45768</v>
      </c>
      <c r="AB224" s="55"/>
      <c r="AD224" s="57" t="str">
        <f ca="1">IF(INT(YEARFRAC(I224,TODAY()))&lt;=30,INT(YEARFRAC(I224,TODAY())),"")</f>
        <v/>
      </c>
      <c r="AE224" s="57" t="str">
        <f ca="1">IF(AND(INT(YEARFRAC(I224,TODAY()))&gt;=31,INT(YEARFRAC(I224,TODAY()))&lt;=35),INT(YEARFRAC(I224,TODAY())),"")</f>
        <v/>
      </c>
      <c r="AF224" s="57" t="str">
        <f ca="1">IF(AND(INT(YEARFRAC(I224,TODAY()))&gt;=36,INT(YEARFRAC(I224,TODAY()))&lt;=40),INT(YEARFRAC(I224,TODAY())),"")</f>
        <v/>
      </c>
      <c r="AG224" s="58" t="str">
        <f ca="1">IF(AND(INT(YEARFRAC(I224,TODAY()))&gt;=41,INT(YEARFRAC(I224,TODAY()))&lt;=45),INT(YEARFRAC(I224,TODAY())),"")</f>
        <v/>
      </c>
    </row>
    <row r="225" spans="7:33" ht="16.5" x14ac:dyDescent="0.25">
      <c r="G225" s="63"/>
      <c r="O225" s="37"/>
      <c r="Z225" s="55"/>
      <c r="AA225" s="55">
        <v>45768</v>
      </c>
      <c r="AB225" s="55"/>
      <c r="AD225" s="57" t="str">
        <f ca="1">IF(INT(YEARFRAC(I225,TODAY()))&lt;=30,INT(YEARFRAC(I225,TODAY())),"")</f>
        <v/>
      </c>
      <c r="AE225" s="57" t="str">
        <f ca="1">IF(AND(INT(YEARFRAC(I225,TODAY()))&gt;=31,INT(YEARFRAC(I225,TODAY()))&lt;=35),INT(YEARFRAC(I225,TODAY())),"")</f>
        <v/>
      </c>
      <c r="AF225" s="57" t="str">
        <f ca="1">IF(AND(INT(YEARFRAC(I225,TODAY()))&gt;=36,INT(YEARFRAC(I225,TODAY()))&lt;=40),INT(YEARFRAC(I225,TODAY())),"")</f>
        <v/>
      </c>
      <c r="AG225" s="58" t="str">
        <f ca="1">IF(AND(INT(YEARFRAC(I225,TODAY()))&gt;=41,INT(YEARFRAC(I225,TODAY()))&lt;=45),INT(YEARFRAC(I225,TODAY())),"")</f>
        <v/>
      </c>
    </row>
    <row r="226" spans="7:33" ht="16.5" x14ac:dyDescent="0.25">
      <c r="G226" s="63"/>
      <c r="O226" s="37"/>
      <c r="Z226" s="55"/>
      <c r="AA226" s="55">
        <v>45768</v>
      </c>
      <c r="AB226" s="55"/>
      <c r="AD226" s="57" t="str">
        <f ca="1">IF(INT(YEARFRAC(I226,TODAY()))&lt;=30,INT(YEARFRAC(I226,TODAY())),"")</f>
        <v/>
      </c>
      <c r="AE226" s="57" t="str">
        <f ca="1">IF(AND(INT(YEARFRAC(I226,TODAY()))&gt;=31,INT(YEARFRAC(I226,TODAY()))&lt;=35),INT(YEARFRAC(I226,TODAY())),"")</f>
        <v/>
      </c>
      <c r="AF226" s="57" t="str">
        <f ca="1">IF(AND(INT(YEARFRAC(I226,TODAY()))&gt;=36,INT(YEARFRAC(I226,TODAY()))&lt;=40),INT(YEARFRAC(I226,TODAY())),"")</f>
        <v/>
      </c>
      <c r="AG226" s="58" t="str">
        <f ca="1">IF(AND(INT(YEARFRAC(I226,TODAY()))&gt;=41,INT(YEARFRAC(I226,TODAY()))&lt;=45),INT(YEARFRAC(I226,TODAY())),"")</f>
        <v/>
      </c>
    </row>
    <row r="227" spans="7:33" ht="16.5" x14ac:dyDescent="0.25">
      <c r="G227" s="63"/>
      <c r="O227" s="37"/>
      <c r="Z227" s="55"/>
      <c r="AA227" s="55">
        <v>45768</v>
      </c>
      <c r="AB227" s="55"/>
      <c r="AD227" s="57" t="str">
        <f ca="1">IF(INT(YEARFRAC(I227,TODAY()))&lt;=30,INT(YEARFRAC(I227,TODAY())),"")</f>
        <v/>
      </c>
      <c r="AE227" s="57" t="str">
        <f ca="1">IF(AND(INT(YEARFRAC(I227,TODAY()))&gt;=31,INT(YEARFRAC(I227,TODAY()))&lt;=35),INT(YEARFRAC(I227,TODAY())),"")</f>
        <v/>
      </c>
      <c r="AF227" s="57" t="str">
        <f ca="1">IF(AND(INT(YEARFRAC(I227,TODAY()))&gt;=36,INT(YEARFRAC(I227,TODAY()))&lt;=40),INT(YEARFRAC(I227,TODAY())),"")</f>
        <v/>
      </c>
      <c r="AG227" s="58" t="str">
        <f ca="1">IF(AND(INT(YEARFRAC(I227,TODAY()))&gt;=41,INT(YEARFRAC(I227,TODAY()))&lt;=45),INT(YEARFRAC(I227,TODAY())),"")</f>
        <v/>
      </c>
    </row>
    <row r="228" spans="7:33" ht="16.5" x14ac:dyDescent="0.25">
      <c r="G228" s="63"/>
      <c r="O228" s="37"/>
      <c r="Z228" s="55"/>
      <c r="AA228" s="55">
        <v>45768</v>
      </c>
      <c r="AB228" s="55"/>
      <c r="AD228" s="57" t="str">
        <f ca="1">IF(INT(YEARFRAC(I228,TODAY()))&lt;=30,INT(YEARFRAC(I228,TODAY())),"")</f>
        <v/>
      </c>
      <c r="AE228" s="57" t="str">
        <f ca="1">IF(AND(INT(YEARFRAC(I228,TODAY()))&gt;=31,INT(YEARFRAC(I228,TODAY()))&lt;=35),INT(YEARFRAC(I228,TODAY())),"")</f>
        <v/>
      </c>
      <c r="AF228" s="57" t="str">
        <f ca="1">IF(AND(INT(YEARFRAC(I228,TODAY()))&gt;=36,INT(YEARFRAC(I228,TODAY()))&lt;=40),INT(YEARFRAC(I228,TODAY())),"")</f>
        <v/>
      </c>
      <c r="AG228" s="58" t="str">
        <f ca="1">IF(AND(INT(YEARFRAC(I228,TODAY()))&gt;=41,INT(YEARFRAC(I228,TODAY()))&lt;=45),INT(YEARFRAC(I228,TODAY())),"")</f>
        <v/>
      </c>
    </row>
    <row r="229" spans="7:33" ht="16.5" x14ac:dyDescent="0.25">
      <c r="G229" s="63"/>
      <c r="O229" s="37"/>
      <c r="Z229" s="55"/>
      <c r="AA229" s="55">
        <v>45768</v>
      </c>
      <c r="AB229" s="55"/>
      <c r="AD229" s="57" t="str">
        <f ca="1">IF(INT(YEARFRAC(I229,TODAY()))&lt;=30,INT(YEARFRAC(I229,TODAY())),"")</f>
        <v/>
      </c>
      <c r="AE229" s="57" t="str">
        <f ca="1">IF(AND(INT(YEARFRAC(I229,TODAY()))&gt;=31,INT(YEARFRAC(I229,TODAY()))&lt;=35),INT(YEARFRAC(I229,TODAY())),"")</f>
        <v/>
      </c>
      <c r="AF229" s="57" t="str">
        <f ca="1">IF(AND(INT(YEARFRAC(I229,TODAY()))&gt;=36,INT(YEARFRAC(I229,TODAY()))&lt;=40),INT(YEARFRAC(I229,TODAY())),"")</f>
        <v/>
      </c>
      <c r="AG229" s="58" t="str">
        <f ca="1">IF(AND(INT(YEARFRAC(I229,TODAY()))&gt;=41,INT(YEARFRAC(I229,TODAY()))&lt;=45),INT(YEARFRAC(I229,TODAY())),"")</f>
        <v/>
      </c>
    </row>
    <row r="230" spans="7:33" ht="16.5" x14ac:dyDescent="0.25">
      <c r="G230" s="63"/>
      <c r="O230" s="37"/>
      <c r="Z230" s="55"/>
      <c r="AA230" s="55">
        <v>45768</v>
      </c>
      <c r="AB230" s="55"/>
      <c r="AD230" s="57" t="str">
        <f ca="1">IF(INT(YEARFRAC(I230,TODAY()))&lt;=30,INT(YEARFRAC(I230,TODAY())),"")</f>
        <v/>
      </c>
      <c r="AE230" s="57" t="str">
        <f ca="1">IF(AND(INT(YEARFRAC(I230,TODAY()))&gt;=31,INT(YEARFRAC(I230,TODAY()))&lt;=35),INT(YEARFRAC(I230,TODAY())),"")</f>
        <v/>
      </c>
      <c r="AF230" s="57" t="str">
        <f ca="1">IF(AND(INT(YEARFRAC(I230,TODAY()))&gt;=36,INT(YEARFRAC(I230,TODAY()))&lt;=40),INT(YEARFRAC(I230,TODAY())),"")</f>
        <v/>
      </c>
      <c r="AG230" s="58" t="str">
        <f ca="1">IF(AND(INT(YEARFRAC(I230,TODAY()))&gt;=41,INT(YEARFRAC(I230,TODAY()))&lt;=45),INT(YEARFRAC(I230,TODAY())),"")</f>
        <v/>
      </c>
    </row>
    <row r="231" spans="7:33" ht="16.5" x14ac:dyDescent="0.25">
      <c r="G231" s="63"/>
      <c r="O231" s="37"/>
      <c r="Z231" s="55"/>
      <c r="AA231" s="55">
        <v>45768</v>
      </c>
      <c r="AB231" s="55"/>
      <c r="AD231" s="57" t="str">
        <f ca="1">IF(INT(YEARFRAC(I231,TODAY()))&lt;=30,INT(YEARFRAC(I231,TODAY())),"")</f>
        <v/>
      </c>
      <c r="AE231" s="57" t="str">
        <f ca="1">IF(AND(INT(YEARFRAC(I231,TODAY()))&gt;=31,INT(YEARFRAC(I231,TODAY()))&lt;=35),INT(YEARFRAC(I231,TODAY())),"")</f>
        <v/>
      </c>
      <c r="AF231" s="57" t="str">
        <f ca="1">IF(AND(INT(YEARFRAC(I231,TODAY()))&gt;=36,INT(YEARFRAC(I231,TODAY()))&lt;=40),INT(YEARFRAC(I231,TODAY())),"")</f>
        <v/>
      </c>
      <c r="AG231" s="58" t="str">
        <f ca="1">IF(AND(INT(YEARFRAC(I231,TODAY()))&gt;=41,INT(YEARFRAC(I231,TODAY()))&lt;=45),INT(YEARFRAC(I231,TODAY())),"")</f>
        <v/>
      </c>
    </row>
    <row r="232" spans="7:33" ht="16.5" x14ac:dyDescent="0.25">
      <c r="G232" s="63"/>
      <c r="O232" s="37"/>
      <c r="Z232" s="55"/>
      <c r="AA232" s="55">
        <v>45768</v>
      </c>
      <c r="AB232" s="55"/>
      <c r="AD232" s="57" t="str">
        <f ca="1">IF(INT(YEARFRAC(I232,TODAY()))&lt;=30,INT(YEARFRAC(I232,TODAY())),"")</f>
        <v/>
      </c>
      <c r="AE232" s="57" t="str">
        <f ca="1">IF(AND(INT(YEARFRAC(I232,TODAY()))&gt;=31,INT(YEARFRAC(I232,TODAY()))&lt;=35),INT(YEARFRAC(I232,TODAY())),"")</f>
        <v/>
      </c>
      <c r="AF232" s="57" t="str">
        <f ca="1">IF(AND(INT(YEARFRAC(I232,TODAY()))&gt;=36,INT(YEARFRAC(I232,TODAY()))&lt;=40),INT(YEARFRAC(I232,TODAY())),"")</f>
        <v/>
      </c>
      <c r="AG232" s="58" t="str">
        <f ca="1">IF(AND(INT(YEARFRAC(I232,TODAY()))&gt;=41,INT(YEARFRAC(I232,TODAY()))&lt;=45),INT(YEARFRAC(I232,TODAY())),"")</f>
        <v/>
      </c>
    </row>
    <row r="233" spans="7:33" ht="16.5" x14ac:dyDescent="0.25">
      <c r="G233" s="63"/>
      <c r="O233" s="37"/>
      <c r="Z233" s="55"/>
      <c r="AA233" s="55">
        <v>45768</v>
      </c>
      <c r="AB233" s="55"/>
      <c r="AD233" s="57" t="str">
        <f ca="1">IF(INT(YEARFRAC(I233,TODAY()))&lt;=30,INT(YEARFRAC(I233,TODAY())),"")</f>
        <v/>
      </c>
      <c r="AE233" s="57" t="str">
        <f ca="1">IF(AND(INT(YEARFRAC(I233,TODAY()))&gt;=31,INT(YEARFRAC(I233,TODAY()))&lt;=35),INT(YEARFRAC(I233,TODAY())),"")</f>
        <v/>
      </c>
      <c r="AF233" s="57" t="str">
        <f ca="1">IF(AND(INT(YEARFRAC(I233,TODAY()))&gt;=36,INT(YEARFRAC(I233,TODAY()))&lt;=40),INT(YEARFRAC(I233,TODAY())),"")</f>
        <v/>
      </c>
      <c r="AG233" s="58" t="str">
        <f ca="1">IF(AND(INT(YEARFRAC(I233,TODAY()))&gt;=41,INT(YEARFRAC(I233,TODAY()))&lt;=45),INT(YEARFRAC(I233,TODAY())),"")</f>
        <v/>
      </c>
    </row>
    <row r="234" spans="7:33" ht="16.5" x14ac:dyDescent="0.25">
      <c r="G234" s="63"/>
      <c r="O234" s="37"/>
      <c r="Z234" s="55"/>
      <c r="AA234" s="55">
        <v>45768</v>
      </c>
      <c r="AB234" s="55"/>
      <c r="AD234" s="57" t="str">
        <f ca="1">IF(INT(YEARFRAC(I234,TODAY()))&lt;=30,INT(YEARFRAC(I234,TODAY())),"")</f>
        <v/>
      </c>
      <c r="AE234" s="57" t="str">
        <f ca="1">IF(AND(INT(YEARFRAC(I234,TODAY()))&gt;=31,INT(YEARFRAC(I234,TODAY()))&lt;=35),INT(YEARFRAC(I234,TODAY())),"")</f>
        <v/>
      </c>
      <c r="AF234" s="57" t="str">
        <f ca="1">IF(AND(INT(YEARFRAC(I234,TODAY()))&gt;=36,INT(YEARFRAC(I234,TODAY()))&lt;=40),INT(YEARFRAC(I234,TODAY())),"")</f>
        <v/>
      </c>
      <c r="AG234" s="58" t="str">
        <f ca="1">IF(AND(INT(YEARFRAC(I234,TODAY()))&gt;=41,INT(YEARFRAC(I234,TODAY()))&lt;=45),INT(YEARFRAC(I234,TODAY())),"")</f>
        <v/>
      </c>
    </row>
    <row r="235" spans="7:33" ht="16.5" x14ac:dyDescent="0.25">
      <c r="G235" s="63"/>
      <c r="O235" s="37"/>
      <c r="Z235" s="55"/>
      <c r="AA235" s="55">
        <v>45768</v>
      </c>
      <c r="AB235" s="55"/>
      <c r="AD235" s="57" t="str">
        <f ca="1">IF(INT(YEARFRAC(I235,TODAY()))&lt;=30,INT(YEARFRAC(I235,TODAY())),"")</f>
        <v/>
      </c>
      <c r="AE235" s="57" t="str">
        <f ca="1">IF(AND(INT(YEARFRAC(I235,TODAY()))&gt;=31,INT(YEARFRAC(I235,TODAY()))&lt;=35),INT(YEARFRAC(I235,TODAY())),"")</f>
        <v/>
      </c>
      <c r="AF235" s="57" t="str">
        <f ca="1">IF(AND(INT(YEARFRAC(I235,TODAY()))&gt;=36,INT(YEARFRAC(I235,TODAY()))&lt;=40),INT(YEARFRAC(I235,TODAY())),"")</f>
        <v/>
      </c>
      <c r="AG235" s="58" t="str">
        <f ca="1">IF(AND(INT(YEARFRAC(I235,TODAY()))&gt;=41,INT(YEARFRAC(I235,TODAY()))&lt;=45),INT(YEARFRAC(I235,TODAY())),"")</f>
        <v/>
      </c>
    </row>
    <row r="236" spans="7:33" ht="16.5" x14ac:dyDescent="0.25">
      <c r="G236" s="63"/>
      <c r="O236" s="37"/>
      <c r="Z236" s="55"/>
      <c r="AA236" s="55">
        <v>45768</v>
      </c>
      <c r="AB236" s="55"/>
      <c r="AD236" s="57" t="str">
        <f ca="1">IF(INT(YEARFRAC(I236,TODAY()))&lt;=30,INT(YEARFRAC(I236,TODAY())),"")</f>
        <v/>
      </c>
      <c r="AE236" s="57" t="str">
        <f ca="1">IF(AND(INT(YEARFRAC(I236,TODAY()))&gt;=31,INT(YEARFRAC(I236,TODAY()))&lt;=35),INT(YEARFRAC(I236,TODAY())),"")</f>
        <v/>
      </c>
      <c r="AF236" s="57" t="str">
        <f ca="1">IF(AND(INT(YEARFRAC(I236,TODAY()))&gt;=36,INT(YEARFRAC(I236,TODAY()))&lt;=40),INT(YEARFRAC(I236,TODAY())),"")</f>
        <v/>
      </c>
      <c r="AG236" s="58" t="str">
        <f ca="1">IF(AND(INT(YEARFRAC(I236,TODAY()))&gt;=41,INT(YEARFRAC(I236,TODAY()))&lt;=45),INT(YEARFRAC(I236,TODAY())),"")</f>
        <v/>
      </c>
    </row>
    <row r="237" spans="7:33" ht="16.5" x14ac:dyDescent="0.25">
      <c r="G237" s="63"/>
      <c r="O237" s="37"/>
      <c r="Z237" s="55"/>
      <c r="AA237" s="55">
        <v>45768</v>
      </c>
      <c r="AB237" s="55"/>
      <c r="AD237" s="57" t="str">
        <f ca="1">IF(INT(YEARFRAC(I237,TODAY()))&lt;=30,INT(YEARFRAC(I237,TODAY())),"")</f>
        <v/>
      </c>
      <c r="AE237" s="57" t="str">
        <f ca="1">IF(AND(INT(YEARFRAC(I237,TODAY()))&gt;=31,INT(YEARFRAC(I237,TODAY()))&lt;=35),INT(YEARFRAC(I237,TODAY())),"")</f>
        <v/>
      </c>
      <c r="AF237" s="57" t="str">
        <f ca="1">IF(AND(INT(YEARFRAC(I237,TODAY()))&gt;=36,INT(YEARFRAC(I237,TODAY()))&lt;=40),INT(YEARFRAC(I237,TODAY())),"")</f>
        <v/>
      </c>
      <c r="AG237" s="58" t="str">
        <f ca="1">IF(AND(INT(YEARFRAC(I237,TODAY()))&gt;=41,INT(YEARFRAC(I237,TODAY()))&lt;=45),INT(YEARFRAC(I237,TODAY())),"")</f>
        <v/>
      </c>
    </row>
    <row r="238" spans="7:33" ht="16.5" x14ac:dyDescent="0.25">
      <c r="G238" s="63"/>
      <c r="O238" s="37"/>
      <c r="Z238" s="55"/>
      <c r="AA238" s="55">
        <v>45768</v>
      </c>
      <c r="AB238" s="55"/>
      <c r="AD238" s="57" t="str">
        <f ca="1">IF(INT(YEARFRAC(I238,TODAY()))&lt;=30,INT(YEARFRAC(I238,TODAY())),"")</f>
        <v/>
      </c>
      <c r="AE238" s="57" t="str">
        <f ca="1">IF(AND(INT(YEARFRAC(I238,TODAY()))&gt;=31,INT(YEARFRAC(I238,TODAY()))&lt;=35),INT(YEARFRAC(I238,TODAY())),"")</f>
        <v/>
      </c>
      <c r="AF238" s="57" t="str">
        <f ca="1">IF(AND(INT(YEARFRAC(I238,TODAY()))&gt;=36,INT(YEARFRAC(I238,TODAY()))&lt;=40),INT(YEARFRAC(I238,TODAY())),"")</f>
        <v/>
      </c>
      <c r="AG238" s="58" t="str">
        <f ca="1">IF(AND(INT(YEARFRAC(I238,TODAY()))&gt;=41,INT(YEARFRAC(I238,TODAY()))&lt;=45),INT(YEARFRAC(I238,TODAY())),"")</f>
        <v/>
      </c>
    </row>
    <row r="239" spans="7:33" ht="16.5" x14ac:dyDescent="0.25">
      <c r="G239" s="63"/>
      <c r="O239" s="37"/>
      <c r="Z239" s="55"/>
      <c r="AA239" s="55">
        <v>45768</v>
      </c>
      <c r="AB239" s="55"/>
      <c r="AD239" s="57" t="str">
        <f ca="1">IF(INT(YEARFRAC(I239,TODAY()))&lt;=30,INT(YEARFRAC(I239,TODAY())),"")</f>
        <v/>
      </c>
      <c r="AE239" s="57" t="str">
        <f ca="1">IF(AND(INT(YEARFRAC(I239,TODAY()))&gt;=31,INT(YEARFRAC(I239,TODAY()))&lt;=35),INT(YEARFRAC(I239,TODAY())),"")</f>
        <v/>
      </c>
      <c r="AF239" s="57" t="str">
        <f ca="1">IF(AND(INT(YEARFRAC(I239,TODAY()))&gt;=36,INT(YEARFRAC(I239,TODAY()))&lt;=40),INT(YEARFRAC(I239,TODAY())),"")</f>
        <v/>
      </c>
      <c r="AG239" s="58" t="str">
        <f ca="1">IF(AND(INT(YEARFRAC(I239,TODAY()))&gt;=41,INT(YEARFRAC(I239,TODAY()))&lt;=45),INT(YEARFRAC(I239,TODAY())),"")</f>
        <v/>
      </c>
    </row>
    <row r="240" spans="7:33" ht="16.5" x14ac:dyDescent="0.25">
      <c r="G240" s="63"/>
      <c r="O240" s="37"/>
      <c r="Z240" s="55"/>
      <c r="AA240" s="55">
        <v>45768</v>
      </c>
      <c r="AB240" s="55"/>
      <c r="AD240" s="57" t="str">
        <f ca="1">IF(INT(YEARFRAC(I240,TODAY()))&lt;=30,INT(YEARFRAC(I240,TODAY())),"")</f>
        <v/>
      </c>
      <c r="AE240" s="57" t="str">
        <f ca="1">IF(AND(INT(YEARFRAC(I240,TODAY()))&gt;=31,INT(YEARFRAC(I240,TODAY()))&lt;=35),INT(YEARFRAC(I240,TODAY())),"")</f>
        <v/>
      </c>
      <c r="AF240" s="57" t="str">
        <f ca="1">IF(AND(INT(YEARFRAC(I240,TODAY()))&gt;=36,INT(YEARFRAC(I240,TODAY()))&lt;=40),INT(YEARFRAC(I240,TODAY())),"")</f>
        <v/>
      </c>
      <c r="AG240" s="58" t="str">
        <f ca="1">IF(AND(INT(YEARFRAC(I240,TODAY()))&gt;=41,INT(YEARFRAC(I240,TODAY()))&lt;=45),INT(YEARFRAC(I240,TODAY())),"")</f>
        <v/>
      </c>
    </row>
    <row r="241" spans="7:33" ht="16.5" x14ac:dyDescent="0.25">
      <c r="G241" s="63"/>
      <c r="O241" s="37"/>
      <c r="Z241" s="55"/>
      <c r="AA241" s="55">
        <v>45768</v>
      </c>
      <c r="AB241" s="55"/>
      <c r="AD241" s="57" t="str">
        <f ca="1">IF(INT(YEARFRAC(I241,TODAY()))&lt;=30,INT(YEARFRAC(I241,TODAY())),"")</f>
        <v/>
      </c>
      <c r="AE241" s="57" t="str">
        <f ca="1">IF(AND(INT(YEARFRAC(I241,TODAY()))&gt;=31,INT(YEARFRAC(I241,TODAY()))&lt;=35),INT(YEARFRAC(I241,TODAY())),"")</f>
        <v/>
      </c>
      <c r="AF241" s="57" t="str">
        <f ca="1">IF(AND(INT(YEARFRAC(I241,TODAY()))&gt;=36,INT(YEARFRAC(I241,TODAY()))&lt;=40),INT(YEARFRAC(I241,TODAY())),"")</f>
        <v/>
      </c>
      <c r="AG241" s="58" t="str">
        <f ca="1">IF(AND(INT(YEARFRAC(I241,TODAY()))&gt;=41,INT(YEARFRAC(I241,TODAY()))&lt;=45),INT(YEARFRAC(I241,TODAY())),"")</f>
        <v/>
      </c>
    </row>
    <row r="242" spans="7:33" ht="16.5" x14ac:dyDescent="0.25">
      <c r="G242" s="63"/>
      <c r="O242" s="37"/>
      <c r="Z242" s="55"/>
      <c r="AA242" s="55">
        <v>45768</v>
      </c>
      <c r="AB242" s="55"/>
      <c r="AD242" s="57" t="str">
        <f ca="1">IF(INT(YEARFRAC(I242,TODAY()))&lt;=30,INT(YEARFRAC(I242,TODAY())),"")</f>
        <v/>
      </c>
      <c r="AE242" s="57" t="str">
        <f ca="1">IF(AND(INT(YEARFRAC(I242,TODAY()))&gt;=31,INT(YEARFRAC(I242,TODAY()))&lt;=35),INT(YEARFRAC(I242,TODAY())),"")</f>
        <v/>
      </c>
      <c r="AF242" s="57" t="str">
        <f ca="1">IF(AND(INT(YEARFRAC(I242,TODAY()))&gt;=36,INT(YEARFRAC(I242,TODAY()))&lt;=40),INT(YEARFRAC(I242,TODAY())),"")</f>
        <v/>
      </c>
      <c r="AG242" s="58" t="str">
        <f ca="1">IF(AND(INT(YEARFRAC(I242,TODAY()))&gt;=41,INT(YEARFRAC(I242,TODAY()))&lt;=45),INT(YEARFRAC(I242,TODAY())),"")</f>
        <v/>
      </c>
    </row>
    <row r="243" spans="7:33" ht="16.5" x14ac:dyDescent="0.25">
      <c r="G243" s="63"/>
      <c r="O243" s="37"/>
      <c r="Z243" s="55"/>
      <c r="AA243" s="55">
        <v>45768</v>
      </c>
      <c r="AB243" s="55"/>
      <c r="AD243" s="57" t="str">
        <f ca="1">IF(INT(YEARFRAC(I243,TODAY()))&lt;=30,INT(YEARFRAC(I243,TODAY())),"")</f>
        <v/>
      </c>
      <c r="AE243" s="57" t="str">
        <f ca="1">IF(AND(INT(YEARFRAC(I243,TODAY()))&gt;=31,INT(YEARFRAC(I243,TODAY()))&lt;=35),INT(YEARFRAC(I243,TODAY())),"")</f>
        <v/>
      </c>
      <c r="AF243" s="57" t="str">
        <f ca="1">IF(AND(INT(YEARFRAC(I243,TODAY()))&gt;=36,INT(YEARFRAC(I243,TODAY()))&lt;=40),INT(YEARFRAC(I243,TODAY())),"")</f>
        <v/>
      </c>
      <c r="AG243" s="58" t="str">
        <f ca="1">IF(AND(INT(YEARFRAC(I243,TODAY()))&gt;=41,INT(YEARFRAC(I243,TODAY()))&lt;=45),INT(YEARFRAC(I243,TODAY())),"")</f>
        <v/>
      </c>
    </row>
    <row r="244" spans="7:33" ht="16.5" x14ac:dyDescent="0.25">
      <c r="G244" s="63"/>
      <c r="O244" s="37"/>
      <c r="Z244" s="55"/>
      <c r="AA244" s="55">
        <v>45768</v>
      </c>
      <c r="AB244" s="55"/>
      <c r="AD244" s="57" t="str">
        <f ca="1">IF(INT(YEARFRAC(I244,TODAY()))&lt;=30,INT(YEARFRAC(I244,TODAY())),"")</f>
        <v/>
      </c>
      <c r="AE244" s="57" t="str">
        <f ca="1">IF(AND(INT(YEARFRAC(I244,TODAY()))&gt;=31,INT(YEARFRAC(I244,TODAY()))&lt;=35),INT(YEARFRAC(I244,TODAY())),"")</f>
        <v/>
      </c>
      <c r="AF244" s="57" t="str">
        <f ca="1">IF(AND(INT(YEARFRAC(I244,TODAY()))&gt;=36,INT(YEARFRAC(I244,TODAY()))&lt;=40),INT(YEARFRAC(I244,TODAY())),"")</f>
        <v/>
      </c>
      <c r="AG244" s="58" t="str">
        <f ca="1">IF(AND(INT(YEARFRAC(I244,TODAY()))&gt;=41,INT(YEARFRAC(I244,TODAY()))&lt;=45),INT(YEARFRAC(I244,TODAY())),"")</f>
        <v/>
      </c>
    </row>
    <row r="245" spans="7:33" ht="16.5" x14ac:dyDescent="0.25">
      <c r="G245" s="63"/>
      <c r="O245" s="37"/>
      <c r="Z245" s="55"/>
      <c r="AA245" s="55">
        <v>45768</v>
      </c>
      <c r="AB245" s="55"/>
      <c r="AD245" s="57" t="str">
        <f ca="1">IF(INT(YEARFRAC(I245,TODAY()))&lt;=30,INT(YEARFRAC(I245,TODAY())),"")</f>
        <v/>
      </c>
      <c r="AE245" s="57" t="str">
        <f ca="1">IF(AND(INT(YEARFRAC(I245,TODAY()))&gt;=31,INT(YEARFRAC(I245,TODAY()))&lt;=35),INT(YEARFRAC(I245,TODAY())),"")</f>
        <v/>
      </c>
      <c r="AF245" s="57" t="str">
        <f ca="1">IF(AND(INT(YEARFRAC(I245,TODAY()))&gt;=36,INT(YEARFRAC(I245,TODAY()))&lt;=40),INT(YEARFRAC(I245,TODAY())),"")</f>
        <v/>
      </c>
      <c r="AG245" s="58" t="str">
        <f ca="1">IF(AND(INT(YEARFRAC(I245,TODAY()))&gt;=41,INT(YEARFRAC(I245,TODAY()))&lt;=45),INT(YEARFRAC(I245,TODAY())),"")</f>
        <v/>
      </c>
    </row>
    <row r="246" spans="7:33" ht="16.5" x14ac:dyDescent="0.25">
      <c r="G246" s="63"/>
      <c r="O246" s="37"/>
      <c r="Z246" s="55"/>
      <c r="AA246" s="55">
        <v>45768</v>
      </c>
      <c r="AB246" s="55"/>
      <c r="AD246" s="57" t="str">
        <f ca="1">IF(INT(YEARFRAC(I246,TODAY()))&lt;=30,INT(YEARFRAC(I246,TODAY())),"")</f>
        <v/>
      </c>
      <c r="AE246" s="57" t="str">
        <f ca="1">IF(AND(INT(YEARFRAC(I246,TODAY()))&gt;=31,INT(YEARFRAC(I246,TODAY()))&lt;=35),INT(YEARFRAC(I246,TODAY())),"")</f>
        <v/>
      </c>
      <c r="AF246" s="57" t="str">
        <f ca="1">IF(AND(INT(YEARFRAC(I246,TODAY()))&gt;=36,INT(YEARFRAC(I246,TODAY()))&lt;=40),INT(YEARFRAC(I246,TODAY())),"")</f>
        <v/>
      </c>
      <c r="AG246" s="58" t="str">
        <f ca="1">IF(AND(INT(YEARFRAC(I246,TODAY()))&gt;=41,INT(YEARFRAC(I246,TODAY()))&lt;=45),INT(YEARFRAC(I246,TODAY())),"")</f>
        <v/>
      </c>
    </row>
    <row r="247" spans="7:33" ht="16.5" x14ac:dyDescent="0.25">
      <c r="G247" s="63"/>
      <c r="O247" s="37"/>
      <c r="Z247" s="55"/>
      <c r="AA247" s="55">
        <v>45768</v>
      </c>
      <c r="AB247" s="55"/>
      <c r="AD247" s="57" t="str">
        <f ca="1">IF(INT(YEARFRAC(I247,TODAY()))&lt;=30,INT(YEARFRAC(I247,TODAY())),"")</f>
        <v/>
      </c>
      <c r="AE247" s="57" t="str">
        <f ca="1">IF(AND(INT(YEARFRAC(I247,TODAY()))&gt;=31,INT(YEARFRAC(I247,TODAY()))&lt;=35),INT(YEARFRAC(I247,TODAY())),"")</f>
        <v/>
      </c>
      <c r="AF247" s="57" t="str">
        <f ca="1">IF(AND(INT(YEARFRAC(I247,TODAY()))&gt;=36,INT(YEARFRAC(I247,TODAY()))&lt;=40),INT(YEARFRAC(I247,TODAY())),"")</f>
        <v/>
      </c>
      <c r="AG247" s="58" t="str">
        <f ca="1">IF(AND(INT(YEARFRAC(I247,TODAY()))&gt;=41,INT(YEARFRAC(I247,TODAY()))&lt;=45),INT(YEARFRAC(I247,TODAY())),"")</f>
        <v/>
      </c>
    </row>
    <row r="248" spans="7:33" ht="16.5" x14ac:dyDescent="0.25">
      <c r="G248" s="63"/>
      <c r="O248" s="37"/>
      <c r="Z248" s="55"/>
      <c r="AA248" s="55">
        <v>45768</v>
      </c>
      <c r="AB248" s="55"/>
      <c r="AD248" s="57" t="str">
        <f ca="1">IF(INT(YEARFRAC(I248,TODAY()))&lt;=30,INT(YEARFRAC(I248,TODAY())),"")</f>
        <v/>
      </c>
      <c r="AE248" s="57" t="str">
        <f ca="1">IF(AND(INT(YEARFRAC(I248,TODAY()))&gt;=31,INT(YEARFRAC(I248,TODAY()))&lt;=35),INT(YEARFRAC(I248,TODAY())),"")</f>
        <v/>
      </c>
      <c r="AF248" s="57" t="str">
        <f ca="1">IF(AND(INT(YEARFRAC(I248,TODAY()))&gt;=36,INT(YEARFRAC(I248,TODAY()))&lt;=40),INT(YEARFRAC(I248,TODAY())),"")</f>
        <v/>
      </c>
      <c r="AG248" s="58" t="str">
        <f ca="1">IF(AND(INT(YEARFRAC(I248,TODAY()))&gt;=41,INT(YEARFRAC(I248,TODAY()))&lt;=45),INT(YEARFRAC(I248,TODAY())),"")</f>
        <v/>
      </c>
    </row>
    <row r="249" spans="7:33" ht="16.5" x14ac:dyDescent="0.25">
      <c r="G249" s="63"/>
      <c r="O249" s="37"/>
      <c r="Z249" s="55"/>
      <c r="AA249" s="55">
        <v>45768</v>
      </c>
      <c r="AB249" s="55"/>
      <c r="AD249" s="57" t="str">
        <f ca="1">IF(INT(YEARFRAC(I249,TODAY()))&lt;=30,INT(YEARFRAC(I249,TODAY())),"")</f>
        <v/>
      </c>
      <c r="AE249" s="57" t="str">
        <f ca="1">IF(AND(INT(YEARFRAC(I249,TODAY()))&gt;=31,INT(YEARFRAC(I249,TODAY()))&lt;=35),INT(YEARFRAC(I249,TODAY())),"")</f>
        <v/>
      </c>
      <c r="AF249" s="57" t="str">
        <f ca="1">IF(AND(INT(YEARFRAC(I249,TODAY()))&gt;=36,INT(YEARFRAC(I249,TODAY()))&lt;=40),INT(YEARFRAC(I249,TODAY())),"")</f>
        <v/>
      </c>
      <c r="AG249" s="58" t="str">
        <f ca="1">IF(AND(INT(YEARFRAC(I249,TODAY()))&gt;=41,INT(YEARFRAC(I249,TODAY()))&lt;=45),INT(YEARFRAC(I249,TODAY())),"")</f>
        <v/>
      </c>
    </row>
    <row r="250" spans="7:33" ht="16.5" x14ac:dyDescent="0.25">
      <c r="G250" s="63"/>
      <c r="O250" s="37"/>
      <c r="Z250" s="55"/>
      <c r="AA250" s="55">
        <v>45768</v>
      </c>
      <c r="AB250" s="55"/>
      <c r="AD250" s="57" t="str">
        <f ca="1">IF(INT(YEARFRAC(I250,TODAY()))&lt;=30,INT(YEARFRAC(I250,TODAY())),"")</f>
        <v/>
      </c>
      <c r="AE250" s="57" t="str">
        <f ca="1">IF(AND(INT(YEARFRAC(I250,TODAY()))&gt;=31,INT(YEARFRAC(I250,TODAY()))&lt;=35),INT(YEARFRAC(I250,TODAY())),"")</f>
        <v/>
      </c>
      <c r="AF250" s="57" t="str">
        <f ca="1">IF(AND(INT(YEARFRAC(I250,TODAY()))&gt;=36,INT(YEARFRAC(I250,TODAY()))&lt;=40),INT(YEARFRAC(I250,TODAY())),"")</f>
        <v/>
      </c>
      <c r="AG250" s="58" t="str">
        <f ca="1">IF(AND(INT(YEARFRAC(I250,TODAY()))&gt;=41,INT(YEARFRAC(I250,TODAY()))&lt;=45),INT(YEARFRAC(I250,TODAY())),"")</f>
        <v/>
      </c>
    </row>
    <row r="251" spans="7:33" ht="16.5" x14ac:dyDescent="0.25">
      <c r="G251" s="63"/>
      <c r="O251" s="37"/>
      <c r="Z251" s="55"/>
      <c r="AA251" s="55">
        <v>45768</v>
      </c>
      <c r="AB251" s="55"/>
      <c r="AD251" s="57" t="str">
        <f ca="1">IF(INT(YEARFRAC(I251,TODAY()))&lt;=30,INT(YEARFRAC(I251,TODAY())),"")</f>
        <v/>
      </c>
      <c r="AE251" s="57" t="str">
        <f ca="1">IF(AND(INT(YEARFRAC(I251,TODAY()))&gt;=31,INT(YEARFRAC(I251,TODAY()))&lt;=35),INT(YEARFRAC(I251,TODAY())),"")</f>
        <v/>
      </c>
      <c r="AF251" s="57" t="str">
        <f ca="1">IF(AND(INT(YEARFRAC(I251,TODAY()))&gt;=36,INT(YEARFRAC(I251,TODAY()))&lt;=40),INT(YEARFRAC(I251,TODAY())),"")</f>
        <v/>
      </c>
      <c r="AG251" s="58" t="str">
        <f ca="1">IF(AND(INT(YEARFRAC(I251,TODAY()))&gt;=41,INT(YEARFRAC(I251,TODAY()))&lt;=45),INT(YEARFRAC(I251,TODAY())),"")</f>
        <v/>
      </c>
    </row>
    <row r="252" spans="7:33" ht="16.5" x14ac:dyDescent="0.25">
      <c r="G252" s="63"/>
      <c r="O252" s="37"/>
      <c r="Z252" s="55"/>
      <c r="AA252" s="55">
        <v>45768</v>
      </c>
      <c r="AB252" s="55"/>
      <c r="AD252" s="57" t="str">
        <f ca="1">IF(INT(YEARFRAC(I252,TODAY()))&lt;=30,INT(YEARFRAC(I252,TODAY())),"")</f>
        <v/>
      </c>
      <c r="AE252" s="57" t="str">
        <f ca="1">IF(AND(INT(YEARFRAC(I252,TODAY()))&gt;=31,INT(YEARFRAC(I252,TODAY()))&lt;=35),INT(YEARFRAC(I252,TODAY())),"")</f>
        <v/>
      </c>
      <c r="AF252" s="57" t="str">
        <f ca="1">IF(AND(INT(YEARFRAC(I252,TODAY()))&gt;=36,INT(YEARFRAC(I252,TODAY()))&lt;=40),INT(YEARFRAC(I252,TODAY())),"")</f>
        <v/>
      </c>
      <c r="AG252" s="58" t="str">
        <f ca="1">IF(AND(INT(YEARFRAC(I252,TODAY()))&gt;=41,INT(YEARFRAC(I252,TODAY()))&lt;=45),INT(YEARFRAC(I252,TODAY())),"")</f>
        <v/>
      </c>
    </row>
    <row r="253" spans="7:33" ht="16.5" x14ac:dyDescent="0.25">
      <c r="G253" s="63"/>
      <c r="O253" s="37"/>
      <c r="Z253" s="55"/>
      <c r="AA253" s="55">
        <v>45768</v>
      </c>
      <c r="AB253" s="55"/>
      <c r="AD253" s="57" t="str">
        <f ca="1">IF(INT(YEARFRAC(I253,TODAY()))&lt;=30,INT(YEARFRAC(I253,TODAY())),"")</f>
        <v/>
      </c>
      <c r="AE253" s="57" t="str">
        <f ca="1">IF(AND(INT(YEARFRAC(I253,TODAY()))&gt;=31,INT(YEARFRAC(I253,TODAY()))&lt;=35),INT(YEARFRAC(I253,TODAY())),"")</f>
        <v/>
      </c>
      <c r="AF253" s="57" t="str">
        <f ca="1">IF(AND(INT(YEARFRAC(I253,TODAY()))&gt;=36,INT(YEARFRAC(I253,TODAY()))&lt;=40),INT(YEARFRAC(I253,TODAY())),"")</f>
        <v/>
      </c>
      <c r="AG253" s="58" t="str">
        <f ca="1">IF(AND(INT(YEARFRAC(I253,TODAY()))&gt;=41,INT(YEARFRAC(I253,TODAY()))&lt;=45),INT(YEARFRAC(I253,TODAY())),"")</f>
        <v/>
      </c>
    </row>
    <row r="254" spans="7:33" ht="16.5" x14ac:dyDescent="0.25">
      <c r="G254" s="63"/>
      <c r="O254" s="37"/>
      <c r="Z254" s="55"/>
      <c r="AA254" s="55">
        <v>45768</v>
      </c>
      <c r="AB254" s="55"/>
      <c r="AD254" s="57" t="str">
        <f ca="1">IF(INT(YEARFRAC(I254,TODAY()))&lt;=30,INT(YEARFRAC(I254,TODAY())),"")</f>
        <v/>
      </c>
      <c r="AE254" s="57" t="str">
        <f ca="1">IF(AND(INT(YEARFRAC(I254,TODAY()))&gt;=31,INT(YEARFRAC(I254,TODAY()))&lt;=35),INT(YEARFRAC(I254,TODAY())),"")</f>
        <v/>
      </c>
      <c r="AF254" s="57" t="str">
        <f ca="1">IF(AND(INT(YEARFRAC(I254,TODAY()))&gt;=36,INT(YEARFRAC(I254,TODAY()))&lt;=40),INT(YEARFRAC(I254,TODAY())),"")</f>
        <v/>
      </c>
      <c r="AG254" s="58" t="str">
        <f ca="1">IF(AND(INT(YEARFRAC(I254,TODAY()))&gt;=41,INT(YEARFRAC(I254,TODAY()))&lt;=45),INT(YEARFRAC(I254,TODAY())),"")</f>
        <v/>
      </c>
    </row>
    <row r="255" spans="7:33" ht="16.5" x14ac:dyDescent="0.25">
      <c r="G255" s="63"/>
      <c r="O255" s="37"/>
      <c r="Z255" s="55"/>
      <c r="AA255" s="55">
        <v>45768</v>
      </c>
      <c r="AB255" s="55"/>
      <c r="AD255" s="57" t="str">
        <f ca="1">IF(INT(YEARFRAC(I255,TODAY()))&lt;=30,INT(YEARFRAC(I255,TODAY())),"")</f>
        <v/>
      </c>
      <c r="AE255" s="57" t="str">
        <f ca="1">IF(AND(INT(YEARFRAC(I255,TODAY()))&gt;=31,INT(YEARFRAC(I255,TODAY()))&lt;=35),INT(YEARFRAC(I255,TODAY())),"")</f>
        <v/>
      </c>
      <c r="AF255" s="57" t="str">
        <f ca="1">IF(AND(INT(YEARFRAC(I255,TODAY()))&gt;=36,INT(YEARFRAC(I255,TODAY()))&lt;=40),INT(YEARFRAC(I255,TODAY())),"")</f>
        <v/>
      </c>
      <c r="AG255" s="58" t="str">
        <f ca="1">IF(AND(INT(YEARFRAC(I255,TODAY()))&gt;=41,INT(YEARFRAC(I255,TODAY()))&lt;=45),INT(YEARFRAC(I255,TODAY())),"")</f>
        <v/>
      </c>
    </row>
    <row r="256" spans="7:33" ht="16.5" x14ac:dyDescent="0.25">
      <c r="G256" s="63"/>
      <c r="O256" s="37"/>
      <c r="Z256" s="55"/>
      <c r="AA256" s="55">
        <v>45768</v>
      </c>
      <c r="AB256" s="55"/>
      <c r="AD256" s="57" t="str">
        <f ca="1">IF(INT(YEARFRAC(I256,TODAY()))&lt;=30,INT(YEARFRAC(I256,TODAY())),"")</f>
        <v/>
      </c>
      <c r="AE256" s="57" t="str">
        <f ca="1">IF(AND(INT(YEARFRAC(I256,TODAY()))&gt;=31,INT(YEARFRAC(I256,TODAY()))&lt;=35),INT(YEARFRAC(I256,TODAY())),"")</f>
        <v/>
      </c>
      <c r="AF256" s="57" t="str">
        <f ca="1">IF(AND(INT(YEARFRAC(I256,TODAY()))&gt;=36,INT(YEARFRAC(I256,TODAY()))&lt;=40),INT(YEARFRAC(I256,TODAY())),"")</f>
        <v/>
      </c>
      <c r="AG256" s="58" t="str">
        <f ca="1">IF(AND(INT(YEARFRAC(I256,TODAY()))&gt;=41,INT(YEARFRAC(I256,TODAY()))&lt;=45),INT(YEARFRAC(I256,TODAY())),"")</f>
        <v/>
      </c>
    </row>
    <row r="257" spans="7:33" ht="16.5" x14ac:dyDescent="0.25">
      <c r="G257" s="63"/>
      <c r="O257" s="37"/>
      <c r="Z257" s="55"/>
      <c r="AA257" s="55">
        <v>45768</v>
      </c>
      <c r="AB257" s="55"/>
      <c r="AD257" s="57" t="str">
        <f ca="1">IF(INT(YEARFRAC(I257,TODAY()))&lt;=30,INT(YEARFRAC(I257,TODAY())),"")</f>
        <v/>
      </c>
      <c r="AE257" s="57" t="str">
        <f ca="1">IF(AND(INT(YEARFRAC(I257,TODAY()))&gt;=31,INT(YEARFRAC(I257,TODAY()))&lt;=35),INT(YEARFRAC(I257,TODAY())),"")</f>
        <v/>
      </c>
      <c r="AF257" s="57" t="str">
        <f ca="1">IF(AND(INT(YEARFRAC(I257,TODAY()))&gt;=36,INT(YEARFRAC(I257,TODAY()))&lt;=40),INT(YEARFRAC(I257,TODAY())),"")</f>
        <v/>
      </c>
      <c r="AG257" s="58" t="str">
        <f ca="1">IF(AND(INT(YEARFRAC(I257,TODAY()))&gt;=41,INT(YEARFRAC(I257,TODAY()))&lt;=45),INT(YEARFRAC(I257,TODAY())),"")</f>
        <v/>
      </c>
    </row>
    <row r="258" spans="7:33" ht="16.5" x14ac:dyDescent="0.25">
      <c r="G258" s="63"/>
      <c r="O258" s="37"/>
      <c r="Z258" s="55"/>
      <c r="AA258" s="55">
        <v>45768</v>
      </c>
      <c r="AB258" s="55"/>
      <c r="AD258" s="57" t="str">
        <f ca="1">IF(INT(YEARFRAC(I258,TODAY()))&lt;=30,INT(YEARFRAC(I258,TODAY())),"")</f>
        <v/>
      </c>
      <c r="AE258" s="57" t="str">
        <f ca="1">IF(AND(INT(YEARFRAC(I258,TODAY()))&gt;=31,INT(YEARFRAC(I258,TODAY()))&lt;=35),INT(YEARFRAC(I258,TODAY())),"")</f>
        <v/>
      </c>
      <c r="AF258" s="57" t="str">
        <f ca="1">IF(AND(INT(YEARFRAC(I258,TODAY()))&gt;=36,INT(YEARFRAC(I258,TODAY()))&lt;=40),INT(YEARFRAC(I258,TODAY())),"")</f>
        <v/>
      </c>
      <c r="AG258" s="58" t="str">
        <f ca="1">IF(AND(INT(YEARFRAC(I258,TODAY()))&gt;=41,INT(YEARFRAC(I258,TODAY()))&lt;=45),INT(YEARFRAC(I258,TODAY())),"")</f>
        <v/>
      </c>
    </row>
    <row r="259" spans="7:33" ht="16.5" x14ac:dyDescent="0.25">
      <c r="G259" s="63"/>
      <c r="O259" s="37"/>
      <c r="Z259" s="55"/>
      <c r="AA259" s="55">
        <v>45768</v>
      </c>
      <c r="AB259" s="55"/>
      <c r="AD259" s="57" t="str">
        <f ca="1">IF(INT(YEARFRAC(I259,TODAY()))&lt;=30,INT(YEARFRAC(I259,TODAY())),"")</f>
        <v/>
      </c>
      <c r="AE259" s="57" t="str">
        <f ca="1">IF(AND(INT(YEARFRAC(I259,TODAY()))&gt;=31,INT(YEARFRAC(I259,TODAY()))&lt;=35),INT(YEARFRAC(I259,TODAY())),"")</f>
        <v/>
      </c>
      <c r="AF259" s="57" t="str">
        <f ca="1">IF(AND(INT(YEARFRAC(I259,TODAY()))&gt;=36,INT(YEARFRAC(I259,TODAY()))&lt;=40),INT(YEARFRAC(I259,TODAY())),"")</f>
        <v/>
      </c>
      <c r="AG259" s="58" t="str">
        <f ca="1">IF(AND(INT(YEARFRAC(I259,TODAY()))&gt;=41,INT(YEARFRAC(I259,TODAY()))&lt;=45),INT(YEARFRAC(I259,TODAY())),"")</f>
        <v/>
      </c>
    </row>
    <row r="260" spans="7:33" ht="16.5" x14ac:dyDescent="0.25">
      <c r="G260" s="63"/>
      <c r="O260" s="37"/>
      <c r="Z260" s="55"/>
      <c r="AA260" s="55">
        <v>45768</v>
      </c>
      <c r="AB260" s="55"/>
      <c r="AD260" s="57" t="str">
        <f ca="1">IF(INT(YEARFRAC(I260,TODAY()))&lt;=30,INT(YEARFRAC(I260,TODAY())),"")</f>
        <v/>
      </c>
      <c r="AE260" s="57" t="str">
        <f ca="1">IF(AND(INT(YEARFRAC(I260,TODAY()))&gt;=31,INT(YEARFRAC(I260,TODAY()))&lt;=35),INT(YEARFRAC(I260,TODAY())),"")</f>
        <v/>
      </c>
      <c r="AF260" s="57" t="str">
        <f ca="1">IF(AND(INT(YEARFRAC(I260,TODAY()))&gt;=36,INT(YEARFRAC(I260,TODAY()))&lt;=40),INT(YEARFRAC(I260,TODAY())),"")</f>
        <v/>
      </c>
      <c r="AG260" s="58" t="str">
        <f ca="1">IF(AND(INT(YEARFRAC(I260,TODAY()))&gt;=41,INT(YEARFRAC(I260,TODAY()))&lt;=45),INT(YEARFRAC(I260,TODAY())),"")</f>
        <v/>
      </c>
    </row>
    <row r="261" spans="7:33" ht="16.5" x14ac:dyDescent="0.25">
      <c r="G261" s="63"/>
      <c r="O261" s="37"/>
      <c r="Z261" s="55"/>
      <c r="AA261" s="55">
        <v>45768</v>
      </c>
      <c r="AB261" s="55"/>
      <c r="AD261" s="57" t="str">
        <f ca="1">IF(INT(YEARFRAC(I261,TODAY()))&lt;=30,INT(YEARFRAC(I261,TODAY())),"")</f>
        <v/>
      </c>
      <c r="AE261" s="57" t="str">
        <f ca="1">IF(AND(INT(YEARFRAC(I261,TODAY()))&gt;=31,INT(YEARFRAC(I261,TODAY()))&lt;=35),INT(YEARFRAC(I261,TODAY())),"")</f>
        <v/>
      </c>
      <c r="AF261" s="57" t="str">
        <f ca="1">IF(AND(INT(YEARFRAC(I261,TODAY()))&gt;=36,INT(YEARFRAC(I261,TODAY()))&lt;=40),INT(YEARFRAC(I261,TODAY())),"")</f>
        <v/>
      </c>
      <c r="AG261" s="58" t="str">
        <f ca="1">IF(AND(INT(YEARFRAC(I261,TODAY()))&gt;=41,INT(YEARFRAC(I261,TODAY()))&lt;=45),INT(YEARFRAC(I261,TODAY())),"")</f>
        <v/>
      </c>
    </row>
    <row r="262" spans="7:33" ht="16.5" x14ac:dyDescent="0.25">
      <c r="G262" s="63"/>
      <c r="O262" s="37"/>
      <c r="Z262" s="55"/>
      <c r="AA262" s="55">
        <v>45768</v>
      </c>
      <c r="AB262" s="55"/>
      <c r="AD262" s="57" t="str">
        <f ca="1">IF(INT(YEARFRAC(I262,TODAY()))&lt;=30,INT(YEARFRAC(I262,TODAY())),"")</f>
        <v/>
      </c>
      <c r="AE262" s="57" t="str">
        <f ca="1">IF(AND(INT(YEARFRAC(I262,TODAY()))&gt;=31,INT(YEARFRAC(I262,TODAY()))&lt;=35),INT(YEARFRAC(I262,TODAY())),"")</f>
        <v/>
      </c>
      <c r="AF262" s="57" t="str">
        <f ca="1">IF(AND(INT(YEARFRAC(I262,TODAY()))&gt;=36,INT(YEARFRAC(I262,TODAY()))&lt;=40),INT(YEARFRAC(I262,TODAY())),"")</f>
        <v/>
      </c>
      <c r="AG262" s="58" t="str">
        <f ca="1">IF(AND(INT(YEARFRAC(I262,TODAY()))&gt;=41,INT(YEARFRAC(I262,TODAY()))&lt;=45),INT(YEARFRAC(I262,TODAY())),"")</f>
        <v/>
      </c>
    </row>
    <row r="263" spans="7:33" ht="16.5" x14ac:dyDescent="0.25">
      <c r="G263" s="63"/>
      <c r="O263" s="37"/>
      <c r="Z263" s="55"/>
      <c r="AA263" s="55">
        <v>45768</v>
      </c>
      <c r="AB263" s="55"/>
      <c r="AD263" s="57" t="str">
        <f ca="1">IF(INT(YEARFRAC(I263,TODAY()))&lt;=30,INT(YEARFRAC(I263,TODAY())),"")</f>
        <v/>
      </c>
      <c r="AE263" s="57" t="str">
        <f ca="1">IF(AND(INT(YEARFRAC(I263,TODAY()))&gt;=31,INT(YEARFRAC(I263,TODAY()))&lt;=35),INT(YEARFRAC(I263,TODAY())),"")</f>
        <v/>
      </c>
      <c r="AF263" s="57" t="str">
        <f ca="1">IF(AND(INT(YEARFRAC(I263,TODAY()))&gt;=36,INT(YEARFRAC(I263,TODAY()))&lt;=40),INT(YEARFRAC(I263,TODAY())),"")</f>
        <v/>
      </c>
      <c r="AG263" s="58" t="str">
        <f ca="1">IF(AND(INT(YEARFRAC(I263,TODAY()))&gt;=41,INT(YEARFRAC(I263,TODAY()))&lt;=45),INT(YEARFRAC(I263,TODAY())),"")</f>
        <v/>
      </c>
    </row>
    <row r="264" spans="7:33" ht="16.5" x14ac:dyDescent="0.25">
      <c r="G264" s="63"/>
      <c r="O264" s="37"/>
      <c r="Z264" s="55"/>
      <c r="AA264" s="55">
        <v>45768</v>
      </c>
      <c r="AB264" s="55"/>
      <c r="AD264" s="57" t="str">
        <f ca="1">IF(INT(YEARFRAC(I264,TODAY()))&lt;=30,INT(YEARFRAC(I264,TODAY())),"")</f>
        <v/>
      </c>
      <c r="AE264" s="57" t="str">
        <f ca="1">IF(AND(INT(YEARFRAC(I264,TODAY()))&gt;=31,INT(YEARFRAC(I264,TODAY()))&lt;=35),INT(YEARFRAC(I264,TODAY())),"")</f>
        <v/>
      </c>
      <c r="AF264" s="57" t="str">
        <f ca="1">IF(AND(INT(YEARFRAC(I264,TODAY()))&gt;=36,INT(YEARFRAC(I264,TODAY()))&lt;=40),INT(YEARFRAC(I264,TODAY())),"")</f>
        <v/>
      </c>
      <c r="AG264" s="58" t="str">
        <f ca="1">IF(AND(INT(YEARFRAC(I264,TODAY()))&gt;=41,INT(YEARFRAC(I264,TODAY()))&lt;=45),INT(YEARFRAC(I264,TODAY())),"")</f>
        <v/>
      </c>
    </row>
    <row r="265" spans="7:33" ht="16.5" x14ac:dyDescent="0.25">
      <c r="G265" s="63"/>
      <c r="O265" s="37"/>
      <c r="Z265" s="55"/>
      <c r="AA265" s="55">
        <v>45768</v>
      </c>
      <c r="AB265" s="55"/>
      <c r="AD265" s="57" t="str">
        <f ca="1">IF(INT(YEARFRAC(I265,TODAY()))&lt;=30,INT(YEARFRAC(I265,TODAY())),"")</f>
        <v/>
      </c>
      <c r="AE265" s="57" t="str">
        <f ca="1">IF(AND(INT(YEARFRAC(I265,TODAY()))&gt;=31,INT(YEARFRAC(I265,TODAY()))&lt;=35),INT(YEARFRAC(I265,TODAY())),"")</f>
        <v/>
      </c>
      <c r="AF265" s="57" t="str">
        <f ca="1">IF(AND(INT(YEARFRAC(I265,TODAY()))&gt;=36,INT(YEARFRAC(I265,TODAY()))&lt;=40),INT(YEARFRAC(I265,TODAY())),"")</f>
        <v/>
      </c>
      <c r="AG265" s="58" t="str">
        <f ca="1">IF(AND(INT(YEARFRAC(I265,TODAY()))&gt;=41,INT(YEARFRAC(I265,TODAY()))&lt;=45),INT(YEARFRAC(I265,TODAY())),"")</f>
        <v/>
      </c>
    </row>
    <row r="266" spans="7:33" ht="16.5" x14ac:dyDescent="0.25">
      <c r="G266" s="63"/>
      <c r="O266" s="37"/>
      <c r="Z266" s="55"/>
      <c r="AA266" s="55">
        <v>45768</v>
      </c>
      <c r="AB266" s="55"/>
      <c r="AD266" s="57" t="str">
        <f ca="1">IF(INT(YEARFRAC(I266,TODAY()))&lt;=30,INT(YEARFRAC(I266,TODAY())),"")</f>
        <v/>
      </c>
      <c r="AE266" s="57" t="str">
        <f ca="1">IF(AND(INT(YEARFRAC(I266,TODAY()))&gt;=31,INT(YEARFRAC(I266,TODAY()))&lt;=35),INT(YEARFRAC(I266,TODAY())),"")</f>
        <v/>
      </c>
      <c r="AF266" s="57" t="str">
        <f ca="1">IF(AND(INT(YEARFRAC(I266,TODAY()))&gt;=36,INT(YEARFRAC(I266,TODAY()))&lt;=40),INT(YEARFRAC(I266,TODAY())),"")</f>
        <v/>
      </c>
      <c r="AG266" s="58" t="str">
        <f ca="1">IF(AND(INT(YEARFRAC(I266,TODAY()))&gt;=41,INT(YEARFRAC(I266,TODAY()))&lt;=45),INT(YEARFRAC(I266,TODAY())),"")</f>
        <v/>
      </c>
    </row>
    <row r="267" spans="7:33" ht="16.5" x14ac:dyDescent="0.25">
      <c r="G267" s="63"/>
      <c r="O267" s="37"/>
      <c r="Z267" s="55"/>
      <c r="AA267" s="55">
        <v>45768</v>
      </c>
      <c r="AB267" s="55"/>
      <c r="AD267" s="57" t="str">
        <f ca="1">IF(INT(YEARFRAC(I267,TODAY()))&lt;=30,INT(YEARFRAC(I267,TODAY())),"")</f>
        <v/>
      </c>
      <c r="AE267" s="57" t="str">
        <f ca="1">IF(AND(INT(YEARFRAC(I267,TODAY()))&gt;=31,INT(YEARFRAC(I267,TODAY()))&lt;=35),INT(YEARFRAC(I267,TODAY())),"")</f>
        <v/>
      </c>
      <c r="AF267" s="57" t="str">
        <f ca="1">IF(AND(INT(YEARFRAC(I267,TODAY()))&gt;=36,INT(YEARFRAC(I267,TODAY()))&lt;=40),INT(YEARFRAC(I267,TODAY())),"")</f>
        <v/>
      </c>
      <c r="AG267" s="58" t="str">
        <f ca="1">IF(AND(INT(YEARFRAC(I267,TODAY()))&gt;=41,INT(YEARFRAC(I267,TODAY()))&lt;=45),INT(YEARFRAC(I267,TODAY())),"")</f>
        <v/>
      </c>
    </row>
    <row r="268" spans="7:33" ht="16.5" x14ac:dyDescent="0.25">
      <c r="G268" s="63"/>
      <c r="O268" s="37"/>
      <c r="Z268" s="55"/>
      <c r="AA268" s="55">
        <v>45768</v>
      </c>
      <c r="AB268" s="55"/>
      <c r="AD268" s="57" t="str">
        <f ca="1">IF(INT(YEARFRAC(I268,TODAY()))&lt;=30,INT(YEARFRAC(I268,TODAY())),"")</f>
        <v/>
      </c>
      <c r="AE268" s="57" t="str">
        <f ca="1">IF(AND(INT(YEARFRAC(I268,TODAY()))&gt;=31,INT(YEARFRAC(I268,TODAY()))&lt;=35),INT(YEARFRAC(I268,TODAY())),"")</f>
        <v/>
      </c>
      <c r="AF268" s="57" t="str">
        <f ca="1">IF(AND(INT(YEARFRAC(I268,TODAY()))&gt;=36,INT(YEARFRAC(I268,TODAY()))&lt;=40),INT(YEARFRAC(I268,TODAY())),"")</f>
        <v/>
      </c>
      <c r="AG268" s="58" t="str">
        <f ca="1">IF(AND(INT(YEARFRAC(I268,TODAY()))&gt;=41,INT(YEARFRAC(I268,TODAY()))&lt;=45),INT(YEARFRAC(I268,TODAY())),"")</f>
        <v/>
      </c>
    </row>
    <row r="269" spans="7:33" ht="16.5" x14ac:dyDescent="0.25">
      <c r="G269" s="63"/>
      <c r="O269" s="37"/>
      <c r="Z269" s="55"/>
      <c r="AA269" s="55">
        <v>45768</v>
      </c>
      <c r="AB269" s="55"/>
      <c r="AD269" s="57" t="str">
        <f ca="1">IF(INT(YEARFRAC(I269,TODAY()))&lt;=30,INT(YEARFRAC(I269,TODAY())),"")</f>
        <v/>
      </c>
      <c r="AE269" s="57" t="str">
        <f ca="1">IF(AND(INT(YEARFRAC(I269,TODAY()))&gt;=31,INT(YEARFRAC(I269,TODAY()))&lt;=35),INT(YEARFRAC(I269,TODAY())),"")</f>
        <v/>
      </c>
      <c r="AF269" s="57" t="str">
        <f ca="1">IF(AND(INT(YEARFRAC(I269,TODAY()))&gt;=36,INT(YEARFRAC(I269,TODAY()))&lt;=40),INT(YEARFRAC(I269,TODAY())),"")</f>
        <v/>
      </c>
      <c r="AG269" s="58" t="str">
        <f ca="1">IF(AND(INT(YEARFRAC(I269,TODAY()))&gt;=41,INT(YEARFRAC(I269,TODAY()))&lt;=45),INT(YEARFRAC(I269,TODAY())),"")</f>
        <v/>
      </c>
    </row>
    <row r="270" spans="7:33" ht="16.5" x14ac:dyDescent="0.25">
      <c r="G270" s="63"/>
      <c r="O270" s="37"/>
      <c r="Z270" s="55"/>
      <c r="AA270" s="55">
        <v>45768</v>
      </c>
      <c r="AB270" s="55"/>
      <c r="AD270" s="57" t="str">
        <f ca="1">IF(INT(YEARFRAC(I270,TODAY()))&lt;=30,INT(YEARFRAC(I270,TODAY())),"")</f>
        <v/>
      </c>
      <c r="AE270" s="57" t="str">
        <f ca="1">IF(AND(INT(YEARFRAC(I270,TODAY()))&gt;=31,INT(YEARFRAC(I270,TODAY()))&lt;=35),INT(YEARFRAC(I270,TODAY())),"")</f>
        <v/>
      </c>
      <c r="AF270" s="57" t="str">
        <f ca="1">IF(AND(INT(YEARFRAC(I270,TODAY()))&gt;=36,INT(YEARFRAC(I270,TODAY()))&lt;=40),INT(YEARFRAC(I270,TODAY())),"")</f>
        <v/>
      </c>
      <c r="AG270" s="58" t="str">
        <f ca="1">IF(AND(INT(YEARFRAC(I270,TODAY()))&gt;=41,INT(YEARFRAC(I270,TODAY()))&lt;=45),INT(YEARFRAC(I270,TODAY())),"")</f>
        <v/>
      </c>
    </row>
    <row r="271" spans="7:33" ht="16.5" x14ac:dyDescent="0.25">
      <c r="G271" s="63"/>
      <c r="O271" s="37"/>
      <c r="Z271" s="55"/>
      <c r="AA271" s="55">
        <v>45768</v>
      </c>
      <c r="AB271" s="55"/>
      <c r="AD271" s="57" t="str">
        <f ca="1">IF(INT(YEARFRAC(I271,TODAY()))&lt;=30,INT(YEARFRAC(I271,TODAY())),"")</f>
        <v/>
      </c>
      <c r="AE271" s="57" t="str">
        <f ca="1">IF(AND(INT(YEARFRAC(I271,TODAY()))&gt;=31,INT(YEARFRAC(I271,TODAY()))&lt;=35),INT(YEARFRAC(I271,TODAY())),"")</f>
        <v/>
      </c>
      <c r="AF271" s="57" t="str">
        <f ca="1">IF(AND(INT(YEARFRAC(I271,TODAY()))&gt;=36,INT(YEARFRAC(I271,TODAY()))&lt;=40),INT(YEARFRAC(I271,TODAY())),"")</f>
        <v/>
      </c>
      <c r="AG271" s="58" t="str">
        <f ca="1">IF(AND(INT(YEARFRAC(I271,TODAY()))&gt;=41,INT(YEARFRAC(I271,TODAY()))&lt;=45),INT(YEARFRAC(I271,TODAY())),"")</f>
        <v/>
      </c>
    </row>
    <row r="272" spans="7:33" ht="16.5" x14ac:dyDescent="0.25">
      <c r="O272" s="37"/>
      <c r="Z272" s="55"/>
      <c r="AA272" s="55">
        <v>45768</v>
      </c>
      <c r="AB272" s="55"/>
      <c r="AD272" s="57" t="str">
        <f ca="1">IF(INT(YEARFRAC(I272,TODAY()))&lt;=30,INT(YEARFRAC(I272,TODAY())),"")</f>
        <v/>
      </c>
      <c r="AE272" s="57" t="str">
        <f ca="1">IF(AND(INT(YEARFRAC(I272,TODAY()))&gt;=31,INT(YEARFRAC(I272,TODAY()))&lt;=35),INT(YEARFRAC(I272,TODAY())),"")</f>
        <v/>
      </c>
      <c r="AF272" s="57" t="str">
        <f ca="1">IF(AND(INT(YEARFRAC(I272,TODAY()))&gt;=36,INT(YEARFRAC(I272,TODAY()))&lt;=40),INT(YEARFRAC(I272,TODAY())),"")</f>
        <v/>
      </c>
      <c r="AG272" s="58" t="str">
        <f ca="1">IF(AND(INT(YEARFRAC(I272,TODAY()))&gt;=41,INT(YEARFRAC(I272,TODAY()))&lt;=45),INT(YEARFRAC(I272,TODAY())),"")</f>
        <v/>
      </c>
    </row>
    <row r="273" spans="15:33" ht="16.5" x14ac:dyDescent="0.25">
      <c r="O273" s="37"/>
      <c r="Z273" s="55"/>
      <c r="AA273" s="55">
        <v>45768</v>
      </c>
      <c r="AB273" s="55"/>
      <c r="AD273" s="57" t="str">
        <f ca="1">IF(INT(YEARFRAC(I273,TODAY()))&lt;=30,INT(YEARFRAC(I273,TODAY())),"")</f>
        <v/>
      </c>
      <c r="AE273" s="57" t="str">
        <f ca="1">IF(AND(INT(YEARFRAC(I273,TODAY()))&gt;=31,INT(YEARFRAC(I273,TODAY()))&lt;=35),INT(YEARFRAC(I273,TODAY())),"")</f>
        <v/>
      </c>
      <c r="AF273" s="57" t="str">
        <f ca="1">IF(AND(INT(YEARFRAC(I273,TODAY()))&gt;=36,INT(YEARFRAC(I273,TODAY()))&lt;=40),INT(YEARFRAC(I273,TODAY())),"")</f>
        <v/>
      </c>
      <c r="AG273" s="58" t="str">
        <f ca="1">IF(AND(INT(YEARFRAC(I273,TODAY()))&gt;=41,INT(YEARFRAC(I273,TODAY()))&lt;=45),INT(YEARFRAC(I273,TODAY())),"")</f>
        <v/>
      </c>
    </row>
    <row r="274" spans="15:33" ht="16.5" x14ac:dyDescent="0.25">
      <c r="O274" s="37"/>
      <c r="Z274" s="55"/>
      <c r="AA274" s="55">
        <v>45768</v>
      </c>
      <c r="AB274" s="55"/>
      <c r="AD274" s="57" t="str">
        <f ca="1">IF(INT(YEARFRAC(I274,TODAY()))&lt;=30,INT(YEARFRAC(I274,TODAY())),"")</f>
        <v/>
      </c>
      <c r="AE274" s="57" t="str">
        <f ca="1">IF(AND(INT(YEARFRAC(I274,TODAY()))&gt;=31,INT(YEARFRAC(I274,TODAY()))&lt;=35),INT(YEARFRAC(I274,TODAY())),"")</f>
        <v/>
      </c>
      <c r="AF274" s="57" t="str">
        <f ca="1">IF(AND(INT(YEARFRAC(I274,TODAY()))&gt;=36,INT(YEARFRAC(I274,TODAY()))&lt;=40),INT(YEARFRAC(I274,TODAY())),"")</f>
        <v/>
      </c>
      <c r="AG274" s="58" t="str">
        <f ca="1">IF(AND(INT(YEARFRAC(I274,TODAY()))&gt;=41,INT(YEARFRAC(I274,TODAY()))&lt;=45),INT(YEARFRAC(I274,TODAY())),"")</f>
        <v/>
      </c>
    </row>
    <row r="275" spans="15:33" ht="16.5" x14ac:dyDescent="0.25">
      <c r="O275" s="37"/>
      <c r="Z275" s="55"/>
      <c r="AA275" s="55">
        <v>45768</v>
      </c>
      <c r="AB275" s="55"/>
      <c r="AD275" s="57" t="str">
        <f ca="1">IF(INT(YEARFRAC(I275,TODAY()))&lt;=30,INT(YEARFRAC(I275,TODAY())),"")</f>
        <v/>
      </c>
      <c r="AE275" s="57" t="str">
        <f ca="1">IF(AND(INT(YEARFRAC(I275,TODAY()))&gt;=31,INT(YEARFRAC(I275,TODAY()))&lt;=35),INT(YEARFRAC(I275,TODAY())),"")</f>
        <v/>
      </c>
      <c r="AF275" s="57" t="str">
        <f ca="1">IF(AND(INT(YEARFRAC(I275,TODAY()))&gt;=36,INT(YEARFRAC(I275,TODAY()))&lt;=40),INT(YEARFRAC(I275,TODAY())),"")</f>
        <v/>
      </c>
      <c r="AG275" s="58" t="str">
        <f ca="1">IF(AND(INT(YEARFRAC(I275,TODAY()))&gt;=41,INT(YEARFRAC(I275,TODAY()))&lt;=45),INT(YEARFRAC(I275,TODAY())),"")</f>
        <v/>
      </c>
    </row>
    <row r="276" spans="15:33" ht="16.5" x14ac:dyDescent="0.25">
      <c r="O276" s="37"/>
      <c r="Z276" s="55"/>
      <c r="AA276" s="55">
        <v>45768</v>
      </c>
      <c r="AB276" s="55"/>
      <c r="AD276" s="57" t="str">
        <f ca="1">IF(INT(YEARFRAC(I276,TODAY()))&lt;=30,INT(YEARFRAC(I276,TODAY())),"")</f>
        <v/>
      </c>
      <c r="AE276" s="57" t="str">
        <f ca="1">IF(AND(INT(YEARFRAC(I276,TODAY()))&gt;=31,INT(YEARFRAC(I276,TODAY()))&lt;=35),INT(YEARFRAC(I276,TODAY())),"")</f>
        <v/>
      </c>
      <c r="AF276" s="57" t="str">
        <f ca="1">IF(AND(INT(YEARFRAC(I276,TODAY()))&gt;=36,INT(YEARFRAC(I276,TODAY()))&lt;=40),INT(YEARFRAC(I276,TODAY())),"")</f>
        <v/>
      </c>
      <c r="AG276" s="58" t="str">
        <f ca="1">IF(AND(INT(YEARFRAC(I276,TODAY()))&gt;=41,INT(YEARFRAC(I276,TODAY()))&lt;=45),INT(YEARFRAC(I276,TODAY())),"")</f>
        <v/>
      </c>
    </row>
    <row r="277" spans="15:33" ht="16.5" x14ac:dyDescent="0.25">
      <c r="O277" s="37"/>
      <c r="Z277" s="55"/>
      <c r="AA277" s="55">
        <v>45768</v>
      </c>
      <c r="AB277" s="55"/>
      <c r="AD277" s="57" t="str">
        <f ca="1">IF(INT(YEARFRAC(I277,TODAY()))&lt;=30,INT(YEARFRAC(I277,TODAY())),"")</f>
        <v/>
      </c>
      <c r="AE277" s="57" t="str">
        <f ca="1">IF(AND(INT(YEARFRAC(I277,TODAY()))&gt;=31,INT(YEARFRAC(I277,TODAY()))&lt;=35),INT(YEARFRAC(I277,TODAY())),"")</f>
        <v/>
      </c>
      <c r="AF277" s="57" t="str">
        <f ca="1">IF(AND(INT(YEARFRAC(I277,TODAY()))&gt;=36,INT(YEARFRAC(I277,TODAY()))&lt;=40),INT(YEARFRAC(I277,TODAY())),"")</f>
        <v/>
      </c>
      <c r="AG277" s="58" t="str">
        <f ca="1">IF(AND(INT(YEARFRAC(I277,TODAY()))&gt;=41,INT(YEARFRAC(I277,TODAY()))&lt;=45),INT(YEARFRAC(I277,TODAY())),"")</f>
        <v/>
      </c>
    </row>
    <row r="278" spans="15:33" ht="16.5" x14ac:dyDescent="0.25">
      <c r="O278" s="37"/>
      <c r="Z278" s="55"/>
      <c r="AA278" s="55">
        <v>45768</v>
      </c>
      <c r="AB278" s="55"/>
      <c r="AD278" s="57" t="str">
        <f ca="1">IF(INT(YEARFRAC(I278,TODAY()))&lt;=30,INT(YEARFRAC(I278,TODAY())),"")</f>
        <v/>
      </c>
      <c r="AE278" s="57" t="str">
        <f ca="1">IF(AND(INT(YEARFRAC(I278,TODAY()))&gt;=31,INT(YEARFRAC(I278,TODAY()))&lt;=35),INT(YEARFRAC(I278,TODAY())),"")</f>
        <v/>
      </c>
      <c r="AF278" s="57" t="str">
        <f ca="1">IF(AND(INT(YEARFRAC(I278,TODAY()))&gt;=36,INT(YEARFRAC(I278,TODAY()))&lt;=40),INT(YEARFRAC(I278,TODAY())),"")</f>
        <v/>
      </c>
      <c r="AG278" s="58" t="str">
        <f ca="1">IF(AND(INT(YEARFRAC(I278,TODAY()))&gt;=41,INT(YEARFRAC(I278,TODAY()))&lt;=45),INT(YEARFRAC(I278,TODAY())),"")</f>
        <v/>
      </c>
    </row>
    <row r="279" spans="15:33" ht="16.5" x14ac:dyDescent="0.25">
      <c r="O279" s="37"/>
      <c r="Z279" s="55"/>
      <c r="AA279" s="55">
        <v>45768</v>
      </c>
      <c r="AB279" s="55"/>
      <c r="AD279" s="57" t="str">
        <f ca="1">IF(INT(YEARFRAC(I279,TODAY()))&lt;=30,INT(YEARFRAC(I279,TODAY())),"")</f>
        <v/>
      </c>
      <c r="AE279" s="57" t="str">
        <f ca="1">IF(AND(INT(YEARFRAC(I279,TODAY()))&gt;=31,INT(YEARFRAC(I279,TODAY()))&lt;=35),INT(YEARFRAC(I279,TODAY())),"")</f>
        <v/>
      </c>
      <c r="AF279" s="57" t="str">
        <f ca="1">IF(AND(INT(YEARFRAC(I279,TODAY()))&gt;=36,INT(YEARFRAC(I279,TODAY()))&lt;=40),INT(YEARFRAC(I279,TODAY())),"")</f>
        <v/>
      </c>
      <c r="AG279" s="58" t="str">
        <f ca="1">IF(AND(INT(YEARFRAC(I279,TODAY()))&gt;=41,INT(YEARFRAC(I279,TODAY()))&lt;=45),INT(YEARFRAC(I279,TODAY())),"")</f>
        <v/>
      </c>
    </row>
    <row r="280" spans="15:33" ht="16.5" x14ac:dyDescent="0.25">
      <c r="O280" s="37"/>
      <c r="Z280" s="55"/>
      <c r="AA280" s="55">
        <v>45768</v>
      </c>
      <c r="AB280" s="55"/>
      <c r="AD280" s="57" t="str">
        <f ca="1">IF(INT(YEARFRAC(I280,TODAY()))&lt;=30,INT(YEARFRAC(I280,TODAY())),"")</f>
        <v/>
      </c>
      <c r="AE280" s="57" t="str">
        <f ca="1">IF(AND(INT(YEARFRAC(I280,TODAY()))&gt;=31,INT(YEARFRAC(I280,TODAY()))&lt;=35),INT(YEARFRAC(I280,TODAY())),"")</f>
        <v/>
      </c>
      <c r="AF280" s="57" t="str">
        <f ca="1">IF(AND(INT(YEARFRAC(I280,TODAY()))&gt;=36,INT(YEARFRAC(I280,TODAY()))&lt;=40),INT(YEARFRAC(I280,TODAY())),"")</f>
        <v/>
      </c>
      <c r="AG280" s="58" t="str">
        <f ca="1">IF(AND(INT(YEARFRAC(I280,TODAY()))&gt;=41,INT(YEARFRAC(I280,TODAY()))&lt;=45),INT(YEARFRAC(I280,TODAY())),"")</f>
        <v/>
      </c>
    </row>
    <row r="281" spans="15:33" ht="16.5" x14ac:dyDescent="0.25">
      <c r="O281" s="37"/>
      <c r="Z281" s="55"/>
      <c r="AA281" s="55">
        <v>45768</v>
      </c>
      <c r="AB281" s="55"/>
      <c r="AD281" s="57" t="str">
        <f ca="1">IF(INT(YEARFRAC(I281,TODAY()))&lt;=30,INT(YEARFRAC(I281,TODAY())),"")</f>
        <v/>
      </c>
      <c r="AE281" s="57" t="str">
        <f ca="1">IF(AND(INT(YEARFRAC(I281,TODAY()))&gt;=31,INT(YEARFRAC(I281,TODAY()))&lt;=35),INT(YEARFRAC(I281,TODAY())),"")</f>
        <v/>
      </c>
      <c r="AF281" s="57" t="str">
        <f ca="1">IF(AND(INT(YEARFRAC(I281,TODAY()))&gt;=36,INT(YEARFRAC(I281,TODAY()))&lt;=40),INT(YEARFRAC(I281,TODAY())),"")</f>
        <v/>
      </c>
      <c r="AG281" s="58" t="str">
        <f ca="1">IF(AND(INT(YEARFRAC(I281,TODAY()))&gt;=41,INT(YEARFRAC(I281,TODAY()))&lt;=45),INT(YEARFRAC(I281,TODAY())),"")</f>
        <v/>
      </c>
    </row>
    <row r="282" spans="15:33" ht="16.5" x14ac:dyDescent="0.25">
      <c r="O282" s="37"/>
      <c r="Z282" s="55"/>
      <c r="AA282" s="55">
        <v>45768</v>
      </c>
      <c r="AB282" s="55"/>
      <c r="AD282" s="57" t="str">
        <f ca="1">IF(INT(YEARFRAC(I282,TODAY()))&lt;=30,INT(YEARFRAC(I282,TODAY())),"")</f>
        <v/>
      </c>
      <c r="AE282" s="57" t="str">
        <f ca="1">IF(AND(INT(YEARFRAC(I282,TODAY()))&gt;=31,INT(YEARFRAC(I282,TODAY()))&lt;=35),INT(YEARFRAC(I282,TODAY())),"")</f>
        <v/>
      </c>
      <c r="AF282" s="57" t="str">
        <f ca="1">IF(AND(INT(YEARFRAC(I282,TODAY()))&gt;=36,INT(YEARFRAC(I282,TODAY()))&lt;=40),INT(YEARFRAC(I282,TODAY())),"")</f>
        <v/>
      </c>
      <c r="AG282" s="58" t="str">
        <f ca="1">IF(AND(INT(YEARFRAC(I282,TODAY()))&gt;=41,INT(YEARFRAC(I282,TODAY()))&lt;=45),INT(YEARFRAC(I282,TODAY())),"")</f>
        <v/>
      </c>
    </row>
    <row r="283" spans="15:33" ht="16.5" x14ac:dyDescent="0.25">
      <c r="O283" s="37"/>
      <c r="Z283" s="55"/>
      <c r="AA283" s="55">
        <v>45768</v>
      </c>
      <c r="AB283" s="55"/>
      <c r="AD283" s="57" t="str">
        <f ca="1">IF(INT(YEARFRAC(I283,TODAY()))&lt;=30,INT(YEARFRAC(I283,TODAY())),"")</f>
        <v/>
      </c>
      <c r="AE283" s="57" t="str">
        <f ca="1">IF(AND(INT(YEARFRAC(I283,TODAY()))&gt;=31,INT(YEARFRAC(I283,TODAY()))&lt;=35),INT(YEARFRAC(I283,TODAY())),"")</f>
        <v/>
      </c>
      <c r="AF283" s="57" t="str">
        <f ca="1">IF(AND(INT(YEARFRAC(I283,TODAY()))&gt;=36,INT(YEARFRAC(I283,TODAY()))&lt;=40),INT(YEARFRAC(I283,TODAY())),"")</f>
        <v/>
      </c>
      <c r="AG283" s="58" t="str">
        <f ca="1">IF(AND(INT(YEARFRAC(I283,TODAY()))&gt;=41,INT(YEARFRAC(I283,TODAY()))&lt;=45),INT(YEARFRAC(I283,TODAY())),"")</f>
        <v/>
      </c>
    </row>
    <row r="284" spans="15:33" ht="16.5" x14ac:dyDescent="0.25">
      <c r="O284" s="37"/>
      <c r="Z284" s="55"/>
      <c r="AA284" s="55">
        <v>45768</v>
      </c>
      <c r="AB284" s="55"/>
      <c r="AD284" s="57" t="str">
        <f ca="1">IF(INT(YEARFRAC(I284,TODAY()))&lt;=30,INT(YEARFRAC(I284,TODAY())),"")</f>
        <v/>
      </c>
      <c r="AE284" s="57" t="str">
        <f ca="1">IF(AND(INT(YEARFRAC(I284,TODAY()))&gt;=31,INT(YEARFRAC(I284,TODAY()))&lt;=35),INT(YEARFRAC(I284,TODAY())),"")</f>
        <v/>
      </c>
      <c r="AF284" s="57" t="str">
        <f ca="1">IF(AND(INT(YEARFRAC(I284,TODAY()))&gt;=36,INT(YEARFRAC(I284,TODAY()))&lt;=40),INT(YEARFRAC(I284,TODAY())),"")</f>
        <v/>
      </c>
      <c r="AG284" s="58" t="str">
        <f ca="1">IF(AND(INT(YEARFRAC(I284,TODAY()))&gt;=41,INT(YEARFRAC(I284,TODAY()))&lt;=45),INT(YEARFRAC(I284,TODAY())),"")</f>
        <v/>
      </c>
    </row>
    <row r="285" spans="15:33" ht="16.5" x14ac:dyDescent="0.25">
      <c r="O285" s="37"/>
      <c r="Z285" s="55"/>
      <c r="AA285" s="55">
        <v>45768</v>
      </c>
      <c r="AB285" s="55"/>
      <c r="AD285" s="57" t="str">
        <f ca="1">IF(INT(YEARFRAC(I285,TODAY()))&lt;=30,INT(YEARFRAC(I285,TODAY())),"")</f>
        <v/>
      </c>
      <c r="AE285" s="57" t="str">
        <f ca="1">IF(AND(INT(YEARFRAC(I285,TODAY()))&gt;=31,INT(YEARFRAC(I285,TODAY()))&lt;=35),INT(YEARFRAC(I285,TODAY())),"")</f>
        <v/>
      </c>
      <c r="AF285" s="57" t="str">
        <f ca="1">IF(AND(INT(YEARFRAC(I285,TODAY()))&gt;=36,INT(YEARFRAC(I285,TODAY()))&lt;=40),INT(YEARFRAC(I285,TODAY())),"")</f>
        <v/>
      </c>
      <c r="AG285" s="58" t="str">
        <f ca="1">IF(AND(INT(YEARFRAC(I285,TODAY()))&gt;=41,INT(YEARFRAC(I285,TODAY()))&lt;=45),INT(YEARFRAC(I285,TODAY())),"")</f>
        <v/>
      </c>
    </row>
    <row r="286" spans="15:33" ht="16.5" x14ac:dyDescent="0.25">
      <c r="O286" s="37"/>
      <c r="Z286" s="55"/>
      <c r="AA286" s="55">
        <v>45768</v>
      </c>
      <c r="AB286" s="55"/>
      <c r="AD286" s="57" t="str">
        <f ca="1">IF(INT(YEARFRAC(I286,TODAY()))&lt;=30,INT(YEARFRAC(I286,TODAY())),"")</f>
        <v/>
      </c>
      <c r="AE286" s="57" t="str">
        <f ca="1">IF(AND(INT(YEARFRAC(I286,TODAY()))&gt;=31,INT(YEARFRAC(I286,TODAY()))&lt;=35),INT(YEARFRAC(I286,TODAY())),"")</f>
        <v/>
      </c>
      <c r="AF286" s="57" t="str">
        <f ca="1">IF(AND(INT(YEARFRAC(I286,TODAY()))&gt;=36,INT(YEARFRAC(I286,TODAY()))&lt;=40),INT(YEARFRAC(I286,TODAY())),"")</f>
        <v/>
      </c>
      <c r="AG286" s="58" t="str">
        <f ca="1">IF(AND(INT(YEARFRAC(I286,TODAY()))&gt;=41,INT(YEARFRAC(I286,TODAY()))&lt;=45),INT(YEARFRAC(I286,TODAY())),"")</f>
        <v/>
      </c>
    </row>
    <row r="287" spans="15:33" ht="16.5" x14ac:dyDescent="0.25">
      <c r="O287" s="37"/>
      <c r="Z287" s="55"/>
      <c r="AA287" s="55">
        <v>45768</v>
      </c>
      <c r="AB287" s="55"/>
      <c r="AD287" s="57" t="str">
        <f ca="1">IF(INT(YEARFRAC(I287,TODAY()))&lt;=30,INT(YEARFRAC(I287,TODAY())),"")</f>
        <v/>
      </c>
      <c r="AE287" s="57" t="str">
        <f ca="1">IF(AND(INT(YEARFRAC(I287,TODAY()))&gt;=31,INT(YEARFRAC(I287,TODAY()))&lt;=35),INT(YEARFRAC(I287,TODAY())),"")</f>
        <v/>
      </c>
      <c r="AF287" s="57" t="str">
        <f ca="1">IF(AND(INT(YEARFRAC(I287,TODAY()))&gt;=36,INT(YEARFRAC(I287,TODAY()))&lt;=40),INT(YEARFRAC(I287,TODAY())),"")</f>
        <v/>
      </c>
      <c r="AG287" s="58" t="str">
        <f ca="1">IF(AND(INT(YEARFRAC(I287,TODAY()))&gt;=41,INT(YEARFRAC(I287,TODAY()))&lt;=45),INT(YEARFRAC(I287,TODAY())),"")</f>
        <v/>
      </c>
    </row>
    <row r="288" spans="15:33" ht="16.5" x14ac:dyDescent="0.25">
      <c r="O288" s="37"/>
      <c r="Z288" s="55"/>
      <c r="AA288" s="55">
        <v>45768</v>
      </c>
      <c r="AB288" s="55"/>
      <c r="AD288" s="57" t="str">
        <f ca="1">IF(INT(YEARFRAC(I288,TODAY()))&lt;=30,INT(YEARFRAC(I288,TODAY())),"")</f>
        <v/>
      </c>
      <c r="AE288" s="57" t="str">
        <f ca="1">IF(AND(INT(YEARFRAC(I288,TODAY()))&gt;=31,INT(YEARFRAC(I288,TODAY()))&lt;=35),INT(YEARFRAC(I288,TODAY())),"")</f>
        <v/>
      </c>
      <c r="AF288" s="57" t="str">
        <f ca="1">IF(AND(INT(YEARFRAC(I288,TODAY()))&gt;=36,INT(YEARFRAC(I288,TODAY()))&lt;=40),INT(YEARFRAC(I288,TODAY())),"")</f>
        <v/>
      </c>
      <c r="AG288" s="58" t="str">
        <f ca="1">IF(AND(INT(YEARFRAC(I288,TODAY()))&gt;=41,INT(YEARFRAC(I288,TODAY()))&lt;=45),INT(YEARFRAC(I288,TODAY())),"")</f>
        <v/>
      </c>
    </row>
    <row r="289" spans="15:33" ht="16.5" x14ac:dyDescent="0.25">
      <c r="O289" s="37"/>
      <c r="Z289" s="55"/>
      <c r="AA289" s="55">
        <v>45768</v>
      </c>
      <c r="AB289" s="55"/>
      <c r="AD289" s="57" t="str">
        <f ca="1">IF(INT(YEARFRAC(I289,TODAY()))&lt;=30,INT(YEARFRAC(I289,TODAY())),"")</f>
        <v/>
      </c>
      <c r="AE289" s="57" t="str">
        <f ca="1">IF(AND(INT(YEARFRAC(I289,TODAY()))&gt;=31,INT(YEARFRAC(I289,TODAY()))&lt;=35),INT(YEARFRAC(I289,TODAY())),"")</f>
        <v/>
      </c>
      <c r="AF289" s="57" t="str">
        <f ca="1">IF(AND(INT(YEARFRAC(I289,TODAY()))&gt;=36,INT(YEARFRAC(I289,TODAY()))&lt;=40),INT(YEARFRAC(I289,TODAY())),"")</f>
        <v/>
      </c>
      <c r="AG289" s="58" t="str">
        <f ca="1">IF(AND(INT(YEARFRAC(I289,TODAY()))&gt;=41,INT(YEARFRAC(I289,TODAY()))&lt;=45),INT(YEARFRAC(I289,TODAY())),"")</f>
        <v/>
      </c>
    </row>
    <row r="290" spans="15:33" ht="16.5" x14ac:dyDescent="0.25">
      <c r="O290" s="37"/>
      <c r="Z290" s="55"/>
      <c r="AA290" s="55">
        <v>45768</v>
      </c>
      <c r="AB290" s="55"/>
      <c r="AD290" s="57" t="str">
        <f ca="1">IF(INT(YEARFRAC(I290,TODAY()))&lt;=30,INT(YEARFRAC(I290,TODAY())),"")</f>
        <v/>
      </c>
      <c r="AE290" s="57" t="str">
        <f ca="1">IF(AND(INT(YEARFRAC(I290,TODAY()))&gt;=31,INT(YEARFRAC(I290,TODAY()))&lt;=35),INT(YEARFRAC(I290,TODAY())),"")</f>
        <v/>
      </c>
      <c r="AF290" s="57" t="str">
        <f ca="1">IF(AND(INT(YEARFRAC(I290,TODAY()))&gt;=36,INT(YEARFRAC(I290,TODAY()))&lt;=40),INT(YEARFRAC(I290,TODAY())),"")</f>
        <v/>
      </c>
      <c r="AG290" s="58" t="str">
        <f ca="1">IF(AND(INT(YEARFRAC(I290,TODAY()))&gt;=41,INT(YEARFRAC(I290,TODAY()))&lt;=45),INT(YEARFRAC(I290,TODAY())),"")</f>
        <v/>
      </c>
    </row>
    <row r="291" spans="15:33" ht="16.5" x14ac:dyDescent="0.25">
      <c r="O291" s="37"/>
      <c r="Z291" s="55"/>
      <c r="AA291" s="55">
        <v>45768</v>
      </c>
      <c r="AB291" s="55"/>
      <c r="AD291" s="57" t="str">
        <f ca="1">IF(INT(YEARFRAC(I291,TODAY()))&lt;=30,INT(YEARFRAC(I291,TODAY())),"")</f>
        <v/>
      </c>
      <c r="AE291" s="57" t="str">
        <f ca="1">IF(AND(INT(YEARFRAC(I291,TODAY()))&gt;=31,INT(YEARFRAC(I291,TODAY()))&lt;=35),INT(YEARFRAC(I291,TODAY())),"")</f>
        <v/>
      </c>
      <c r="AF291" s="57" t="str">
        <f ca="1">IF(AND(INT(YEARFRAC(I291,TODAY()))&gt;=36,INT(YEARFRAC(I291,TODAY()))&lt;=40),INT(YEARFRAC(I291,TODAY())),"")</f>
        <v/>
      </c>
      <c r="AG291" s="58" t="str">
        <f ca="1">IF(AND(INT(YEARFRAC(I291,TODAY()))&gt;=41,INT(YEARFRAC(I291,TODAY()))&lt;=45),INT(YEARFRAC(I291,TODAY())),"")</f>
        <v/>
      </c>
    </row>
    <row r="292" spans="15:33" ht="16.5" x14ac:dyDescent="0.25">
      <c r="O292" s="37"/>
      <c r="Z292" s="55"/>
      <c r="AA292" s="55">
        <v>45768</v>
      </c>
      <c r="AB292" s="55"/>
      <c r="AD292" s="57" t="str">
        <f ca="1">IF(INT(YEARFRAC(I292,TODAY()))&lt;=30,INT(YEARFRAC(I292,TODAY())),"")</f>
        <v/>
      </c>
      <c r="AE292" s="57" t="str">
        <f ca="1">IF(AND(INT(YEARFRAC(I292,TODAY()))&gt;=31,INT(YEARFRAC(I292,TODAY()))&lt;=35),INT(YEARFRAC(I292,TODAY())),"")</f>
        <v/>
      </c>
      <c r="AF292" s="57" t="str">
        <f ca="1">IF(AND(INT(YEARFRAC(I292,TODAY()))&gt;=36,INT(YEARFRAC(I292,TODAY()))&lt;=40),INT(YEARFRAC(I292,TODAY())),"")</f>
        <v/>
      </c>
      <c r="AG292" s="58" t="str">
        <f ca="1">IF(AND(INT(YEARFRAC(I292,TODAY()))&gt;=41,INT(YEARFRAC(I292,TODAY()))&lt;=45),INT(YEARFRAC(I292,TODAY())),"")</f>
        <v/>
      </c>
    </row>
    <row r="293" spans="15:33" ht="16.5" x14ac:dyDescent="0.25">
      <c r="O293" s="37"/>
      <c r="Z293" s="55"/>
      <c r="AA293" s="55">
        <v>45768</v>
      </c>
      <c r="AB293" s="55"/>
      <c r="AD293" s="57" t="str">
        <f ca="1">IF(INT(YEARFRAC(I293,TODAY()))&lt;=30,INT(YEARFRAC(I293,TODAY())),"")</f>
        <v/>
      </c>
      <c r="AE293" s="57" t="str">
        <f ca="1">IF(AND(INT(YEARFRAC(I293,TODAY()))&gt;=31,INT(YEARFRAC(I293,TODAY()))&lt;=35),INT(YEARFRAC(I293,TODAY())),"")</f>
        <v/>
      </c>
      <c r="AF293" s="57" t="str">
        <f ca="1">IF(AND(INT(YEARFRAC(I293,TODAY()))&gt;=36,INT(YEARFRAC(I293,TODAY()))&lt;=40),INT(YEARFRAC(I293,TODAY())),"")</f>
        <v/>
      </c>
      <c r="AG293" s="58" t="str">
        <f ca="1">IF(AND(INT(YEARFRAC(I293,TODAY()))&gt;=41,INT(YEARFRAC(I293,TODAY()))&lt;=45),INT(YEARFRAC(I293,TODAY())),"")</f>
        <v/>
      </c>
    </row>
    <row r="294" spans="15:33" ht="16.5" x14ac:dyDescent="0.25">
      <c r="O294" s="37"/>
      <c r="Z294" s="55"/>
      <c r="AA294" s="55">
        <v>45768</v>
      </c>
      <c r="AB294" s="55"/>
      <c r="AD294" s="57" t="str">
        <f ca="1">IF(INT(YEARFRAC(I294,TODAY()))&lt;=30,INT(YEARFRAC(I294,TODAY())),"")</f>
        <v/>
      </c>
      <c r="AE294" s="57" t="str">
        <f ca="1">IF(AND(INT(YEARFRAC(I294,TODAY()))&gt;=31,INT(YEARFRAC(I294,TODAY()))&lt;=35),INT(YEARFRAC(I294,TODAY())),"")</f>
        <v/>
      </c>
      <c r="AF294" s="57" t="str">
        <f ca="1">IF(AND(INT(YEARFRAC(I294,TODAY()))&gt;=36,INT(YEARFRAC(I294,TODAY()))&lt;=40),INT(YEARFRAC(I294,TODAY())),"")</f>
        <v/>
      </c>
      <c r="AG294" s="58" t="str">
        <f ca="1">IF(AND(INT(YEARFRAC(I294,TODAY()))&gt;=41,INT(YEARFRAC(I294,TODAY()))&lt;=45),INT(YEARFRAC(I294,TODAY())),"")</f>
        <v/>
      </c>
    </row>
    <row r="295" spans="15:33" ht="16.5" x14ac:dyDescent="0.25">
      <c r="O295" s="37"/>
      <c r="Z295" s="55"/>
      <c r="AA295" s="55">
        <v>45768</v>
      </c>
      <c r="AB295" s="55"/>
      <c r="AD295" s="57" t="str">
        <f ca="1">IF(INT(YEARFRAC(I295,TODAY()))&lt;=30,INT(YEARFRAC(I295,TODAY())),"")</f>
        <v/>
      </c>
      <c r="AE295" s="57" t="str">
        <f ca="1">IF(AND(INT(YEARFRAC(I295,TODAY()))&gt;=31,INT(YEARFRAC(I295,TODAY()))&lt;=35),INT(YEARFRAC(I295,TODAY())),"")</f>
        <v/>
      </c>
      <c r="AF295" s="57" t="str">
        <f ca="1">IF(AND(INT(YEARFRAC(I295,TODAY()))&gt;=36,INT(YEARFRAC(I295,TODAY()))&lt;=40),INT(YEARFRAC(I295,TODAY())),"")</f>
        <v/>
      </c>
      <c r="AG295" s="58" t="str">
        <f ca="1">IF(AND(INT(YEARFRAC(I295,TODAY()))&gt;=41,INT(YEARFRAC(I295,TODAY()))&lt;=45),INT(YEARFRAC(I295,TODAY())),"")</f>
        <v/>
      </c>
    </row>
    <row r="296" spans="15:33" ht="16.5" x14ac:dyDescent="0.25">
      <c r="O296" s="37"/>
      <c r="Z296" s="55"/>
      <c r="AA296" s="55">
        <v>45768</v>
      </c>
      <c r="AB296" s="55"/>
      <c r="AD296" s="57" t="str">
        <f ca="1">IF(INT(YEARFRAC(I296,TODAY()))&lt;=30,INT(YEARFRAC(I296,TODAY())),"")</f>
        <v/>
      </c>
      <c r="AE296" s="57" t="str">
        <f ca="1">IF(AND(INT(YEARFRAC(I296,TODAY()))&gt;=31,INT(YEARFRAC(I296,TODAY()))&lt;=35),INT(YEARFRAC(I296,TODAY())),"")</f>
        <v/>
      </c>
      <c r="AF296" s="57" t="str">
        <f ca="1">IF(AND(INT(YEARFRAC(I296,TODAY()))&gt;=36,INT(YEARFRAC(I296,TODAY()))&lt;=40),INT(YEARFRAC(I296,TODAY())),"")</f>
        <v/>
      </c>
      <c r="AG296" s="58" t="str">
        <f ca="1">IF(AND(INT(YEARFRAC(I296,TODAY()))&gt;=41,INT(YEARFRAC(I296,TODAY()))&lt;=45),INT(YEARFRAC(I296,TODAY())),"")</f>
        <v/>
      </c>
    </row>
    <row r="297" spans="15:33" ht="16.5" x14ac:dyDescent="0.25">
      <c r="O297" s="37"/>
      <c r="Z297" s="55"/>
      <c r="AA297" s="55">
        <v>45768</v>
      </c>
      <c r="AB297" s="55"/>
      <c r="AD297" s="57" t="str">
        <f ca="1">IF(INT(YEARFRAC(I297,TODAY()))&lt;=30,INT(YEARFRAC(I297,TODAY())),"")</f>
        <v/>
      </c>
      <c r="AE297" s="57" t="str">
        <f ca="1">IF(AND(INT(YEARFRAC(I297,TODAY()))&gt;=31,INT(YEARFRAC(I297,TODAY()))&lt;=35),INT(YEARFRAC(I297,TODAY())),"")</f>
        <v/>
      </c>
      <c r="AF297" s="57" t="str">
        <f ca="1">IF(AND(INT(YEARFRAC(I297,TODAY()))&gt;=36,INT(YEARFRAC(I297,TODAY()))&lt;=40),INT(YEARFRAC(I297,TODAY())),"")</f>
        <v/>
      </c>
      <c r="AG297" s="58" t="str">
        <f ca="1">IF(AND(INT(YEARFRAC(I297,TODAY()))&gt;=41,INT(YEARFRAC(I297,TODAY()))&lt;=45),INT(YEARFRAC(I297,TODAY())),"")</f>
        <v/>
      </c>
    </row>
    <row r="298" spans="15:33" ht="16.5" x14ac:dyDescent="0.25">
      <c r="O298" s="37"/>
      <c r="Z298" s="55"/>
      <c r="AA298" s="55">
        <v>45768</v>
      </c>
      <c r="AB298" s="55"/>
      <c r="AD298" s="57" t="str">
        <f ca="1">IF(INT(YEARFRAC(I298,TODAY()))&lt;=30,INT(YEARFRAC(I298,TODAY())),"")</f>
        <v/>
      </c>
      <c r="AE298" s="57" t="str">
        <f ca="1">IF(AND(INT(YEARFRAC(I298,TODAY()))&gt;=31,INT(YEARFRAC(I298,TODAY()))&lt;=35),INT(YEARFRAC(I298,TODAY())),"")</f>
        <v/>
      </c>
      <c r="AF298" s="57" t="str">
        <f ca="1">IF(AND(INT(YEARFRAC(I298,TODAY()))&gt;=36,INT(YEARFRAC(I298,TODAY()))&lt;=40),INT(YEARFRAC(I298,TODAY())),"")</f>
        <v/>
      </c>
      <c r="AG298" s="58" t="str">
        <f ca="1">IF(AND(INT(YEARFRAC(I298,TODAY()))&gt;=41,INT(YEARFRAC(I298,TODAY()))&lt;=45),INT(YEARFRAC(I298,TODAY())),"")</f>
        <v/>
      </c>
    </row>
    <row r="299" spans="15:33" ht="16.5" x14ac:dyDescent="0.25">
      <c r="O299" s="37"/>
      <c r="Z299" s="55"/>
      <c r="AA299" s="55">
        <v>45768</v>
      </c>
      <c r="AB299" s="55"/>
      <c r="AD299" s="57" t="str">
        <f ca="1">IF(INT(YEARFRAC(I299,TODAY()))&lt;=30,INT(YEARFRAC(I299,TODAY())),"")</f>
        <v/>
      </c>
      <c r="AE299" s="57" t="str">
        <f ca="1">IF(AND(INT(YEARFRAC(I299,TODAY()))&gt;=31,INT(YEARFRAC(I299,TODAY()))&lt;=35),INT(YEARFRAC(I299,TODAY())),"")</f>
        <v/>
      </c>
      <c r="AF299" s="57" t="str">
        <f ca="1">IF(AND(INT(YEARFRAC(I299,TODAY()))&gt;=36,INT(YEARFRAC(I299,TODAY()))&lt;=40),INT(YEARFRAC(I299,TODAY())),"")</f>
        <v/>
      </c>
      <c r="AG299" s="58" t="str">
        <f ca="1">IF(AND(INT(YEARFRAC(I299,TODAY()))&gt;=41,INT(YEARFRAC(I299,TODAY()))&lt;=45),INT(YEARFRAC(I299,TODAY())),"")</f>
        <v/>
      </c>
    </row>
    <row r="300" spans="15:33" ht="16.5" x14ac:dyDescent="0.25">
      <c r="O300" s="37"/>
      <c r="Z300" s="55"/>
      <c r="AA300" s="55">
        <v>45768</v>
      </c>
      <c r="AB300" s="55"/>
      <c r="AD300" s="57" t="str">
        <f ca="1">IF(INT(YEARFRAC(I300,TODAY()))&lt;=30,INT(YEARFRAC(I300,TODAY())),"")</f>
        <v/>
      </c>
      <c r="AE300" s="57" t="str">
        <f ca="1">IF(AND(INT(YEARFRAC(I300,TODAY()))&gt;=31,INT(YEARFRAC(I300,TODAY()))&lt;=35),INT(YEARFRAC(I300,TODAY())),"")</f>
        <v/>
      </c>
      <c r="AF300" s="57" t="str">
        <f ca="1">IF(AND(INT(YEARFRAC(I300,TODAY()))&gt;=36,INT(YEARFRAC(I300,TODAY()))&lt;=40),INT(YEARFRAC(I300,TODAY())),"")</f>
        <v/>
      </c>
      <c r="AG300" s="58" t="str">
        <f ca="1">IF(AND(INT(YEARFRAC(I300,TODAY()))&gt;=41,INT(YEARFRAC(I300,TODAY()))&lt;=45),INT(YEARFRAC(I300,TODAY())),"")</f>
        <v/>
      </c>
    </row>
    <row r="301" spans="15:33" ht="16.5" x14ac:dyDescent="0.25">
      <c r="O301" s="37"/>
      <c r="Z301" s="55"/>
      <c r="AA301" s="55">
        <v>45768</v>
      </c>
      <c r="AB301" s="55"/>
      <c r="AD301" s="57" t="str">
        <f ca="1">IF(INT(YEARFRAC(I301,TODAY()))&lt;=30,INT(YEARFRAC(I301,TODAY())),"")</f>
        <v/>
      </c>
      <c r="AE301" s="57" t="str">
        <f ca="1">IF(AND(INT(YEARFRAC(I301,TODAY()))&gt;=31,INT(YEARFRAC(I301,TODAY()))&lt;=35),INT(YEARFRAC(I301,TODAY())),"")</f>
        <v/>
      </c>
      <c r="AF301" s="57" t="str">
        <f ca="1">IF(AND(INT(YEARFRAC(I301,TODAY()))&gt;=36,INT(YEARFRAC(I301,TODAY()))&lt;=40),INT(YEARFRAC(I301,TODAY())),"")</f>
        <v/>
      </c>
      <c r="AG301" s="58" t="str">
        <f ca="1">IF(AND(INT(YEARFRAC(I301,TODAY()))&gt;=41,INT(YEARFRAC(I301,TODAY()))&lt;=45),INT(YEARFRAC(I301,TODAY())),"")</f>
        <v/>
      </c>
    </row>
    <row r="302" spans="15:33" ht="16.5" x14ac:dyDescent="0.25">
      <c r="O302" s="37"/>
      <c r="Z302" s="55"/>
      <c r="AA302" s="55">
        <v>45768</v>
      </c>
      <c r="AB302" s="55"/>
      <c r="AD302" s="57" t="str">
        <f ca="1">IF(INT(YEARFRAC(I302,TODAY()))&lt;=30,INT(YEARFRAC(I302,TODAY())),"")</f>
        <v/>
      </c>
      <c r="AE302" s="57" t="str">
        <f ca="1">IF(AND(INT(YEARFRAC(I302,TODAY()))&gt;=31,INT(YEARFRAC(I302,TODAY()))&lt;=35),INT(YEARFRAC(I302,TODAY())),"")</f>
        <v/>
      </c>
      <c r="AF302" s="57" t="str">
        <f ca="1">IF(AND(INT(YEARFRAC(I302,TODAY()))&gt;=36,INT(YEARFRAC(I302,TODAY()))&lt;=40),INT(YEARFRAC(I302,TODAY())),"")</f>
        <v/>
      </c>
      <c r="AG302" s="58" t="str">
        <f ca="1">IF(AND(INT(YEARFRAC(I302,TODAY()))&gt;=41,INT(YEARFRAC(I302,TODAY()))&lt;=45),INT(YEARFRAC(I302,TODAY())),"")</f>
        <v/>
      </c>
    </row>
    <row r="303" spans="15:33" ht="16.5" x14ac:dyDescent="0.25">
      <c r="O303" s="37"/>
      <c r="Z303" s="55"/>
      <c r="AA303" s="55">
        <v>45768</v>
      </c>
      <c r="AB303" s="55"/>
      <c r="AD303" s="57" t="str">
        <f ca="1">IF(INT(YEARFRAC(I303,TODAY()))&lt;=30,INT(YEARFRAC(I303,TODAY())),"")</f>
        <v/>
      </c>
      <c r="AE303" s="57" t="str">
        <f ca="1">IF(AND(INT(YEARFRAC(I303,TODAY()))&gt;=31,INT(YEARFRAC(I303,TODAY()))&lt;=35),INT(YEARFRAC(I303,TODAY())),"")</f>
        <v/>
      </c>
      <c r="AF303" s="57" t="str">
        <f ca="1">IF(AND(INT(YEARFRAC(I303,TODAY()))&gt;=36,INT(YEARFRAC(I303,TODAY()))&lt;=40),INT(YEARFRAC(I303,TODAY())),"")</f>
        <v/>
      </c>
      <c r="AG303" s="58" t="str">
        <f ca="1">IF(AND(INT(YEARFRAC(I303,TODAY()))&gt;=41,INT(YEARFRAC(I303,TODAY()))&lt;=45),INT(YEARFRAC(I303,TODAY())),"")</f>
        <v/>
      </c>
    </row>
    <row r="304" spans="15:33" ht="16.5" x14ac:dyDescent="0.25">
      <c r="O304" s="37"/>
      <c r="Z304" s="55"/>
      <c r="AA304" s="55">
        <v>45768</v>
      </c>
      <c r="AB304" s="55"/>
      <c r="AD304" s="57" t="str">
        <f ca="1">IF(INT(YEARFRAC(I304,TODAY()))&lt;=30,INT(YEARFRAC(I304,TODAY())),"")</f>
        <v/>
      </c>
      <c r="AE304" s="57" t="str">
        <f ca="1">IF(AND(INT(YEARFRAC(I304,TODAY()))&gt;=31,INT(YEARFRAC(I304,TODAY()))&lt;=35),INT(YEARFRAC(I304,TODAY())),"")</f>
        <v/>
      </c>
      <c r="AF304" s="57" t="str">
        <f ca="1">IF(AND(INT(YEARFRAC(I304,TODAY()))&gt;=36,INT(YEARFRAC(I304,TODAY()))&lt;=40),INT(YEARFRAC(I304,TODAY())),"")</f>
        <v/>
      </c>
      <c r="AG304" s="58" t="str">
        <f ca="1">IF(AND(INT(YEARFRAC(I304,TODAY()))&gt;=41,INT(YEARFRAC(I304,TODAY()))&lt;=45),INT(YEARFRAC(I304,TODAY())),"")</f>
        <v/>
      </c>
    </row>
    <row r="305" spans="15:33" ht="16.5" x14ac:dyDescent="0.25">
      <c r="O305" s="37"/>
      <c r="Z305" s="55"/>
      <c r="AA305" s="55">
        <v>45768</v>
      </c>
      <c r="AB305" s="55"/>
      <c r="AD305" s="57" t="str">
        <f ca="1">IF(INT(YEARFRAC(I305,TODAY()))&lt;=30,INT(YEARFRAC(I305,TODAY())),"")</f>
        <v/>
      </c>
      <c r="AE305" s="57" t="str">
        <f ca="1">IF(AND(INT(YEARFRAC(I305,TODAY()))&gt;=31,INT(YEARFRAC(I305,TODAY()))&lt;=35),INT(YEARFRAC(I305,TODAY())),"")</f>
        <v/>
      </c>
      <c r="AF305" s="57" t="str">
        <f ca="1">IF(AND(INT(YEARFRAC(I305,TODAY()))&gt;=36,INT(YEARFRAC(I305,TODAY()))&lt;=40),INT(YEARFRAC(I305,TODAY())),"")</f>
        <v/>
      </c>
      <c r="AG305" s="58" t="str">
        <f ca="1">IF(AND(INT(YEARFRAC(I305,TODAY()))&gt;=41,INT(YEARFRAC(I305,TODAY()))&lt;=45),INT(YEARFRAC(I305,TODAY())),"")</f>
        <v/>
      </c>
    </row>
    <row r="306" spans="15:33" ht="16.5" x14ac:dyDescent="0.25">
      <c r="O306" s="37"/>
      <c r="Z306" s="55"/>
      <c r="AA306" s="55">
        <v>45768</v>
      </c>
      <c r="AB306" s="55"/>
      <c r="AD306" s="57" t="str">
        <f ca="1">IF(INT(YEARFRAC(I306,TODAY()))&lt;=30,INT(YEARFRAC(I306,TODAY())),"")</f>
        <v/>
      </c>
      <c r="AE306" s="57" t="str">
        <f ca="1">IF(AND(INT(YEARFRAC(I306,TODAY()))&gt;=31,INT(YEARFRAC(I306,TODAY()))&lt;=35),INT(YEARFRAC(I306,TODAY())),"")</f>
        <v/>
      </c>
      <c r="AF306" s="57" t="str">
        <f ca="1">IF(AND(INT(YEARFRAC(I306,TODAY()))&gt;=36,INT(YEARFRAC(I306,TODAY()))&lt;=40),INT(YEARFRAC(I306,TODAY())),"")</f>
        <v/>
      </c>
      <c r="AG306" s="58" t="str">
        <f ca="1">IF(AND(INT(YEARFRAC(I306,TODAY()))&gt;=41,INT(YEARFRAC(I306,TODAY()))&lt;=45),INT(YEARFRAC(I306,TODAY())),"")</f>
        <v/>
      </c>
    </row>
    <row r="307" spans="15:33" ht="16.5" x14ac:dyDescent="0.25">
      <c r="O307" s="37"/>
      <c r="Z307" s="55"/>
      <c r="AA307" s="55">
        <v>45768</v>
      </c>
      <c r="AB307" s="55"/>
      <c r="AD307" s="57" t="str">
        <f ca="1">IF(INT(YEARFRAC(I307,TODAY()))&lt;=30,INT(YEARFRAC(I307,TODAY())),"")</f>
        <v/>
      </c>
      <c r="AE307" s="57" t="str">
        <f ca="1">IF(AND(INT(YEARFRAC(I307,TODAY()))&gt;=31,INT(YEARFRAC(I307,TODAY()))&lt;=35),INT(YEARFRAC(I307,TODAY())),"")</f>
        <v/>
      </c>
      <c r="AF307" s="57" t="str">
        <f ca="1">IF(AND(INT(YEARFRAC(I307,TODAY()))&gt;=36,INT(YEARFRAC(I307,TODAY()))&lt;=40),INT(YEARFRAC(I307,TODAY())),"")</f>
        <v/>
      </c>
      <c r="AG307" s="58" t="str">
        <f ca="1">IF(AND(INT(YEARFRAC(I307,TODAY()))&gt;=41,INT(YEARFRAC(I307,TODAY()))&lt;=45),INT(YEARFRAC(I307,TODAY())),"")</f>
        <v/>
      </c>
    </row>
    <row r="308" spans="15:33" ht="16.5" x14ac:dyDescent="0.25">
      <c r="O308" s="37"/>
      <c r="Z308" s="55"/>
      <c r="AA308" s="55">
        <v>45768</v>
      </c>
      <c r="AB308" s="55"/>
      <c r="AD308" s="57" t="str">
        <f ca="1">IF(INT(YEARFRAC(I308,TODAY()))&lt;=30,INT(YEARFRAC(I308,TODAY())),"")</f>
        <v/>
      </c>
      <c r="AE308" s="57" t="str">
        <f ca="1">IF(AND(INT(YEARFRAC(I308,TODAY()))&gt;=31,INT(YEARFRAC(I308,TODAY()))&lt;=35),INT(YEARFRAC(I308,TODAY())),"")</f>
        <v/>
      </c>
      <c r="AF308" s="57" t="str">
        <f ca="1">IF(AND(INT(YEARFRAC(I308,TODAY()))&gt;=36,INT(YEARFRAC(I308,TODAY()))&lt;=40),INT(YEARFRAC(I308,TODAY())),"")</f>
        <v/>
      </c>
      <c r="AG308" s="58" t="str">
        <f ca="1">IF(AND(INT(YEARFRAC(I308,TODAY()))&gt;=41,INT(YEARFRAC(I308,TODAY()))&lt;=45),INT(YEARFRAC(I308,TODAY())),"")</f>
        <v/>
      </c>
    </row>
    <row r="309" spans="15:33" ht="16.5" x14ac:dyDescent="0.25">
      <c r="O309" s="37"/>
      <c r="Z309" s="55"/>
      <c r="AA309" s="55">
        <v>45768</v>
      </c>
      <c r="AB309" s="55"/>
      <c r="AD309" s="57" t="str">
        <f ca="1">IF(INT(YEARFRAC(I309,TODAY()))&lt;=30,INT(YEARFRAC(I309,TODAY())),"")</f>
        <v/>
      </c>
      <c r="AE309" s="57" t="str">
        <f ca="1">IF(AND(INT(YEARFRAC(I309,TODAY()))&gt;=31,INT(YEARFRAC(I309,TODAY()))&lt;=35),INT(YEARFRAC(I309,TODAY())),"")</f>
        <v/>
      </c>
      <c r="AF309" s="57" t="str">
        <f ca="1">IF(AND(INT(YEARFRAC(I309,TODAY()))&gt;=36,INT(YEARFRAC(I309,TODAY()))&lt;=40),INT(YEARFRAC(I309,TODAY())),"")</f>
        <v/>
      </c>
      <c r="AG309" s="58" t="str">
        <f ca="1">IF(AND(INT(YEARFRAC(I309,TODAY()))&gt;=41,INT(YEARFRAC(I309,TODAY()))&lt;=45),INT(YEARFRAC(I309,TODAY())),"")</f>
        <v/>
      </c>
    </row>
    <row r="310" spans="15:33" ht="16.5" x14ac:dyDescent="0.25">
      <c r="O310" s="37"/>
      <c r="Z310" s="55"/>
      <c r="AA310" s="55">
        <v>45768</v>
      </c>
      <c r="AB310" s="55"/>
      <c r="AD310" s="57" t="str">
        <f ca="1">IF(INT(YEARFRAC(I310,TODAY()))&lt;=30,INT(YEARFRAC(I310,TODAY())),"")</f>
        <v/>
      </c>
      <c r="AE310" s="57" t="str">
        <f ca="1">IF(AND(INT(YEARFRAC(I310,TODAY()))&gt;=31,INT(YEARFRAC(I310,TODAY()))&lt;=35),INT(YEARFRAC(I310,TODAY())),"")</f>
        <v/>
      </c>
      <c r="AF310" s="57" t="str">
        <f ca="1">IF(AND(INT(YEARFRAC(I310,TODAY()))&gt;=36,INT(YEARFRAC(I310,TODAY()))&lt;=40),INT(YEARFRAC(I310,TODAY())),"")</f>
        <v/>
      </c>
      <c r="AG310" s="58" t="str">
        <f ca="1">IF(AND(INT(YEARFRAC(I310,TODAY()))&gt;=41,INT(YEARFRAC(I310,TODAY()))&lt;=45),INT(YEARFRAC(I310,TODAY())),"")</f>
        <v/>
      </c>
    </row>
    <row r="311" spans="15:33" ht="16.5" x14ac:dyDescent="0.25">
      <c r="O311" s="37"/>
      <c r="Z311" s="55"/>
      <c r="AA311" s="55">
        <v>45768</v>
      </c>
      <c r="AB311" s="55"/>
      <c r="AD311" s="57" t="str">
        <f ca="1">IF(INT(YEARFRAC(I311,TODAY()))&lt;=30,INT(YEARFRAC(I311,TODAY())),"")</f>
        <v/>
      </c>
      <c r="AE311" s="57" t="str">
        <f ca="1">IF(AND(INT(YEARFRAC(I311,TODAY()))&gt;=31,INT(YEARFRAC(I311,TODAY()))&lt;=35),INT(YEARFRAC(I311,TODAY())),"")</f>
        <v/>
      </c>
      <c r="AF311" s="57" t="str">
        <f ca="1">IF(AND(INT(YEARFRAC(I311,TODAY()))&gt;=36,INT(YEARFRAC(I311,TODAY()))&lt;=40),INT(YEARFRAC(I311,TODAY())),"")</f>
        <v/>
      </c>
      <c r="AG311" s="58" t="str">
        <f ca="1">IF(AND(INT(YEARFRAC(I311,TODAY()))&gt;=41,INT(YEARFRAC(I311,TODAY()))&lt;=45),INT(YEARFRAC(I311,TODAY())),"")</f>
        <v/>
      </c>
    </row>
    <row r="312" spans="15:33" ht="16.5" x14ac:dyDescent="0.25">
      <c r="O312" s="37"/>
      <c r="Z312" s="55"/>
      <c r="AA312" s="55">
        <v>45768</v>
      </c>
      <c r="AB312" s="55"/>
      <c r="AD312" s="57" t="str">
        <f ca="1">IF(INT(YEARFRAC(I312,TODAY()))&lt;=30,INT(YEARFRAC(I312,TODAY())),"")</f>
        <v/>
      </c>
      <c r="AE312" s="57" t="str">
        <f ca="1">IF(AND(INT(YEARFRAC(I312,TODAY()))&gt;=31,INT(YEARFRAC(I312,TODAY()))&lt;=35),INT(YEARFRAC(I312,TODAY())),"")</f>
        <v/>
      </c>
      <c r="AF312" s="57" t="str">
        <f ca="1">IF(AND(INT(YEARFRAC(I312,TODAY()))&gt;=36,INT(YEARFRAC(I312,TODAY()))&lt;=40),INT(YEARFRAC(I312,TODAY())),"")</f>
        <v/>
      </c>
      <c r="AG312" s="58" t="str">
        <f ca="1">IF(AND(INT(YEARFRAC(I312,TODAY()))&gt;=41,INT(YEARFRAC(I312,TODAY()))&lt;=45),INT(YEARFRAC(I312,TODAY())),"")</f>
        <v/>
      </c>
    </row>
    <row r="313" spans="15:33" ht="16.5" x14ac:dyDescent="0.25">
      <c r="O313" s="37"/>
      <c r="Z313" s="55"/>
      <c r="AA313" s="55">
        <v>45768</v>
      </c>
      <c r="AB313" s="55"/>
      <c r="AD313" s="57" t="str">
        <f ca="1">IF(INT(YEARFRAC(I313,TODAY()))&lt;=30,INT(YEARFRAC(I313,TODAY())),"")</f>
        <v/>
      </c>
      <c r="AE313" s="57" t="str">
        <f ca="1">IF(AND(INT(YEARFRAC(I313,TODAY()))&gt;=31,INT(YEARFRAC(I313,TODAY()))&lt;=35),INT(YEARFRAC(I313,TODAY())),"")</f>
        <v/>
      </c>
      <c r="AF313" s="57" t="str">
        <f ca="1">IF(AND(INT(YEARFRAC(I313,TODAY()))&gt;=36,INT(YEARFRAC(I313,TODAY()))&lt;=40),INT(YEARFRAC(I313,TODAY())),"")</f>
        <v/>
      </c>
      <c r="AG313" s="58" t="str">
        <f ca="1">IF(AND(INT(YEARFRAC(I313,TODAY()))&gt;=41,INT(YEARFRAC(I313,TODAY()))&lt;=45),INT(YEARFRAC(I313,TODAY())),"")</f>
        <v/>
      </c>
    </row>
    <row r="314" spans="15:33" ht="16.5" x14ac:dyDescent="0.25">
      <c r="O314" s="37"/>
      <c r="Z314" s="55"/>
      <c r="AA314" s="55">
        <v>45768</v>
      </c>
      <c r="AB314" s="55"/>
      <c r="AD314" s="57" t="str">
        <f ca="1">IF(INT(YEARFRAC(I314,TODAY()))&lt;=30,INT(YEARFRAC(I314,TODAY())),"")</f>
        <v/>
      </c>
      <c r="AE314" s="57" t="str">
        <f ca="1">IF(AND(INT(YEARFRAC(I314,TODAY()))&gt;=31,INT(YEARFRAC(I314,TODAY()))&lt;=35),INT(YEARFRAC(I314,TODAY())),"")</f>
        <v/>
      </c>
      <c r="AF314" s="57" t="str">
        <f ca="1">IF(AND(INT(YEARFRAC(I314,TODAY()))&gt;=36,INT(YEARFRAC(I314,TODAY()))&lt;=40),INT(YEARFRAC(I314,TODAY())),"")</f>
        <v/>
      </c>
      <c r="AG314" s="58" t="str">
        <f ca="1">IF(AND(INT(YEARFRAC(I314,TODAY()))&gt;=41,INT(YEARFRAC(I314,TODAY()))&lt;=45),INT(YEARFRAC(I314,TODAY())),"")</f>
        <v/>
      </c>
    </row>
    <row r="315" spans="15:33" ht="16.5" x14ac:dyDescent="0.25">
      <c r="O315" s="37"/>
      <c r="Z315" s="55"/>
      <c r="AA315" s="55">
        <v>45768</v>
      </c>
      <c r="AB315" s="55"/>
      <c r="AD315" s="57" t="str">
        <f ca="1">IF(INT(YEARFRAC(I315,TODAY()))&lt;=30,INT(YEARFRAC(I315,TODAY())),"")</f>
        <v/>
      </c>
      <c r="AE315" s="57" t="str">
        <f ca="1">IF(AND(INT(YEARFRAC(I315,TODAY()))&gt;=31,INT(YEARFRAC(I315,TODAY()))&lt;=35),INT(YEARFRAC(I315,TODAY())),"")</f>
        <v/>
      </c>
      <c r="AF315" s="57" t="str">
        <f ca="1">IF(AND(INT(YEARFRAC(I315,TODAY()))&gt;=36,INT(YEARFRAC(I315,TODAY()))&lt;=40),INT(YEARFRAC(I315,TODAY())),"")</f>
        <v/>
      </c>
      <c r="AG315" s="58" t="str">
        <f ca="1">IF(AND(INT(YEARFRAC(I315,TODAY()))&gt;=41,INT(YEARFRAC(I315,TODAY()))&lt;=45),INT(YEARFRAC(I315,TODAY())),"")</f>
        <v/>
      </c>
    </row>
    <row r="316" spans="15:33" ht="16.5" x14ac:dyDescent="0.25">
      <c r="O316" s="37"/>
      <c r="Z316" s="55"/>
      <c r="AA316" s="55">
        <v>45768</v>
      </c>
      <c r="AB316" s="55"/>
      <c r="AD316" s="57" t="str">
        <f ca="1">IF(INT(YEARFRAC(I316,TODAY()))&lt;=30,INT(YEARFRAC(I316,TODAY())),"")</f>
        <v/>
      </c>
      <c r="AE316" s="57" t="str">
        <f ca="1">IF(AND(INT(YEARFRAC(I316,TODAY()))&gt;=31,INT(YEARFRAC(I316,TODAY()))&lt;=35),INT(YEARFRAC(I316,TODAY())),"")</f>
        <v/>
      </c>
      <c r="AF316" s="57" t="str">
        <f ca="1">IF(AND(INT(YEARFRAC(I316,TODAY()))&gt;=36,INT(YEARFRAC(I316,TODAY()))&lt;=40),INT(YEARFRAC(I316,TODAY())),"")</f>
        <v/>
      </c>
      <c r="AG316" s="58" t="str">
        <f ca="1">IF(AND(INT(YEARFRAC(I316,TODAY()))&gt;=41,INT(YEARFRAC(I316,TODAY()))&lt;=45),INT(YEARFRAC(I316,TODAY())),"")</f>
        <v/>
      </c>
    </row>
    <row r="317" spans="15:33" ht="16.5" x14ac:dyDescent="0.25">
      <c r="O317" s="37"/>
      <c r="Z317" s="55"/>
      <c r="AA317" s="55">
        <v>45768</v>
      </c>
      <c r="AB317" s="55"/>
      <c r="AD317" s="57" t="str">
        <f ca="1">IF(INT(YEARFRAC(I317,TODAY()))&lt;=30,INT(YEARFRAC(I317,TODAY())),"")</f>
        <v/>
      </c>
      <c r="AE317" s="57" t="str">
        <f ca="1">IF(AND(INT(YEARFRAC(I317,TODAY()))&gt;=31,INT(YEARFRAC(I317,TODAY()))&lt;=35),INT(YEARFRAC(I317,TODAY())),"")</f>
        <v/>
      </c>
      <c r="AF317" s="57" t="str">
        <f ca="1">IF(AND(INT(YEARFRAC(I317,TODAY()))&gt;=36,INT(YEARFRAC(I317,TODAY()))&lt;=40),INT(YEARFRAC(I317,TODAY())),"")</f>
        <v/>
      </c>
      <c r="AG317" s="58" t="str">
        <f ca="1">IF(AND(INT(YEARFRAC(I317,TODAY()))&gt;=41,INT(YEARFRAC(I317,TODAY()))&lt;=45),INT(YEARFRAC(I317,TODAY())),"")</f>
        <v/>
      </c>
    </row>
    <row r="318" spans="15:33" ht="16.5" x14ac:dyDescent="0.25">
      <c r="O318" s="37"/>
      <c r="Z318" s="55"/>
      <c r="AA318" s="55">
        <v>45768</v>
      </c>
      <c r="AB318" s="55"/>
      <c r="AD318" s="57" t="str">
        <f ca="1">IF(INT(YEARFRAC(I318,TODAY()))&lt;=30,INT(YEARFRAC(I318,TODAY())),"")</f>
        <v/>
      </c>
      <c r="AE318" s="57" t="str">
        <f ca="1">IF(AND(INT(YEARFRAC(I318,TODAY()))&gt;=31,INT(YEARFRAC(I318,TODAY()))&lt;=35),INT(YEARFRAC(I318,TODAY())),"")</f>
        <v/>
      </c>
      <c r="AF318" s="57" t="str">
        <f ca="1">IF(AND(INT(YEARFRAC(I318,TODAY()))&gt;=36,INT(YEARFRAC(I318,TODAY()))&lt;=40),INT(YEARFRAC(I318,TODAY())),"")</f>
        <v/>
      </c>
      <c r="AG318" s="58" t="str">
        <f ca="1">IF(AND(INT(YEARFRAC(I318,TODAY()))&gt;=41,INT(YEARFRAC(I318,TODAY()))&lt;=45),INT(YEARFRAC(I318,TODAY())),"")</f>
        <v/>
      </c>
    </row>
    <row r="319" spans="15:33" ht="16.5" x14ac:dyDescent="0.25">
      <c r="O319" s="37"/>
      <c r="Z319" s="55"/>
      <c r="AA319" s="55">
        <v>45768</v>
      </c>
      <c r="AB319" s="55"/>
      <c r="AD319" s="57" t="str">
        <f ca="1">IF(INT(YEARFRAC(I319,TODAY()))&lt;=30,INT(YEARFRAC(I319,TODAY())),"")</f>
        <v/>
      </c>
      <c r="AE319" s="57" t="str">
        <f ca="1">IF(AND(INT(YEARFRAC(I319,TODAY()))&gt;=31,INT(YEARFRAC(I319,TODAY()))&lt;=35),INT(YEARFRAC(I319,TODAY())),"")</f>
        <v/>
      </c>
      <c r="AF319" s="57" t="str">
        <f ca="1">IF(AND(INT(YEARFRAC(I319,TODAY()))&gt;=36,INT(YEARFRAC(I319,TODAY()))&lt;=40),INT(YEARFRAC(I319,TODAY())),"")</f>
        <v/>
      </c>
      <c r="AG319" s="58" t="str">
        <f ca="1">IF(AND(INT(YEARFRAC(I319,TODAY()))&gt;=41,INT(YEARFRAC(I319,TODAY()))&lt;=45),INT(YEARFRAC(I319,TODAY())),"")</f>
        <v/>
      </c>
    </row>
    <row r="320" spans="15:33" ht="16.5" x14ac:dyDescent="0.25">
      <c r="O320" s="37"/>
      <c r="Z320" s="55"/>
      <c r="AA320" s="55">
        <v>45768</v>
      </c>
      <c r="AB320" s="55"/>
      <c r="AD320" s="57" t="str">
        <f ca="1">IF(INT(YEARFRAC(I320,TODAY()))&lt;=30,INT(YEARFRAC(I320,TODAY())),"")</f>
        <v/>
      </c>
      <c r="AE320" s="57" t="str">
        <f ca="1">IF(AND(INT(YEARFRAC(I320,TODAY()))&gt;=31,INT(YEARFRAC(I320,TODAY()))&lt;=35),INT(YEARFRAC(I320,TODAY())),"")</f>
        <v/>
      </c>
      <c r="AF320" s="57" t="str">
        <f ca="1">IF(AND(INT(YEARFRAC(I320,TODAY()))&gt;=36,INT(YEARFRAC(I320,TODAY()))&lt;=40),INT(YEARFRAC(I320,TODAY())),"")</f>
        <v/>
      </c>
      <c r="AG320" s="58" t="str">
        <f ca="1">IF(AND(INT(YEARFRAC(I320,TODAY()))&gt;=41,INT(YEARFRAC(I320,TODAY()))&lt;=45),INT(YEARFRAC(I320,TODAY())),"")</f>
        <v/>
      </c>
    </row>
    <row r="321" spans="15:33" ht="16.5" x14ac:dyDescent="0.25">
      <c r="O321" s="37"/>
      <c r="Z321" s="55"/>
      <c r="AA321" s="55">
        <v>45768</v>
      </c>
      <c r="AB321" s="55"/>
      <c r="AD321" s="57" t="str">
        <f ca="1">IF(INT(YEARFRAC(I321,TODAY()))&lt;=30,INT(YEARFRAC(I321,TODAY())),"")</f>
        <v/>
      </c>
      <c r="AE321" s="57" t="str">
        <f ca="1">IF(AND(INT(YEARFRAC(I321,TODAY()))&gt;=31,INT(YEARFRAC(I321,TODAY()))&lt;=35),INT(YEARFRAC(I321,TODAY())),"")</f>
        <v/>
      </c>
      <c r="AF321" s="57" t="str">
        <f ca="1">IF(AND(INT(YEARFRAC(I321,TODAY()))&gt;=36,INT(YEARFRAC(I321,TODAY()))&lt;=40),INT(YEARFRAC(I321,TODAY())),"")</f>
        <v/>
      </c>
      <c r="AG321" s="58" t="str">
        <f ca="1">IF(AND(INT(YEARFRAC(I321,TODAY()))&gt;=41,INT(YEARFRAC(I321,TODAY()))&lt;=45),INT(YEARFRAC(I321,TODAY())),"")</f>
        <v/>
      </c>
    </row>
    <row r="322" spans="15:33" ht="16.5" x14ac:dyDescent="0.25">
      <c r="O322" s="37"/>
      <c r="Z322" s="55"/>
      <c r="AA322" s="55">
        <v>45768</v>
      </c>
      <c r="AB322" s="55"/>
      <c r="AD322" s="57" t="str">
        <f ca="1">IF(INT(YEARFRAC(I322,TODAY()))&lt;=30,INT(YEARFRAC(I322,TODAY())),"")</f>
        <v/>
      </c>
      <c r="AE322" s="57" t="str">
        <f ca="1">IF(AND(INT(YEARFRAC(I322,TODAY()))&gt;=31,INT(YEARFRAC(I322,TODAY()))&lt;=35),INT(YEARFRAC(I322,TODAY())),"")</f>
        <v/>
      </c>
      <c r="AF322" s="57" t="str">
        <f ca="1">IF(AND(INT(YEARFRAC(I322,TODAY()))&gt;=36,INT(YEARFRAC(I322,TODAY()))&lt;=40),INT(YEARFRAC(I322,TODAY())),"")</f>
        <v/>
      </c>
      <c r="AG322" s="58" t="str">
        <f ca="1">IF(AND(INT(YEARFRAC(I322,TODAY()))&gt;=41,INT(YEARFRAC(I322,TODAY()))&lt;=45),INT(YEARFRAC(I322,TODAY())),"")</f>
        <v/>
      </c>
    </row>
    <row r="323" spans="15:33" ht="16.5" x14ac:dyDescent="0.25">
      <c r="O323" s="37"/>
      <c r="Z323" s="55"/>
      <c r="AA323" s="55">
        <v>45768</v>
      </c>
      <c r="AB323" s="55"/>
      <c r="AD323" s="57" t="str">
        <f ca="1">IF(INT(YEARFRAC(I323,TODAY()))&lt;=30,INT(YEARFRAC(I323,TODAY())),"")</f>
        <v/>
      </c>
      <c r="AE323" s="57" t="str">
        <f ca="1">IF(AND(INT(YEARFRAC(I323,TODAY()))&gt;=31,INT(YEARFRAC(I323,TODAY()))&lt;=35),INT(YEARFRAC(I323,TODAY())),"")</f>
        <v/>
      </c>
      <c r="AF323" s="57" t="str">
        <f ca="1">IF(AND(INT(YEARFRAC(I323,TODAY()))&gt;=36,INT(YEARFRAC(I323,TODAY()))&lt;=40),INT(YEARFRAC(I323,TODAY())),"")</f>
        <v/>
      </c>
      <c r="AG323" s="58" t="str">
        <f ca="1">IF(AND(INT(YEARFRAC(I323,TODAY()))&gt;=41,INT(YEARFRAC(I323,TODAY()))&lt;=45),INT(YEARFRAC(I323,TODAY())),"")</f>
        <v/>
      </c>
    </row>
    <row r="324" spans="15:33" ht="16.5" x14ac:dyDescent="0.25">
      <c r="O324" s="37"/>
      <c r="Z324" s="55"/>
      <c r="AA324" s="55">
        <v>45768</v>
      </c>
      <c r="AB324" s="55"/>
      <c r="AD324" s="57" t="str">
        <f ca="1">IF(INT(YEARFRAC(I324,TODAY()))&lt;=30,INT(YEARFRAC(I324,TODAY())),"")</f>
        <v/>
      </c>
      <c r="AE324" s="57" t="str">
        <f ca="1">IF(AND(INT(YEARFRAC(I324,TODAY()))&gt;=31,INT(YEARFRAC(I324,TODAY()))&lt;=35),INT(YEARFRAC(I324,TODAY())),"")</f>
        <v/>
      </c>
      <c r="AF324" s="57" t="str">
        <f ca="1">IF(AND(INT(YEARFRAC(I324,TODAY()))&gt;=36,INT(YEARFRAC(I324,TODAY()))&lt;=40),INT(YEARFRAC(I324,TODAY())),"")</f>
        <v/>
      </c>
      <c r="AG324" s="58" t="str">
        <f ca="1">IF(AND(INT(YEARFRAC(I324,TODAY()))&gt;=41,INT(YEARFRAC(I324,TODAY()))&lt;=45),INT(YEARFRAC(I324,TODAY())),"")</f>
        <v/>
      </c>
    </row>
    <row r="325" spans="15:33" ht="16.5" x14ac:dyDescent="0.25">
      <c r="O325" s="37"/>
      <c r="Z325" s="55"/>
      <c r="AA325" s="55">
        <v>45768</v>
      </c>
      <c r="AB325" s="55"/>
      <c r="AD325" s="57" t="str">
        <f ca="1">IF(INT(YEARFRAC(I325,TODAY()))&lt;=30,INT(YEARFRAC(I325,TODAY())),"")</f>
        <v/>
      </c>
      <c r="AE325" s="57" t="str">
        <f ca="1">IF(AND(INT(YEARFRAC(I325,TODAY()))&gt;=31,INT(YEARFRAC(I325,TODAY()))&lt;=35),INT(YEARFRAC(I325,TODAY())),"")</f>
        <v/>
      </c>
      <c r="AF325" s="57" t="str">
        <f ca="1">IF(AND(INT(YEARFRAC(I325,TODAY()))&gt;=36,INT(YEARFRAC(I325,TODAY()))&lt;=40),INT(YEARFRAC(I325,TODAY())),"")</f>
        <v/>
      </c>
      <c r="AG325" s="58" t="str">
        <f ca="1">IF(AND(INT(YEARFRAC(I325,TODAY()))&gt;=41,INT(YEARFRAC(I325,TODAY()))&lt;=45),INT(YEARFRAC(I325,TODAY())),"")</f>
        <v/>
      </c>
    </row>
    <row r="326" spans="15:33" ht="16.5" x14ac:dyDescent="0.25">
      <c r="O326" s="37"/>
      <c r="Z326" s="55"/>
      <c r="AA326" s="55">
        <v>45768</v>
      </c>
      <c r="AB326" s="55"/>
      <c r="AD326" s="57" t="str">
        <f ca="1">IF(INT(YEARFRAC(I326,TODAY()))&lt;=30,INT(YEARFRAC(I326,TODAY())),"")</f>
        <v/>
      </c>
      <c r="AE326" s="57" t="str">
        <f ca="1">IF(AND(INT(YEARFRAC(I326,TODAY()))&gt;=31,INT(YEARFRAC(I326,TODAY()))&lt;=35),INT(YEARFRAC(I326,TODAY())),"")</f>
        <v/>
      </c>
      <c r="AF326" s="57" t="str">
        <f ca="1">IF(AND(INT(YEARFRAC(I326,TODAY()))&gt;=36,INT(YEARFRAC(I326,TODAY()))&lt;=40),INT(YEARFRAC(I326,TODAY())),"")</f>
        <v/>
      </c>
      <c r="AG326" s="58" t="str">
        <f ca="1">IF(AND(INT(YEARFRAC(I326,TODAY()))&gt;=41,INT(YEARFRAC(I326,TODAY()))&lt;=45),INT(YEARFRAC(I326,TODAY())),"")</f>
        <v/>
      </c>
    </row>
    <row r="327" spans="15:33" ht="16.5" x14ac:dyDescent="0.25">
      <c r="O327" s="37"/>
      <c r="Z327" s="55"/>
      <c r="AA327" s="55">
        <v>45768</v>
      </c>
      <c r="AB327" s="55"/>
      <c r="AD327" s="57" t="str">
        <f ca="1">IF(INT(YEARFRAC(I327,TODAY()))&lt;=30,INT(YEARFRAC(I327,TODAY())),"")</f>
        <v/>
      </c>
      <c r="AE327" s="57" t="str">
        <f ca="1">IF(AND(INT(YEARFRAC(I327,TODAY()))&gt;=31,INT(YEARFRAC(I327,TODAY()))&lt;=35),INT(YEARFRAC(I327,TODAY())),"")</f>
        <v/>
      </c>
      <c r="AF327" s="57" t="str">
        <f ca="1">IF(AND(INT(YEARFRAC(I327,TODAY()))&gt;=36,INT(YEARFRAC(I327,TODAY()))&lt;=40),INT(YEARFRAC(I327,TODAY())),"")</f>
        <v/>
      </c>
      <c r="AG327" s="58" t="str">
        <f ca="1">IF(AND(INT(YEARFRAC(I327,TODAY()))&gt;=41,INT(YEARFRAC(I327,TODAY()))&lt;=45),INT(YEARFRAC(I327,TODAY())),"")</f>
        <v/>
      </c>
    </row>
    <row r="328" spans="15:33" ht="16.5" x14ac:dyDescent="0.25">
      <c r="O328" s="37"/>
      <c r="Z328" s="55"/>
      <c r="AA328" s="55">
        <v>45768</v>
      </c>
      <c r="AB328" s="55"/>
      <c r="AD328" s="57" t="str">
        <f ca="1">IF(INT(YEARFRAC(I328,TODAY()))&lt;=30,INT(YEARFRAC(I328,TODAY())),"")</f>
        <v/>
      </c>
      <c r="AE328" s="57" t="str">
        <f ca="1">IF(AND(INT(YEARFRAC(I328,TODAY()))&gt;=31,INT(YEARFRAC(I328,TODAY()))&lt;=35),INT(YEARFRAC(I328,TODAY())),"")</f>
        <v/>
      </c>
      <c r="AF328" s="57" t="str">
        <f ca="1">IF(AND(INT(YEARFRAC(I328,TODAY()))&gt;=36,INT(YEARFRAC(I328,TODAY()))&lt;=40),INT(YEARFRAC(I328,TODAY())),"")</f>
        <v/>
      </c>
      <c r="AG328" s="58" t="str">
        <f ca="1">IF(AND(INT(YEARFRAC(I328,TODAY()))&gt;=41,INT(YEARFRAC(I328,TODAY()))&lt;=45),INT(YEARFRAC(I328,TODAY())),"")</f>
        <v/>
      </c>
    </row>
    <row r="329" spans="15:33" ht="16.5" x14ac:dyDescent="0.25">
      <c r="O329" s="37"/>
      <c r="Z329" s="55"/>
      <c r="AA329" s="55">
        <v>45768</v>
      </c>
      <c r="AB329" s="55"/>
      <c r="AD329" s="57" t="str">
        <f ca="1">IF(INT(YEARFRAC(I329,TODAY()))&lt;=30,INT(YEARFRAC(I329,TODAY())),"")</f>
        <v/>
      </c>
      <c r="AE329" s="57" t="str">
        <f ca="1">IF(AND(INT(YEARFRAC(I329,TODAY()))&gt;=31,INT(YEARFRAC(I329,TODAY()))&lt;=35),INT(YEARFRAC(I329,TODAY())),"")</f>
        <v/>
      </c>
      <c r="AF329" s="57" t="str">
        <f ca="1">IF(AND(INT(YEARFRAC(I329,TODAY()))&gt;=36,INT(YEARFRAC(I329,TODAY()))&lt;=40),INT(YEARFRAC(I329,TODAY())),"")</f>
        <v/>
      </c>
      <c r="AG329" s="58" t="str">
        <f ca="1">IF(AND(INT(YEARFRAC(I329,TODAY()))&gt;=41,INT(YEARFRAC(I329,TODAY()))&lt;=45),INT(YEARFRAC(I329,TODAY())),"")</f>
        <v/>
      </c>
    </row>
    <row r="330" spans="15:33" ht="16.5" x14ac:dyDescent="0.25">
      <c r="O330" s="37"/>
      <c r="Z330" s="55"/>
      <c r="AA330" s="55">
        <v>45768</v>
      </c>
      <c r="AB330" s="55"/>
      <c r="AD330" s="57" t="str">
        <f ca="1">IF(INT(YEARFRAC(I330,TODAY()))&lt;=30,INT(YEARFRAC(I330,TODAY())),"")</f>
        <v/>
      </c>
      <c r="AE330" s="57" t="str">
        <f ca="1">IF(AND(INT(YEARFRAC(I330,TODAY()))&gt;=31,INT(YEARFRAC(I330,TODAY()))&lt;=35),INT(YEARFRAC(I330,TODAY())),"")</f>
        <v/>
      </c>
      <c r="AF330" s="57" t="str">
        <f ca="1">IF(AND(INT(YEARFRAC(I330,TODAY()))&gt;=36,INT(YEARFRAC(I330,TODAY()))&lt;=40),INT(YEARFRAC(I330,TODAY())),"")</f>
        <v/>
      </c>
      <c r="AG330" s="58" t="str">
        <f ca="1">IF(AND(INT(YEARFRAC(I330,TODAY()))&gt;=41,INT(YEARFRAC(I330,TODAY()))&lt;=45),INT(YEARFRAC(I330,TODAY())),"")</f>
        <v/>
      </c>
    </row>
    <row r="331" spans="15:33" ht="16.5" x14ac:dyDescent="0.25">
      <c r="O331" s="37"/>
      <c r="Z331" s="55"/>
      <c r="AA331" s="55">
        <v>45768</v>
      </c>
      <c r="AB331" s="55"/>
      <c r="AD331" s="57" t="str">
        <f ca="1">IF(INT(YEARFRAC(I331,TODAY()))&lt;=30,INT(YEARFRAC(I331,TODAY())),"")</f>
        <v/>
      </c>
      <c r="AE331" s="57" t="str">
        <f ca="1">IF(AND(INT(YEARFRAC(I331,TODAY()))&gt;=31,INT(YEARFRAC(I331,TODAY()))&lt;=35),INT(YEARFRAC(I331,TODAY())),"")</f>
        <v/>
      </c>
      <c r="AF331" s="57" t="str">
        <f ca="1">IF(AND(INT(YEARFRAC(I331,TODAY()))&gt;=36,INT(YEARFRAC(I331,TODAY()))&lt;=40),INT(YEARFRAC(I331,TODAY())),"")</f>
        <v/>
      </c>
      <c r="AG331" s="58" t="str">
        <f ca="1">IF(AND(INT(YEARFRAC(I331,TODAY()))&gt;=41,INT(YEARFRAC(I331,TODAY()))&lt;=45),INT(YEARFRAC(I331,TODAY())),"")</f>
        <v/>
      </c>
    </row>
    <row r="332" spans="15:33" ht="16.5" x14ac:dyDescent="0.25">
      <c r="O332" s="37"/>
      <c r="Z332" s="55"/>
      <c r="AA332" s="55">
        <v>45768</v>
      </c>
      <c r="AB332" s="55"/>
      <c r="AD332" s="57" t="str">
        <f ca="1">IF(INT(YEARFRAC(I332,TODAY()))&lt;=30,INT(YEARFRAC(I332,TODAY())),"")</f>
        <v/>
      </c>
      <c r="AE332" s="57" t="str">
        <f ca="1">IF(AND(INT(YEARFRAC(I332,TODAY()))&gt;=31,INT(YEARFRAC(I332,TODAY()))&lt;=35),INT(YEARFRAC(I332,TODAY())),"")</f>
        <v/>
      </c>
      <c r="AF332" s="57" t="str">
        <f ca="1">IF(AND(INT(YEARFRAC(I332,TODAY()))&gt;=36,INT(YEARFRAC(I332,TODAY()))&lt;=40),INT(YEARFRAC(I332,TODAY())),"")</f>
        <v/>
      </c>
      <c r="AG332" s="58" t="str">
        <f ca="1">IF(AND(INT(YEARFRAC(I332,TODAY()))&gt;=41,INT(YEARFRAC(I332,TODAY()))&lt;=45),INT(YEARFRAC(I332,TODAY())),"")</f>
        <v/>
      </c>
    </row>
    <row r="333" spans="15:33" ht="16.5" x14ac:dyDescent="0.25">
      <c r="O333" s="37"/>
      <c r="Z333" s="55"/>
      <c r="AA333" s="55">
        <v>45768</v>
      </c>
      <c r="AB333" s="55"/>
      <c r="AD333" s="57" t="str">
        <f ca="1">IF(INT(YEARFRAC(I333,TODAY()))&lt;=30,INT(YEARFRAC(I333,TODAY())),"")</f>
        <v/>
      </c>
      <c r="AE333" s="57" t="str">
        <f ca="1">IF(AND(INT(YEARFRAC(I333,TODAY()))&gt;=31,INT(YEARFRAC(I333,TODAY()))&lt;=35),INT(YEARFRAC(I333,TODAY())),"")</f>
        <v/>
      </c>
      <c r="AF333" s="57" t="str">
        <f ca="1">IF(AND(INT(YEARFRAC(I333,TODAY()))&gt;=36,INT(YEARFRAC(I333,TODAY()))&lt;=40),INT(YEARFRAC(I333,TODAY())),"")</f>
        <v/>
      </c>
      <c r="AG333" s="58" t="str">
        <f ca="1">IF(AND(INT(YEARFRAC(I333,TODAY()))&gt;=41,INT(YEARFRAC(I333,TODAY()))&lt;=45),INT(YEARFRAC(I333,TODAY())),"")</f>
        <v/>
      </c>
    </row>
    <row r="334" spans="15:33" ht="16.5" x14ac:dyDescent="0.25">
      <c r="O334" s="37"/>
      <c r="Z334" s="55"/>
      <c r="AA334" s="55">
        <v>45768</v>
      </c>
      <c r="AB334" s="55"/>
      <c r="AD334" s="57" t="str">
        <f ca="1">IF(INT(YEARFRAC(I334,TODAY()))&lt;=30,INT(YEARFRAC(I334,TODAY())),"")</f>
        <v/>
      </c>
      <c r="AE334" s="57" t="str">
        <f ca="1">IF(AND(INT(YEARFRAC(I334,TODAY()))&gt;=31,INT(YEARFRAC(I334,TODAY()))&lt;=35),INT(YEARFRAC(I334,TODAY())),"")</f>
        <v/>
      </c>
      <c r="AF334" s="57" t="str">
        <f ca="1">IF(AND(INT(YEARFRAC(I334,TODAY()))&gt;=36,INT(YEARFRAC(I334,TODAY()))&lt;=40),INT(YEARFRAC(I334,TODAY())),"")</f>
        <v/>
      </c>
      <c r="AG334" s="58" t="str">
        <f ca="1">IF(AND(INT(YEARFRAC(I334,TODAY()))&gt;=41,INT(YEARFRAC(I334,TODAY()))&lt;=45),INT(YEARFRAC(I334,TODAY())),"")</f>
        <v/>
      </c>
    </row>
    <row r="335" spans="15:33" ht="16.5" x14ac:dyDescent="0.25">
      <c r="O335" s="37"/>
      <c r="Z335" s="55"/>
      <c r="AA335" s="55">
        <v>45768</v>
      </c>
      <c r="AB335" s="55"/>
      <c r="AD335" s="57" t="str">
        <f ca="1">IF(INT(YEARFRAC(I335,TODAY()))&lt;=30,INT(YEARFRAC(I335,TODAY())),"")</f>
        <v/>
      </c>
      <c r="AE335" s="57" t="str">
        <f ca="1">IF(AND(INT(YEARFRAC(I335,TODAY()))&gt;=31,INT(YEARFRAC(I335,TODAY()))&lt;=35),INT(YEARFRAC(I335,TODAY())),"")</f>
        <v/>
      </c>
      <c r="AF335" s="57" t="str">
        <f ca="1">IF(AND(INT(YEARFRAC(I335,TODAY()))&gt;=36,INT(YEARFRAC(I335,TODAY()))&lt;=40),INT(YEARFRAC(I335,TODAY())),"")</f>
        <v/>
      </c>
      <c r="AG335" s="58" t="str">
        <f ca="1">IF(AND(INT(YEARFRAC(I335,TODAY()))&gt;=41,INT(YEARFRAC(I335,TODAY()))&lt;=45),INT(YEARFRAC(I335,TODAY())),"")</f>
        <v/>
      </c>
    </row>
    <row r="336" spans="15:33" ht="16.5" x14ac:dyDescent="0.25">
      <c r="O336" s="37"/>
      <c r="Z336" s="55"/>
      <c r="AA336" s="55">
        <v>45768</v>
      </c>
      <c r="AB336" s="55"/>
      <c r="AD336" s="57" t="str">
        <f ca="1">IF(INT(YEARFRAC(I336,TODAY()))&lt;=30,INT(YEARFRAC(I336,TODAY())),"")</f>
        <v/>
      </c>
      <c r="AE336" s="57" t="str">
        <f ca="1">IF(AND(INT(YEARFRAC(I336,TODAY()))&gt;=31,INT(YEARFRAC(I336,TODAY()))&lt;=35),INT(YEARFRAC(I336,TODAY())),"")</f>
        <v/>
      </c>
      <c r="AF336" s="57" t="str">
        <f ca="1">IF(AND(INT(YEARFRAC(I336,TODAY()))&gt;=36,INT(YEARFRAC(I336,TODAY()))&lt;=40),INT(YEARFRAC(I336,TODAY())),"")</f>
        <v/>
      </c>
      <c r="AG336" s="58" t="str">
        <f ca="1">IF(AND(INT(YEARFRAC(I336,TODAY()))&gt;=41,INT(YEARFRAC(I336,TODAY()))&lt;=45),INT(YEARFRAC(I336,TODAY())),"")</f>
        <v/>
      </c>
    </row>
    <row r="337" spans="15:33" ht="16.5" x14ac:dyDescent="0.25">
      <c r="O337" s="37"/>
      <c r="Z337" s="55"/>
      <c r="AA337" s="55">
        <v>45768</v>
      </c>
      <c r="AB337" s="55"/>
      <c r="AD337" s="57" t="str">
        <f ca="1">IF(INT(YEARFRAC(I337,TODAY()))&lt;=30,INT(YEARFRAC(I337,TODAY())),"")</f>
        <v/>
      </c>
      <c r="AE337" s="57" t="str">
        <f ca="1">IF(AND(INT(YEARFRAC(I337,TODAY()))&gt;=31,INT(YEARFRAC(I337,TODAY()))&lt;=35),INT(YEARFRAC(I337,TODAY())),"")</f>
        <v/>
      </c>
      <c r="AF337" s="57" t="str">
        <f ca="1">IF(AND(INT(YEARFRAC(I337,TODAY()))&gt;=36,INT(YEARFRAC(I337,TODAY()))&lt;=40),INT(YEARFRAC(I337,TODAY())),"")</f>
        <v/>
      </c>
      <c r="AG337" s="58" t="str">
        <f ca="1">IF(AND(INT(YEARFRAC(I337,TODAY()))&gt;=41,INT(YEARFRAC(I337,TODAY()))&lt;=45),INT(YEARFRAC(I337,TODAY())),"")</f>
        <v/>
      </c>
    </row>
    <row r="338" spans="15:33" ht="16.5" x14ac:dyDescent="0.25">
      <c r="O338" s="37"/>
      <c r="Z338" s="55"/>
      <c r="AA338" s="55">
        <v>45768</v>
      </c>
      <c r="AB338" s="55"/>
      <c r="AD338" s="57" t="str">
        <f ca="1">IF(INT(YEARFRAC(I338,TODAY()))&lt;=30,INT(YEARFRAC(I338,TODAY())),"")</f>
        <v/>
      </c>
      <c r="AE338" s="57" t="str">
        <f ca="1">IF(AND(INT(YEARFRAC(I338,TODAY()))&gt;=31,INT(YEARFRAC(I338,TODAY()))&lt;=35),INT(YEARFRAC(I338,TODAY())),"")</f>
        <v/>
      </c>
      <c r="AF338" s="57" t="str">
        <f ca="1">IF(AND(INT(YEARFRAC(I338,TODAY()))&gt;=36,INT(YEARFRAC(I338,TODAY()))&lt;=40),INT(YEARFRAC(I338,TODAY())),"")</f>
        <v/>
      </c>
      <c r="AG338" s="58" t="str">
        <f ca="1">IF(AND(INT(YEARFRAC(I338,TODAY()))&gt;=41,INT(YEARFRAC(I338,TODAY()))&lt;=45),INT(YEARFRAC(I338,TODAY())),"")</f>
        <v/>
      </c>
    </row>
    <row r="339" spans="15:33" ht="16.5" x14ac:dyDescent="0.25">
      <c r="O339" s="37"/>
      <c r="Z339" s="55"/>
      <c r="AA339" s="55">
        <v>45768</v>
      </c>
      <c r="AB339" s="55"/>
      <c r="AD339" s="57" t="str">
        <f ca="1">IF(INT(YEARFRAC(I339,TODAY()))&lt;=30,INT(YEARFRAC(I339,TODAY())),"")</f>
        <v/>
      </c>
      <c r="AE339" s="57" t="str">
        <f ca="1">IF(AND(INT(YEARFRAC(I339,TODAY()))&gt;=31,INT(YEARFRAC(I339,TODAY()))&lt;=35),INT(YEARFRAC(I339,TODAY())),"")</f>
        <v/>
      </c>
      <c r="AF339" s="57" t="str">
        <f ca="1">IF(AND(INT(YEARFRAC(I339,TODAY()))&gt;=36,INT(YEARFRAC(I339,TODAY()))&lt;=40),INT(YEARFRAC(I339,TODAY())),"")</f>
        <v/>
      </c>
      <c r="AG339" s="58" t="str">
        <f ca="1">IF(AND(INT(YEARFRAC(I339,TODAY()))&gt;=41,INT(YEARFRAC(I339,TODAY()))&lt;=45),INT(YEARFRAC(I339,TODAY())),"")</f>
        <v/>
      </c>
    </row>
    <row r="340" spans="15:33" ht="16.5" x14ac:dyDescent="0.25">
      <c r="O340" s="37"/>
      <c r="Z340" s="55"/>
      <c r="AA340" s="55">
        <v>45768</v>
      </c>
      <c r="AB340" s="55"/>
      <c r="AD340" s="57" t="str">
        <f ca="1">IF(INT(YEARFRAC(I340,TODAY()))&lt;=30,INT(YEARFRAC(I340,TODAY())),"")</f>
        <v/>
      </c>
      <c r="AE340" s="57" t="str">
        <f ca="1">IF(AND(INT(YEARFRAC(I340,TODAY()))&gt;=31,INT(YEARFRAC(I340,TODAY()))&lt;=35),INT(YEARFRAC(I340,TODAY())),"")</f>
        <v/>
      </c>
      <c r="AF340" s="57" t="str">
        <f ca="1">IF(AND(INT(YEARFRAC(I340,TODAY()))&gt;=36,INT(YEARFRAC(I340,TODAY()))&lt;=40),INT(YEARFRAC(I340,TODAY())),"")</f>
        <v/>
      </c>
      <c r="AG340" s="58" t="str">
        <f ca="1">IF(AND(INT(YEARFRAC(I340,TODAY()))&gt;=41,INT(YEARFRAC(I340,TODAY()))&lt;=45),INT(YEARFRAC(I340,TODAY())),"")</f>
        <v/>
      </c>
    </row>
    <row r="341" spans="15:33" ht="16.5" x14ac:dyDescent="0.25">
      <c r="O341" s="37"/>
      <c r="Z341" s="55"/>
      <c r="AA341" s="55">
        <v>45768</v>
      </c>
      <c r="AB341" s="55"/>
      <c r="AD341" s="57" t="str">
        <f ca="1">IF(INT(YEARFRAC(I341,TODAY()))&lt;=30,INT(YEARFRAC(I341,TODAY())),"")</f>
        <v/>
      </c>
      <c r="AE341" s="57" t="str">
        <f ca="1">IF(AND(INT(YEARFRAC(I341,TODAY()))&gt;=31,INT(YEARFRAC(I341,TODAY()))&lt;=35),INT(YEARFRAC(I341,TODAY())),"")</f>
        <v/>
      </c>
      <c r="AF341" s="57" t="str">
        <f ca="1">IF(AND(INT(YEARFRAC(I341,TODAY()))&gt;=36,INT(YEARFRAC(I341,TODAY()))&lt;=40),INT(YEARFRAC(I341,TODAY())),"")</f>
        <v/>
      </c>
      <c r="AG341" s="58" t="str">
        <f ca="1">IF(AND(INT(YEARFRAC(I341,TODAY()))&gt;=41,INT(YEARFRAC(I341,TODAY()))&lt;=45),INT(YEARFRAC(I341,TODAY())),"")</f>
        <v/>
      </c>
    </row>
    <row r="342" spans="15:33" ht="16.5" x14ac:dyDescent="0.25">
      <c r="O342" s="37"/>
      <c r="Z342" s="55"/>
      <c r="AA342" s="55">
        <v>45768</v>
      </c>
      <c r="AB342" s="55"/>
      <c r="AD342" s="57" t="str">
        <f ca="1">IF(INT(YEARFRAC(I342,TODAY()))&lt;=30,INT(YEARFRAC(I342,TODAY())),"")</f>
        <v/>
      </c>
      <c r="AE342" s="57" t="str">
        <f ca="1">IF(AND(INT(YEARFRAC(I342,TODAY()))&gt;=31,INT(YEARFRAC(I342,TODAY()))&lt;=35),INT(YEARFRAC(I342,TODAY())),"")</f>
        <v/>
      </c>
      <c r="AF342" s="57" t="str">
        <f ca="1">IF(AND(INT(YEARFRAC(I342,TODAY()))&gt;=36,INT(YEARFRAC(I342,TODAY()))&lt;=40),INT(YEARFRAC(I342,TODAY())),"")</f>
        <v/>
      </c>
      <c r="AG342" s="58" t="str">
        <f ca="1">IF(AND(INT(YEARFRAC(I342,TODAY()))&gt;=41,INT(YEARFRAC(I342,TODAY()))&lt;=45),INT(YEARFRAC(I342,TODAY())),"")</f>
        <v/>
      </c>
    </row>
    <row r="343" spans="15:33" ht="16.5" x14ac:dyDescent="0.25">
      <c r="O343" s="37"/>
      <c r="Z343" s="55"/>
      <c r="AA343" s="55">
        <v>45768</v>
      </c>
      <c r="AB343" s="55"/>
      <c r="AD343" s="57" t="str">
        <f ca="1">IF(INT(YEARFRAC(I343,TODAY()))&lt;=30,INT(YEARFRAC(I343,TODAY())),"")</f>
        <v/>
      </c>
      <c r="AE343" s="57" t="str">
        <f ca="1">IF(AND(INT(YEARFRAC(I343,TODAY()))&gt;=31,INT(YEARFRAC(I343,TODAY()))&lt;=35),INT(YEARFRAC(I343,TODAY())),"")</f>
        <v/>
      </c>
      <c r="AF343" s="57" t="str">
        <f ca="1">IF(AND(INT(YEARFRAC(I343,TODAY()))&gt;=36,INT(YEARFRAC(I343,TODAY()))&lt;=40),INT(YEARFRAC(I343,TODAY())),"")</f>
        <v/>
      </c>
      <c r="AG343" s="58" t="str">
        <f ca="1">IF(AND(INT(YEARFRAC(I343,TODAY()))&gt;=41,INT(YEARFRAC(I343,TODAY()))&lt;=45),INT(YEARFRAC(I343,TODAY())),"")</f>
        <v/>
      </c>
    </row>
    <row r="344" spans="15:33" ht="16.5" x14ac:dyDescent="0.25">
      <c r="O344" s="37"/>
      <c r="Z344" s="55"/>
      <c r="AA344" s="55">
        <v>45768</v>
      </c>
      <c r="AB344" s="55"/>
      <c r="AD344" s="57" t="str">
        <f ca="1">IF(INT(YEARFRAC(I344,TODAY()))&lt;=30,INT(YEARFRAC(I344,TODAY())),"")</f>
        <v/>
      </c>
      <c r="AE344" s="57" t="str">
        <f ca="1">IF(AND(INT(YEARFRAC(I344,TODAY()))&gt;=31,INT(YEARFRAC(I344,TODAY()))&lt;=35),INT(YEARFRAC(I344,TODAY())),"")</f>
        <v/>
      </c>
      <c r="AF344" s="57" t="str">
        <f ca="1">IF(AND(INT(YEARFRAC(I344,TODAY()))&gt;=36,INT(YEARFRAC(I344,TODAY()))&lt;=40),INT(YEARFRAC(I344,TODAY())),"")</f>
        <v/>
      </c>
      <c r="AG344" s="58" t="str">
        <f ca="1">IF(AND(INT(YEARFRAC(I344,TODAY()))&gt;=41,INT(YEARFRAC(I344,TODAY()))&lt;=45),INT(YEARFRAC(I344,TODAY())),"")</f>
        <v/>
      </c>
    </row>
    <row r="345" spans="15:33" ht="16.5" x14ac:dyDescent="0.25">
      <c r="O345" s="37"/>
      <c r="Z345" s="55"/>
      <c r="AA345" s="55">
        <v>45768</v>
      </c>
      <c r="AB345" s="55"/>
      <c r="AD345" s="57" t="str">
        <f ca="1">IF(INT(YEARFRAC(I345,TODAY()))&lt;=30,INT(YEARFRAC(I345,TODAY())),"")</f>
        <v/>
      </c>
      <c r="AE345" s="57" t="str">
        <f ca="1">IF(AND(INT(YEARFRAC(I345,TODAY()))&gt;=31,INT(YEARFRAC(I345,TODAY()))&lt;=35),INT(YEARFRAC(I345,TODAY())),"")</f>
        <v/>
      </c>
      <c r="AF345" s="57" t="str">
        <f ca="1">IF(AND(INT(YEARFRAC(I345,TODAY()))&gt;=36,INT(YEARFRAC(I345,TODAY()))&lt;=40),INT(YEARFRAC(I345,TODAY())),"")</f>
        <v/>
      </c>
      <c r="AG345" s="58" t="str">
        <f ca="1">IF(AND(INT(YEARFRAC(I345,TODAY()))&gt;=41,INT(YEARFRAC(I345,TODAY()))&lt;=45),INT(YEARFRAC(I345,TODAY())),"")</f>
        <v/>
      </c>
    </row>
    <row r="346" spans="15:33" ht="16.5" x14ac:dyDescent="0.25">
      <c r="O346" s="37"/>
      <c r="Z346" s="55"/>
      <c r="AA346" s="55">
        <v>45768</v>
      </c>
      <c r="AB346" s="55"/>
      <c r="AD346" s="57" t="str">
        <f ca="1">IF(INT(YEARFRAC(I346,TODAY()))&lt;=30,INT(YEARFRAC(I346,TODAY())),"")</f>
        <v/>
      </c>
      <c r="AE346" s="57" t="str">
        <f ca="1">IF(AND(INT(YEARFRAC(I346,TODAY()))&gt;=31,INT(YEARFRAC(I346,TODAY()))&lt;=35),INT(YEARFRAC(I346,TODAY())),"")</f>
        <v/>
      </c>
      <c r="AF346" s="57" t="str">
        <f ca="1">IF(AND(INT(YEARFRAC(I346,TODAY()))&gt;=36,INT(YEARFRAC(I346,TODAY()))&lt;=40),INT(YEARFRAC(I346,TODAY())),"")</f>
        <v/>
      </c>
      <c r="AG346" s="58" t="str">
        <f ca="1">IF(AND(INT(YEARFRAC(I346,TODAY()))&gt;=41,INT(YEARFRAC(I346,TODAY()))&lt;=45),INT(YEARFRAC(I346,TODAY())),"")</f>
        <v/>
      </c>
    </row>
    <row r="347" spans="15:33" ht="16.5" x14ac:dyDescent="0.25">
      <c r="O347" s="37"/>
      <c r="Z347" s="55"/>
      <c r="AA347" s="55">
        <v>45768</v>
      </c>
      <c r="AB347" s="55"/>
      <c r="AD347" s="57" t="str">
        <f ca="1">IF(INT(YEARFRAC(I347,TODAY()))&lt;=30,INT(YEARFRAC(I347,TODAY())),"")</f>
        <v/>
      </c>
      <c r="AE347" s="57" t="str">
        <f ca="1">IF(AND(INT(YEARFRAC(I347,TODAY()))&gt;=31,INT(YEARFRAC(I347,TODAY()))&lt;=35),INT(YEARFRAC(I347,TODAY())),"")</f>
        <v/>
      </c>
      <c r="AF347" s="57" t="str">
        <f ca="1">IF(AND(INT(YEARFRAC(I347,TODAY()))&gt;=36,INT(YEARFRAC(I347,TODAY()))&lt;=40),INT(YEARFRAC(I347,TODAY())),"")</f>
        <v/>
      </c>
      <c r="AG347" s="58" t="str">
        <f ca="1">IF(AND(INT(YEARFRAC(I347,TODAY()))&gt;=41,INT(YEARFRAC(I347,TODAY()))&lt;=45),INT(YEARFRAC(I347,TODAY())),"")</f>
        <v/>
      </c>
    </row>
    <row r="348" spans="15:33" ht="16.5" x14ac:dyDescent="0.25">
      <c r="O348" s="37"/>
      <c r="Z348" s="55"/>
      <c r="AA348" s="55">
        <v>45768</v>
      </c>
      <c r="AB348" s="55"/>
      <c r="AD348" s="57" t="str">
        <f ca="1">IF(INT(YEARFRAC(I348,TODAY()))&lt;=30,INT(YEARFRAC(I348,TODAY())),"")</f>
        <v/>
      </c>
      <c r="AE348" s="57" t="str">
        <f ca="1">IF(AND(INT(YEARFRAC(I348,TODAY()))&gt;=31,INT(YEARFRAC(I348,TODAY()))&lt;=35),INT(YEARFRAC(I348,TODAY())),"")</f>
        <v/>
      </c>
      <c r="AF348" s="57" t="str">
        <f ca="1">IF(AND(INT(YEARFRAC(I348,TODAY()))&gt;=36,INT(YEARFRAC(I348,TODAY()))&lt;=40),INT(YEARFRAC(I348,TODAY())),"")</f>
        <v/>
      </c>
      <c r="AG348" s="58" t="str">
        <f ca="1">IF(AND(INT(YEARFRAC(I348,TODAY()))&gt;=41,INT(YEARFRAC(I348,TODAY()))&lt;=45),INT(YEARFRAC(I348,TODAY())),"")</f>
        <v/>
      </c>
    </row>
    <row r="349" spans="15:33" ht="16.5" x14ac:dyDescent="0.25">
      <c r="O349" s="37"/>
      <c r="Z349" s="55"/>
      <c r="AA349" s="55">
        <v>45768</v>
      </c>
      <c r="AB349" s="55"/>
      <c r="AD349" s="57" t="str">
        <f ca="1">IF(INT(YEARFRAC(I349,TODAY()))&lt;=30,INT(YEARFRAC(I349,TODAY())),"")</f>
        <v/>
      </c>
      <c r="AE349" s="57" t="str">
        <f ca="1">IF(AND(INT(YEARFRAC(I349,TODAY()))&gt;=31,INT(YEARFRAC(I349,TODAY()))&lt;=35),INT(YEARFRAC(I349,TODAY())),"")</f>
        <v/>
      </c>
      <c r="AF349" s="57" t="str">
        <f ca="1">IF(AND(INT(YEARFRAC(I349,TODAY()))&gt;=36,INT(YEARFRAC(I349,TODAY()))&lt;=40),INT(YEARFRAC(I349,TODAY())),"")</f>
        <v/>
      </c>
      <c r="AG349" s="58" t="str">
        <f ca="1">IF(AND(INT(YEARFRAC(I349,TODAY()))&gt;=41,INT(YEARFRAC(I349,TODAY()))&lt;=45),INT(YEARFRAC(I349,TODAY())),"")</f>
        <v/>
      </c>
    </row>
    <row r="350" spans="15:33" ht="16.5" x14ac:dyDescent="0.25">
      <c r="O350" s="37"/>
      <c r="Z350" s="55"/>
      <c r="AA350" s="55">
        <v>45768</v>
      </c>
      <c r="AB350" s="55"/>
      <c r="AD350" s="57" t="str">
        <f ca="1">IF(INT(YEARFRAC(I350,TODAY()))&lt;=30,INT(YEARFRAC(I350,TODAY())),"")</f>
        <v/>
      </c>
      <c r="AE350" s="57" t="str">
        <f ca="1">IF(AND(INT(YEARFRAC(I350,TODAY()))&gt;=31,INT(YEARFRAC(I350,TODAY()))&lt;=35),INT(YEARFRAC(I350,TODAY())),"")</f>
        <v/>
      </c>
      <c r="AF350" s="57" t="str">
        <f ca="1">IF(AND(INT(YEARFRAC(I350,TODAY()))&gt;=36,INT(YEARFRAC(I350,TODAY()))&lt;=40),INT(YEARFRAC(I350,TODAY())),"")</f>
        <v/>
      </c>
      <c r="AG350" s="58" t="str">
        <f ca="1">IF(AND(INT(YEARFRAC(I350,TODAY()))&gt;=41,INT(YEARFRAC(I350,TODAY()))&lt;=45),INT(YEARFRAC(I350,TODAY())),"")</f>
        <v/>
      </c>
    </row>
    <row r="351" spans="15:33" ht="16.5" x14ac:dyDescent="0.25">
      <c r="O351" s="37"/>
      <c r="Z351" s="55"/>
      <c r="AA351" s="55">
        <v>45768</v>
      </c>
      <c r="AB351" s="55"/>
      <c r="AD351" s="57" t="str">
        <f ca="1">IF(INT(YEARFRAC(I351,TODAY()))&lt;=30,INT(YEARFRAC(I351,TODAY())),"")</f>
        <v/>
      </c>
      <c r="AE351" s="57" t="str">
        <f ca="1">IF(AND(INT(YEARFRAC(I351,TODAY()))&gt;=31,INT(YEARFRAC(I351,TODAY()))&lt;=35),INT(YEARFRAC(I351,TODAY())),"")</f>
        <v/>
      </c>
      <c r="AF351" s="57" t="str">
        <f ca="1">IF(AND(INT(YEARFRAC(I351,TODAY()))&gt;=36,INT(YEARFRAC(I351,TODAY()))&lt;=40),INT(YEARFRAC(I351,TODAY())),"")</f>
        <v/>
      </c>
      <c r="AG351" s="58" t="str">
        <f ca="1">IF(AND(INT(YEARFRAC(I351,TODAY()))&gt;=41,INT(YEARFRAC(I351,TODAY()))&lt;=45),INT(YEARFRAC(I351,TODAY())),"")</f>
        <v/>
      </c>
    </row>
    <row r="352" spans="15:33" ht="16.5" x14ac:dyDescent="0.25">
      <c r="O352" s="37"/>
      <c r="Z352" s="55"/>
      <c r="AA352" s="55">
        <v>45768</v>
      </c>
      <c r="AB352" s="55"/>
      <c r="AD352" s="57" t="str">
        <f ca="1">IF(INT(YEARFRAC(I352,TODAY()))&lt;=30,INT(YEARFRAC(I352,TODAY())),"")</f>
        <v/>
      </c>
      <c r="AE352" s="57" t="str">
        <f ca="1">IF(AND(INT(YEARFRAC(I352,TODAY()))&gt;=31,INT(YEARFRAC(I352,TODAY()))&lt;=35),INT(YEARFRAC(I352,TODAY())),"")</f>
        <v/>
      </c>
      <c r="AF352" s="57" t="str">
        <f ca="1">IF(AND(INT(YEARFRAC(I352,TODAY()))&gt;=36,INT(YEARFRAC(I352,TODAY()))&lt;=40),INT(YEARFRAC(I352,TODAY())),"")</f>
        <v/>
      </c>
      <c r="AG352" s="58" t="str">
        <f ca="1">IF(AND(INT(YEARFRAC(I352,TODAY()))&gt;=41,INT(YEARFRAC(I352,TODAY()))&lt;=45),INT(YEARFRAC(I352,TODAY())),"")</f>
        <v/>
      </c>
    </row>
    <row r="353" spans="15:33" ht="16.5" x14ac:dyDescent="0.25">
      <c r="O353" s="37"/>
      <c r="Z353" s="55"/>
      <c r="AA353" s="55">
        <v>45768</v>
      </c>
      <c r="AB353" s="55"/>
      <c r="AD353" s="57" t="str">
        <f ca="1">IF(INT(YEARFRAC(I353,TODAY()))&lt;=30,INT(YEARFRAC(I353,TODAY())),"")</f>
        <v/>
      </c>
      <c r="AE353" s="57" t="str">
        <f ca="1">IF(AND(INT(YEARFRAC(I353,TODAY()))&gt;=31,INT(YEARFRAC(I353,TODAY()))&lt;=35),INT(YEARFRAC(I353,TODAY())),"")</f>
        <v/>
      </c>
      <c r="AF353" s="57" t="str">
        <f ca="1">IF(AND(INT(YEARFRAC(I353,TODAY()))&gt;=36,INT(YEARFRAC(I353,TODAY()))&lt;=40),INT(YEARFRAC(I353,TODAY())),"")</f>
        <v/>
      </c>
      <c r="AG353" s="58" t="str">
        <f ca="1">IF(AND(INT(YEARFRAC(I353,TODAY()))&gt;=41,INT(YEARFRAC(I353,TODAY()))&lt;=45),INT(YEARFRAC(I353,TODAY())),"")</f>
        <v/>
      </c>
    </row>
    <row r="354" spans="15:33" ht="16.5" x14ac:dyDescent="0.25">
      <c r="O354" s="37"/>
      <c r="Z354" s="55"/>
      <c r="AA354" s="55">
        <v>45768</v>
      </c>
      <c r="AB354" s="55"/>
      <c r="AD354" s="57" t="str">
        <f ca="1">IF(INT(YEARFRAC(I354,TODAY()))&lt;=30,INT(YEARFRAC(I354,TODAY())),"")</f>
        <v/>
      </c>
      <c r="AE354" s="57" t="str">
        <f ca="1">IF(AND(INT(YEARFRAC(I354,TODAY()))&gt;=31,INT(YEARFRAC(I354,TODAY()))&lt;=35),INT(YEARFRAC(I354,TODAY())),"")</f>
        <v/>
      </c>
      <c r="AF354" s="57" t="str">
        <f ca="1">IF(AND(INT(YEARFRAC(I354,TODAY()))&gt;=36,INT(YEARFRAC(I354,TODAY()))&lt;=40),INT(YEARFRAC(I354,TODAY())),"")</f>
        <v/>
      </c>
      <c r="AG354" s="58" t="str">
        <f ca="1">IF(AND(INT(YEARFRAC(I354,TODAY()))&gt;=41,INT(YEARFRAC(I354,TODAY()))&lt;=45),INT(YEARFRAC(I354,TODAY())),"")</f>
        <v/>
      </c>
    </row>
    <row r="355" spans="15:33" ht="16.5" x14ac:dyDescent="0.25">
      <c r="O355" s="37"/>
      <c r="Z355" s="55"/>
      <c r="AA355" s="55">
        <v>45768</v>
      </c>
      <c r="AB355" s="55"/>
      <c r="AD355" s="57" t="str">
        <f ca="1">IF(INT(YEARFRAC(I355,TODAY()))&lt;=30,INT(YEARFRAC(I355,TODAY())),"")</f>
        <v/>
      </c>
      <c r="AE355" s="57" t="str">
        <f ca="1">IF(AND(INT(YEARFRAC(I355,TODAY()))&gt;=31,INT(YEARFRAC(I355,TODAY()))&lt;=35),INT(YEARFRAC(I355,TODAY())),"")</f>
        <v/>
      </c>
      <c r="AF355" s="57" t="str">
        <f ca="1">IF(AND(INT(YEARFRAC(I355,TODAY()))&gt;=36,INT(YEARFRAC(I355,TODAY()))&lt;=40),INT(YEARFRAC(I355,TODAY())),"")</f>
        <v/>
      </c>
      <c r="AG355" s="58" t="str">
        <f ca="1">IF(AND(INT(YEARFRAC(I355,TODAY()))&gt;=41,INT(YEARFRAC(I355,TODAY()))&lt;=45),INT(YEARFRAC(I355,TODAY())),"")</f>
        <v/>
      </c>
    </row>
    <row r="356" spans="15:33" ht="16.5" x14ac:dyDescent="0.25">
      <c r="O356" s="37"/>
      <c r="Z356" s="55"/>
      <c r="AA356" s="55">
        <v>45768</v>
      </c>
      <c r="AB356" s="55"/>
      <c r="AD356" s="57" t="str">
        <f ca="1">IF(INT(YEARFRAC(I356,TODAY()))&lt;=30,INT(YEARFRAC(I356,TODAY())),"")</f>
        <v/>
      </c>
      <c r="AE356" s="57" t="str">
        <f ca="1">IF(AND(INT(YEARFRAC(I356,TODAY()))&gt;=31,INT(YEARFRAC(I356,TODAY()))&lt;=35),INT(YEARFRAC(I356,TODAY())),"")</f>
        <v/>
      </c>
      <c r="AF356" s="57" t="str">
        <f ca="1">IF(AND(INT(YEARFRAC(I356,TODAY()))&gt;=36,INT(YEARFRAC(I356,TODAY()))&lt;=40),INT(YEARFRAC(I356,TODAY())),"")</f>
        <v/>
      </c>
      <c r="AG356" s="58" t="str">
        <f ca="1">IF(AND(INT(YEARFRAC(I356,TODAY()))&gt;=41,INT(YEARFRAC(I356,TODAY()))&lt;=45),INT(YEARFRAC(I356,TODAY())),"")</f>
        <v/>
      </c>
    </row>
    <row r="357" spans="15:33" ht="16.5" x14ac:dyDescent="0.25">
      <c r="O357" s="37"/>
      <c r="Z357" s="55"/>
      <c r="AA357" s="55">
        <v>45768</v>
      </c>
      <c r="AB357" s="55"/>
      <c r="AD357" s="57" t="str">
        <f ca="1">IF(INT(YEARFRAC(I357,TODAY()))&lt;=30,INT(YEARFRAC(I357,TODAY())),"")</f>
        <v/>
      </c>
      <c r="AE357" s="57" t="str">
        <f ca="1">IF(AND(INT(YEARFRAC(I357,TODAY()))&gt;=31,INT(YEARFRAC(I357,TODAY()))&lt;=35),INT(YEARFRAC(I357,TODAY())),"")</f>
        <v/>
      </c>
      <c r="AF357" s="57" t="str">
        <f ca="1">IF(AND(INT(YEARFRAC(I357,TODAY()))&gt;=36,INT(YEARFRAC(I357,TODAY()))&lt;=40),INT(YEARFRAC(I357,TODAY())),"")</f>
        <v/>
      </c>
      <c r="AG357" s="58" t="str">
        <f ca="1">IF(AND(INT(YEARFRAC(I357,TODAY()))&gt;=41,INT(YEARFRAC(I357,TODAY()))&lt;=45),INT(YEARFRAC(I357,TODAY())),"")</f>
        <v/>
      </c>
    </row>
    <row r="358" spans="15:33" ht="16.5" x14ac:dyDescent="0.25">
      <c r="O358" s="37"/>
      <c r="Z358" s="55"/>
      <c r="AA358" s="55">
        <v>45768</v>
      </c>
      <c r="AB358" s="55"/>
      <c r="AD358" s="57" t="str">
        <f ca="1">IF(INT(YEARFRAC(I358,TODAY()))&lt;=30,INT(YEARFRAC(I358,TODAY())),"")</f>
        <v/>
      </c>
      <c r="AE358" s="57" t="str">
        <f ca="1">IF(AND(INT(YEARFRAC(I358,TODAY()))&gt;=31,INT(YEARFRAC(I358,TODAY()))&lt;=35),INT(YEARFRAC(I358,TODAY())),"")</f>
        <v/>
      </c>
      <c r="AF358" s="57" t="str">
        <f ca="1">IF(AND(INT(YEARFRAC(I358,TODAY()))&gt;=36,INT(YEARFRAC(I358,TODAY()))&lt;=40),INT(YEARFRAC(I358,TODAY())),"")</f>
        <v/>
      </c>
      <c r="AG358" s="58" t="str">
        <f ca="1">IF(AND(INT(YEARFRAC(I358,TODAY()))&gt;=41,INT(YEARFRAC(I358,TODAY()))&lt;=45),INT(YEARFRAC(I358,TODAY())),"")</f>
        <v/>
      </c>
    </row>
    <row r="359" spans="15:33" ht="16.5" x14ac:dyDescent="0.25">
      <c r="O359" s="37"/>
      <c r="Z359" s="55"/>
      <c r="AA359" s="55">
        <v>45768</v>
      </c>
      <c r="AB359" s="55"/>
      <c r="AD359" s="57" t="str">
        <f ca="1">IF(INT(YEARFRAC(I359,TODAY()))&lt;=30,INT(YEARFRAC(I359,TODAY())),"")</f>
        <v/>
      </c>
      <c r="AE359" s="57" t="str">
        <f ca="1">IF(AND(INT(YEARFRAC(I359,TODAY()))&gt;=31,INT(YEARFRAC(I359,TODAY()))&lt;=35),INT(YEARFRAC(I359,TODAY())),"")</f>
        <v/>
      </c>
      <c r="AF359" s="57" t="str">
        <f ca="1">IF(AND(INT(YEARFRAC(I359,TODAY()))&gt;=36,INT(YEARFRAC(I359,TODAY()))&lt;=40),INT(YEARFRAC(I359,TODAY())),"")</f>
        <v/>
      </c>
      <c r="AG359" s="58" t="str">
        <f ca="1">IF(AND(INT(YEARFRAC(I359,TODAY()))&gt;=41,INT(YEARFRAC(I359,TODAY()))&lt;=45),INT(YEARFRAC(I359,TODAY())),"")</f>
        <v/>
      </c>
    </row>
    <row r="360" spans="15:33" ht="16.5" x14ac:dyDescent="0.25">
      <c r="O360" s="37"/>
      <c r="Z360" s="55"/>
      <c r="AA360" s="55">
        <v>45768</v>
      </c>
      <c r="AB360" s="55"/>
      <c r="AD360" s="57" t="str">
        <f ca="1">IF(INT(YEARFRAC(I360,TODAY()))&lt;=30,INT(YEARFRAC(I360,TODAY())),"")</f>
        <v/>
      </c>
      <c r="AE360" s="57" t="str">
        <f ca="1">IF(AND(INT(YEARFRAC(I360,TODAY()))&gt;=31,INT(YEARFRAC(I360,TODAY()))&lt;=35),INT(YEARFRAC(I360,TODAY())),"")</f>
        <v/>
      </c>
      <c r="AF360" s="57" t="str">
        <f ca="1">IF(AND(INT(YEARFRAC(I360,TODAY()))&gt;=36,INT(YEARFRAC(I360,TODAY()))&lt;=40),INT(YEARFRAC(I360,TODAY())),"")</f>
        <v/>
      </c>
      <c r="AG360" s="58" t="str">
        <f ca="1">IF(AND(INT(YEARFRAC(I360,TODAY()))&gt;=41,INT(YEARFRAC(I360,TODAY()))&lt;=45),INT(YEARFRAC(I360,TODAY())),"")</f>
        <v/>
      </c>
    </row>
    <row r="361" spans="15:33" ht="16.5" x14ac:dyDescent="0.25">
      <c r="O361" s="37"/>
      <c r="Z361" s="55"/>
      <c r="AA361" s="55">
        <v>45768</v>
      </c>
      <c r="AB361" s="55"/>
      <c r="AD361" s="57" t="str">
        <f ca="1">IF(INT(YEARFRAC(I361,TODAY()))&lt;=30,INT(YEARFRAC(I361,TODAY())),"")</f>
        <v/>
      </c>
      <c r="AE361" s="57" t="str">
        <f ca="1">IF(AND(INT(YEARFRAC(I361,TODAY()))&gt;=31,INT(YEARFRAC(I361,TODAY()))&lt;=35),INT(YEARFRAC(I361,TODAY())),"")</f>
        <v/>
      </c>
      <c r="AF361" s="57" t="str">
        <f ca="1">IF(AND(INT(YEARFRAC(I361,TODAY()))&gt;=36,INT(YEARFRAC(I361,TODAY()))&lt;=40),INT(YEARFRAC(I361,TODAY())),"")</f>
        <v/>
      </c>
      <c r="AG361" s="58" t="str">
        <f ca="1">IF(AND(INT(YEARFRAC(I361,TODAY()))&gt;=41,INT(YEARFRAC(I361,TODAY()))&lt;=45),INT(YEARFRAC(I361,TODAY())),"")</f>
        <v/>
      </c>
    </row>
    <row r="362" spans="15:33" ht="16.5" x14ac:dyDescent="0.25">
      <c r="O362" s="37"/>
      <c r="Z362" s="55"/>
      <c r="AA362" s="55">
        <v>45768</v>
      </c>
      <c r="AB362" s="55"/>
      <c r="AD362" s="57" t="str">
        <f ca="1">IF(INT(YEARFRAC(I362,TODAY()))&lt;=30,INT(YEARFRAC(I362,TODAY())),"")</f>
        <v/>
      </c>
      <c r="AE362" s="57" t="str">
        <f ca="1">IF(AND(INT(YEARFRAC(I362,TODAY()))&gt;=31,INT(YEARFRAC(I362,TODAY()))&lt;=35),INT(YEARFRAC(I362,TODAY())),"")</f>
        <v/>
      </c>
      <c r="AF362" s="57" t="str">
        <f ca="1">IF(AND(INT(YEARFRAC(I362,TODAY()))&gt;=36,INT(YEARFRAC(I362,TODAY()))&lt;=40),INT(YEARFRAC(I362,TODAY())),"")</f>
        <v/>
      </c>
      <c r="AG362" s="58" t="str">
        <f ca="1">IF(AND(INT(YEARFRAC(I362,TODAY()))&gt;=41,INT(YEARFRAC(I362,TODAY()))&lt;=45),INT(YEARFRAC(I362,TODAY())),"")</f>
        <v/>
      </c>
    </row>
    <row r="363" spans="15:33" ht="16.5" x14ac:dyDescent="0.25">
      <c r="O363" s="37"/>
      <c r="Z363" s="55"/>
      <c r="AA363" s="55">
        <v>45768</v>
      </c>
      <c r="AB363" s="55"/>
      <c r="AD363" s="57" t="str">
        <f ca="1">IF(INT(YEARFRAC(I363,TODAY()))&lt;=30,INT(YEARFRAC(I363,TODAY())),"")</f>
        <v/>
      </c>
      <c r="AE363" s="57" t="str">
        <f ca="1">IF(AND(INT(YEARFRAC(I363,TODAY()))&gt;=31,INT(YEARFRAC(I363,TODAY()))&lt;=35),INT(YEARFRAC(I363,TODAY())),"")</f>
        <v/>
      </c>
      <c r="AF363" s="57" t="str">
        <f ca="1">IF(AND(INT(YEARFRAC(I363,TODAY()))&gt;=36,INT(YEARFRAC(I363,TODAY()))&lt;=40),INT(YEARFRAC(I363,TODAY())),"")</f>
        <v/>
      </c>
      <c r="AG363" s="58" t="str">
        <f ca="1">IF(AND(INT(YEARFRAC(I363,TODAY()))&gt;=41,INT(YEARFRAC(I363,TODAY()))&lt;=45),INT(YEARFRAC(I363,TODAY())),"")</f>
        <v/>
      </c>
    </row>
    <row r="364" spans="15:33" ht="16.5" x14ac:dyDescent="0.25">
      <c r="O364" s="37"/>
      <c r="Z364" s="55"/>
      <c r="AA364" s="55">
        <v>45768</v>
      </c>
      <c r="AB364" s="55"/>
      <c r="AD364" s="57" t="str">
        <f ca="1">IF(INT(YEARFRAC(I364,TODAY()))&lt;=30,INT(YEARFRAC(I364,TODAY())),"")</f>
        <v/>
      </c>
      <c r="AE364" s="57" t="str">
        <f ca="1">IF(AND(INT(YEARFRAC(I364,TODAY()))&gt;=31,INT(YEARFRAC(I364,TODAY()))&lt;=35),INT(YEARFRAC(I364,TODAY())),"")</f>
        <v/>
      </c>
      <c r="AF364" s="57" t="str">
        <f ca="1">IF(AND(INT(YEARFRAC(I364,TODAY()))&gt;=36,INT(YEARFRAC(I364,TODAY()))&lt;=40),INT(YEARFRAC(I364,TODAY())),"")</f>
        <v/>
      </c>
      <c r="AG364" s="58" t="str">
        <f ca="1">IF(AND(INT(YEARFRAC(I364,TODAY()))&gt;=41,INT(YEARFRAC(I364,TODAY()))&lt;=45),INT(YEARFRAC(I364,TODAY())),"")</f>
        <v/>
      </c>
    </row>
    <row r="365" spans="15:33" ht="16.5" x14ac:dyDescent="0.25">
      <c r="O365" s="37"/>
      <c r="Z365" s="55"/>
      <c r="AA365" s="55">
        <v>45768</v>
      </c>
      <c r="AB365" s="55"/>
      <c r="AD365" s="57" t="str">
        <f ca="1">IF(INT(YEARFRAC(I365,TODAY()))&lt;=30,INT(YEARFRAC(I365,TODAY())),"")</f>
        <v/>
      </c>
      <c r="AE365" s="57" t="str">
        <f ca="1">IF(AND(INT(YEARFRAC(I365,TODAY()))&gt;=31,INT(YEARFRAC(I365,TODAY()))&lt;=35),INT(YEARFRAC(I365,TODAY())),"")</f>
        <v/>
      </c>
      <c r="AF365" s="57" t="str">
        <f ca="1">IF(AND(INT(YEARFRAC(I365,TODAY()))&gt;=36,INT(YEARFRAC(I365,TODAY()))&lt;=40),INT(YEARFRAC(I365,TODAY())),"")</f>
        <v/>
      </c>
      <c r="AG365" s="58" t="str">
        <f ca="1">IF(AND(INT(YEARFRAC(I365,TODAY()))&gt;=41,INT(YEARFRAC(I365,TODAY()))&lt;=45),INT(YEARFRAC(I365,TODAY())),"")</f>
        <v/>
      </c>
    </row>
    <row r="366" spans="15:33" ht="16.5" x14ac:dyDescent="0.25">
      <c r="O366" s="37"/>
      <c r="Z366" s="55"/>
      <c r="AA366" s="55">
        <v>45768</v>
      </c>
      <c r="AB366" s="55"/>
      <c r="AD366" s="57" t="str">
        <f ca="1">IF(INT(YEARFRAC(I366,TODAY()))&lt;=30,INT(YEARFRAC(I366,TODAY())),"")</f>
        <v/>
      </c>
      <c r="AE366" s="57" t="str">
        <f ca="1">IF(AND(INT(YEARFRAC(I366,TODAY()))&gt;=31,INT(YEARFRAC(I366,TODAY()))&lt;=35),INT(YEARFRAC(I366,TODAY())),"")</f>
        <v/>
      </c>
      <c r="AF366" s="57" t="str">
        <f ca="1">IF(AND(INT(YEARFRAC(I366,TODAY()))&gt;=36,INT(YEARFRAC(I366,TODAY()))&lt;=40),INT(YEARFRAC(I366,TODAY())),"")</f>
        <v/>
      </c>
      <c r="AG366" s="58" t="str">
        <f ca="1">IF(AND(INT(YEARFRAC(I366,TODAY()))&gt;=41,INT(YEARFRAC(I366,TODAY()))&lt;=45),INT(YEARFRAC(I366,TODAY())),"")</f>
        <v/>
      </c>
    </row>
    <row r="367" spans="15:33" ht="16.5" x14ac:dyDescent="0.25">
      <c r="O367" s="37"/>
      <c r="Z367" s="55"/>
      <c r="AA367" s="55">
        <v>45768</v>
      </c>
      <c r="AB367" s="55"/>
      <c r="AD367" s="57" t="str">
        <f ca="1">IF(INT(YEARFRAC(I367,TODAY()))&lt;=30,INT(YEARFRAC(I367,TODAY())),"")</f>
        <v/>
      </c>
      <c r="AE367" s="57" t="str">
        <f ca="1">IF(AND(INT(YEARFRAC(I367,TODAY()))&gt;=31,INT(YEARFRAC(I367,TODAY()))&lt;=35),INT(YEARFRAC(I367,TODAY())),"")</f>
        <v/>
      </c>
      <c r="AF367" s="57" t="str">
        <f ca="1">IF(AND(INT(YEARFRAC(I367,TODAY()))&gt;=36,INT(YEARFRAC(I367,TODAY()))&lt;=40),INT(YEARFRAC(I367,TODAY())),"")</f>
        <v/>
      </c>
      <c r="AG367" s="58" t="str">
        <f ca="1">IF(AND(INT(YEARFRAC(I367,TODAY()))&gt;=41,INT(YEARFRAC(I367,TODAY()))&lt;=45),INT(YEARFRAC(I367,TODAY())),"")</f>
        <v/>
      </c>
    </row>
    <row r="368" spans="15:33" ht="16.5" x14ac:dyDescent="0.25">
      <c r="O368" s="37"/>
      <c r="Z368" s="55"/>
      <c r="AA368" s="55">
        <v>45768</v>
      </c>
      <c r="AB368" s="55"/>
      <c r="AD368" s="57" t="str">
        <f ca="1">IF(INT(YEARFRAC(I368,TODAY()))&lt;=30,INT(YEARFRAC(I368,TODAY())),"")</f>
        <v/>
      </c>
      <c r="AE368" s="57" t="str">
        <f ca="1">IF(AND(INT(YEARFRAC(I368,TODAY()))&gt;=31,INT(YEARFRAC(I368,TODAY()))&lt;=35),INT(YEARFRAC(I368,TODAY())),"")</f>
        <v/>
      </c>
      <c r="AF368" s="57" t="str">
        <f ca="1">IF(AND(INT(YEARFRAC(I368,TODAY()))&gt;=36,INT(YEARFRAC(I368,TODAY()))&lt;=40),INT(YEARFRAC(I368,TODAY())),"")</f>
        <v/>
      </c>
      <c r="AG368" s="58" t="str">
        <f ca="1">IF(AND(INT(YEARFRAC(I368,TODAY()))&gt;=41,INT(YEARFRAC(I368,TODAY()))&lt;=45),INT(YEARFRAC(I368,TODAY())),"")</f>
        <v/>
      </c>
    </row>
    <row r="369" spans="15:33" ht="16.5" x14ac:dyDescent="0.25">
      <c r="O369" s="37"/>
      <c r="Z369" s="55"/>
      <c r="AA369" s="55">
        <v>45768</v>
      </c>
      <c r="AB369" s="55"/>
      <c r="AD369" s="57" t="str">
        <f ca="1">IF(INT(YEARFRAC(I369,TODAY()))&lt;=30,INT(YEARFRAC(I369,TODAY())),"")</f>
        <v/>
      </c>
      <c r="AE369" s="57" t="str">
        <f ca="1">IF(AND(INT(YEARFRAC(I369,TODAY()))&gt;=31,INT(YEARFRAC(I369,TODAY()))&lt;=35),INT(YEARFRAC(I369,TODAY())),"")</f>
        <v/>
      </c>
      <c r="AF369" s="57" t="str">
        <f ca="1">IF(AND(INT(YEARFRAC(I369,TODAY()))&gt;=36,INT(YEARFRAC(I369,TODAY()))&lt;=40),INT(YEARFRAC(I369,TODAY())),"")</f>
        <v/>
      </c>
      <c r="AG369" s="58" t="str">
        <f ca="1">IF(AND(INT(YEARFRAC(I369,TODAY()))&gt;=41,INT(YEARFRAC(I369,TODAY()))&lt;=45),INT(YEARFRAC(I369,TODAY())),"")</f>
        <v/>
      </c>
    </row>
    <row r="370" spans="15:33" ht="16.5" x14ac:dyDescent="0.25">
      <c r="O370" s="37"/>
      <c r="Z370" s="55"/>
      <c r="AA370" s="55">
        <v>45768</v>
      </c>
      <c r="AB370" s="55"/>
      <c r="AD370" s="57" t="str">
        <f ca="1">IF(INT(YEARFRAC(I370,TODAY()))&lt;=30,INT(YEARFRAC(I370,TODAY())),"")</f>
        <v/>
      </c>
      <c r="AE370" s="57" t="str">
        <f ca="1">IF(AND(INT(YEARFRAC(I370,TODAY()))&gt;=31,INT(YEARFRAC(I370,TODAY()))&lt;=35),INT(YEARFRAC(I370,TODAY())),"")</f>
        <v/>
      </c>
      <c r="AF370" s="57" t="str">
        <f ca="1">IF(AND(INT(YEARFRAC(I370,TODAY()))&gt;=36,INT(YEARFRAC(I370,TODAY()))&lt;=40),INT(YEARFRAC(I370,TODAY())),"")</f>
        <v/>
      </c>
      <c r="AG370" s="58" t="str">
        <f ca="1">IF(AND(INT(YEARFRAC(I370,TODAY()))&gt;=41,INT(YEARFRAC(I370,TODAY()))&lt;=45),INT(YEARFRAC(I370,TODAY())),"")</f>
        <v/>
      </c>
    </row>
    <row r="371" spans="15:33" ht="16.5" x14ac:dyDescent="0.25">
      <c r="O371" s="37"/>
      <c r="Z371" s="55"/>
      <c r="AA371" s="55">
        <v>45768</v>
      </c>
      <c r="AB371" s="55"/>
      <c r="AD371" s="57" t="str">
        <f ca="1">IF(INT(YEARFRAC(I371,TODAY()))&lt;=30,INT(YEARFRAC(I371,TODAY())),"")</f>
        <v/>
      </c>
      <c r="AE371" s="57" t="str">
        <f ca="1">IF(AND(INT(YEARFRAC(I371,TODAY()))&gt;=31,INT(YEARFRAC(I371,TODAY()))&lt;=35),INT(YEARFRAC(I371,TODAY())),"")</f>
        <v/>
      </c>
      <c r="AF371" s="57" t="str">
        <f ca="1">IF(AND(INT(YEARFRAC(I371,TODAY()))&gt;=36,INT(YEARFRAC(I371,TODAY()))&lt;=40),INT(YEARFRAC(I371,TODAY())),"")</f>
        <v/>
      </c>
      <c r="AG371" s="58" t="str">
        <f ca="1">IF(AND(INT(YEARFRAC(I371,TODAY()))&gt;=41,INT(YEARFRAC(I371,TODAY()))&lt;=45),INT(YEARFRAC(I371,TODAY())),"")</f>
        <v/>
      </c>
    </row>
    <row r="372" spans="15:33" ht="16.5" x14ac:dyDescent="0.25">
      <c r="O372" s="37"/>
      <c r="Z372" s="55"/>
      <c r="AA372" s="55">
        <v>45768</v>
      </c>
      <c r="AB372" s="55"/>
      <c r="AD372" s="57" t="str">
        <f ca="1">IF(INT(YEARFRAC(I372,TODAY()))&lt;=30,INT(YEARFRAC(I372,TODAY())),"")</f>
        <v/>
      </c>
      <c r="AE372" s="57" t="str">
        <f ca="1">IF(AND(INT(YEARFRAC(I372,TODAY()))&gt;=31,INT(YEARFRAC(I372,TODAY()))&lt;=35),INT(YEARFRAC(I372,TODAY())),"")</f>
        <v/>
      </c>
      <c r="AF372" s="57" t="str">
        <f ca="1">IF(AND(INT(YEARFRAC(I372,TODAY()))&gt;=36,INT(YEARFRAC(I372,TODAY()))&lt;=40),INT(YEARFRAC(I372,TODAY())),"")</f>
        <v/>
      </c>
      <c r="AG372" s="58" t="str">
        <f ca="1">IF(AND(INT(YEARFRAC(I372,TODAY()))&gt;=41,INT(YEARFRAC(I372,TODAY()))&lt;=45),INT(YEARFRAC(I372,TODAY())),"")</f>
        <v/>
      </c>
    </row>
    <row r="373" spans="15:33" ht="16.5" x14ac:dyDescent="0.25">
      <c r="O373" s="37"/>
      <c r="Z373" s="55"/>
      <c r="AA373" s="55">
        <v>45768</v>
      </c>
      <c r="AB373" s="55"/>
      <c r="AD373" s="57" t="str">
        <f ca="1">IF(INT(YEARFRAC(I373,TODAY()))&lt;=30,INT(YEARFRAC(I373,TODAY())),"")</f>
        <v/>
      </c>
      <c r="AE373" s="57" t="str">
        <f ca="1">IF(AND(INT(YEARFRAC(I373,TODAY()))&gt;=31,INT(YEARFRAC(I373,TODAY()))&lt;=35),INT(YEARFRAC(I373,TODAY())),"")</f>
        <v/>
      </c>
      <c r="AF373" s="57" t="str">
        <f ca="1">IF(AND(INT(YEARFRAC(I373,TODAY()))&gt;=36,INT(YEARFRAC(I373,TODAY()))&lt;=40),INT(YEARFRAC(I373,TODAY())),"")</f>
        <v/>
      </c>
      <c r="AG373" s="58" t="str">
        <f ca="1">IF(AND(INT(YEARFRAC(I373,TODAY()))&gt;=41,INT(YEARFRAC(I373,TODAY()))&lt;=45),INT(YEARFRAC(I373,TODAY())),"")</f>
        <v/>
      </c>
    </row>
    <row r="374" spans="15:33" ht="16.5" x14ac:dyDescent="0.25">
      <c r="O374" s="37"/>
      <c r="Z374" s="55"/>
      <c r="AA374" s="55">
        <v>45768</v>
      </c>
      <c r="AB374" s="55"/>
      <c r="AD374" s="57" t="str">
        <f ca="1">IF(INT(YEARFRAC(I374,TODAY()))&lt;=30,INT(YEARFRAC(I374,TODAY())),"")</f>
        <v/>
      </c>
      <c r="AE374" s="57" t="str">
        <f ca="1">IF(AND(INT(YEARFRAC(I374,TODAY()))&gt;=31,INT(YEARFRAC(I374,TODAY()))&lt;=35),INT(YEARFRAC(I374,TODAY())),"")</f>
        <v/>
      </c>
      <c r="AF374" s="57" t="str">
        <f ca="1">IF(AND(INT(YEARFRAC(I374,TODAY()))&gt;=36,INT(YEARFRAC(I374,TODAY()))&lt;=40),INT(YEARFRAC(I374,TODAY())),"")</f>
        <v/>
      </c>
      <c r="AG374" s="58" t="str">
        <f ca="1">IF(AND(INT(YEARFRAC(I374,TODAY()))&gt;=41,INT(YEARFRAC(I374,TODAY()))&lt;=45),INT(YEARFRAC(I374,TODAY())),"")</f>
        <v/>
      </c>
    </row>
    <row r="375" spans="15:33" ht="16.5" x14ac:dyDescent="0.25">
      <c r="O375" s="37"/>
      <c r="Z375" s="55"/>
      <c r="AA375" s="55">
        <v>45768</v>
      </c>
      <c r="AB375" s="55"/>
      <c r="AD375" s="57" t="str">
        <f ca="1">IF(INT(YEARFRAC(I375,TODAY()))&lt;=30,INT(YEARFRAC(I375,TODAY())),"")</f>
        <v/>
      </c>
      <c r="AE375" s="57" t="str">
        <f ca="1">IF(AND(INT(YEARFRAC(I375,TODAY()))&gt;=31,INT(YEARFRAC(I375,TODAY()))&lt;=35),INT(YEARFRAC(I375,TODAY())),"")</f>
        <v/>
      </c>
      <c r="AF375" s="57" t="str">
        <f ca="1">IF(AND(INT(YEARFRAC(I375,TODAY()))&gt;=36,INT(YEARFRAC(I375,TODAY()))&lt;=40),INT(YEARFRAC(I375,TODAY())),"")</f>
        <v/>
      </c>
      <c r="AG375" s="58" t="str">
        <f ca="1">IF(AND(INT(YEARFRAC(I375,TODAY()))&gt;=41,INT(YEARFRAC(I375,TODAY()))&lt;=45),INT(YEARFRAC(I375,TODAY())),"")</f>
        <v/>
      </c>
    </row>
    <row r="376" spans="15:33" ht="16.5" x14ac:dyDescent="0.25">
      <c r="O376" s="37"/>
      <c r="Z376" s="55"/>
      <c r="AA376" s="55">
        <v>45768</v>
      </c>
      <c r="AB376" s="55"/>
      <c r="AD376" s="57" t="str">
        <f ca="1">IF(INT(YEARFRAC(I376,TODAY()))&lt;=30,INT(YEARFRAC(I376,TODAY())),"")</f>
        <v/>
      </c>
      <c r="AE376" s="57" t="str">
        <f ca="1">IF(AND(INT(YEARFRAC(I376,TODAY()))&gt;=31,INT(YEARFRAC(I376,TODAY()))&lt;=35),INT(YEARFRAC(I376,TODAY())),"")</f>
        <v/>
      </c>
      <c r="AF376" s="57" t="str">
        <f ca="1">IF(AND(INT(YEARFRAC(I376,TODAY()))&gt;=36,INT(YEARFRAC(I376,TODAY()))&lt;=40),INT(YEARFRAC(I376,TODAY())),"")</f>
        <v/>
      </c>
      <c r="AG376" s="58" t="str">
        <f ca="1">IF(AND(INT(YEARFRAC(I376,TODAY()))&gt;=41,INT(YEARFRAC(I376,TODAY()))&lt;=45),INT(YEARFRAC(I376,TODAY())),"")</f>
        <v/>
      </c>
    </row>
    <row r="377" spans="15:33" ht="16.5" x14ac:dyDescent="0.25">
      <c r="O377" s="37"/>
      <c r="Z377" s="55"/>
      <c r="AA377" s="55">
        <v>45768</v>
      </c>
      <c r="AB377" s="55"/>
      <c r="AD377" s="57" t="str">
        <f ca="1">IF(INT(YEARFRAC(I377,TODAY()))&lt;=30,INT(YEARFRAC(I377,TODAY())),"")</f>
        <v/>
      </c>
      <c r="AE377" s="57" t="str">
        <f ca="1">IF(AND(INT(YEARFRAC(I377,TODAY()))&gt;=31,INT(YEARFRAC(I377,TODAY()))&lt;=35),INT(YEARFRAC(I377,TODAY())),"")</f>
        <v/>
      </c>
      <c r="AF377" s="57" t="str">
        <f ca="1">IF(AND(INT(YEARFRAC(I377,TODAY()))&gt;=36,INT(YEARFRAC(I377,TODAY()))&lt;=40),INT(YEARFRAC(I377,TODAY())),"")</f>
        <v/>
      </c>
      <c r="AG377" s="58" t="str">
        <f ca="1">IF(AND(INT(YEARFRAC(I377,TODAY()))&gt;=41,INT(YEARFRAC(I377,TODAY()))&lt;=45),INT(YEARFRAC(I377,TODAY())),"")</f>
        <v/>
      </c>
    </row>
    <row r="378" spans="15:33" ht="16.5" x14ac:dyDescent="0.25">
      <c r="O378" s="37"/>
      <c r="Z378" s="55"/>
      <c r="AA378" s="55">
        <v>45768</v>
      </c>
      <c r="AB378" s="55"/>
      <c r="AD378" s="57" t="str">
        <f ca="1">IF(INT(YEARFRAC(I378,TODAY()))&lt;=30,INT(YEARFRAC(I378,TODAY())),"")</f>
        <v/>
      </c>
      <c r="AE378" s="57" t="str">
        <f ca="1">IF(AND(INT(YEARFRAC(I378,TODAY()))&gt;=31,INT(YEARFRAC(I378,TODAY()))&lt;=35),INT(YEARFRAC(I378,TODAY())),"")</f>
        <v/>
      </c>
      <c r="AF378" s="57" t="str">
        <f ca="1">IF(AND(INT(YEARFRAC(I378,TODAY()))&gt;=36,INT(YEARFRAC(I378,TODAY()))&lt;=40),INT(YEARFRAC(I378,TODAY())),"")</f>
        <v/>
      </c>
      <c r="AG378" s="58" t="str">
        <f ca="1">IF(AND(INT(YEARFRAC(I378,TODAY()))&gt;=41,INT(YEARFRAC(I378,TODAY()))&lt;=45),INT(YEARFRAC(I378,TODAY())),"")</f>
        <v/>
      </c>
    </row>
    <row r="379" spans="15:33" ht="16.5" x14ac:dyDescent="0.25">
      <c r="O379" s="37"/>
      <c r="Z379" s="55"/>
      <c r="AA379" s="55">
        <v>45768</v>
      </c>
      <c r="AB379" s="55"/>
      <c r="AD379" s="57" t="str">
        <f ca="1">IF(INT(YEARFRAC(I379,TODAY()))&lt;=30,INT(YEARFRAC(I379,TODAY())),"")</f>
        <v/>
      </c>
      <c r="AE379" s="57" t="str">
        <f ca="1">IF(AND(INT(YEARFRAC(I379,TODAY()))&gt;=31,INT(YEARFRAC(I379,TODAY()))&lt;=35),INT(YEARFRAC(I379,TODAY())),"")</f>
        <v/>
      </c>
      <c r="AF379" s="57" t="str">
        <f ca="1">IF(AND(INT(YEARFRAC(I379,TODAY()))&gt;=36,INT(YEARFRAC(I379,TODAY()))&lt;=40),INT(YEARFRAC(I379,TODAY())),"")</f>
        <v/>
      </c>
      <c r="AG379" s="58" t="str">
        <f ca="1">IF(AND(INT(YEARFRAC(I379,TODAY()))&gt;=41,INT(YEARFRAC(I379,TODAY()))&lt;=45),INT(YEARFRAC(I379,TODAY())),"")</f>
        <v/>
      </c>
    </row>
    <row r="380" spans="15:33" ht="16.5" x14ac:dyDescent="0.25">
      <c r="O380" s="37"/>
      <c r="Z380" s="55"/>
      <c r="AA380" s="55">
        <v>45768</v>
      </c>
      <c r="AB380" s="55"/>
      <c r="AD380" s="57" t="str">
        <f ca="1">IF(INT(YEARFRAC(I380,TODAY()))&lt;=30,INT(YEARFRAC(I380,TODAY())),"")</f>
        <v/>
      </c>
      <c r="AE380" s="57" t="str">
        <f ca="1">IF(AND(INT(YEARFRAC(I380,TODAY()))&gt;=31,INT(YEARFRAC(I380,TODAY()))&lt;=35),INT(YEARFRAC(I380,TODAY())),"")</f>
        <v/>
      </c>
      <c r="AF380" s="57" t="str">
        <f ca="1">IF(AND(INT(YEARFRAC(I380,TODAY()))&gt;=36,INT(YEARFRAC(I380,TODAY()))&lt;=40),INT(YEARFRAC(I380,TODAY())),"")</f>
        <v/>
      </c>
      <c r="AG380" s="58" t="str">
        <f ca="1">IF(AND(INT(YEARFRAC(I380,TODAY()))&gt;=41,INT(YEARFRAC(I380,TODAY()))&lt;=45),INT(YEARFRAC(I380,TODAY())),"")</f>
        <v/>
      </c>
    </row>
    <row r="381" spans="15:33" ht="16.5" x14ac:dyDescent="0.25">
      <c r="O381" s="37"/>
      <c r="Z381" s="55"/>
      <c r="AA381" s="55">
        <v>45768</v>
      </c>
      <c r="AB381" s="55"/>
      <c r="AD381" s="57" t="str">
        <f ca="1">IF(INT(YEARFRAC(I381,TODAY()))&lt;=30,INT(YEARFRAC(I381,TODAY())),"")</f>
        <v/>
      </c>
      <c r="AE381" s="57" t="str">
        <f ca="1">IF(AND(INT(YEARFRAC(I381,TODAY()))&gt;=31,INT(YEARFRAC(I381,TODAY()))&lt;=35),INT(YEARFRAC(I381,TODAY())),"")</f>
        <v/>
      </c>
      <c r="AF381" s="57" t="str">
        <f ca="1">IF(AND(INT(YEARFRAC(I381,TODAY()))&gt;=36,INT(YEARFRAC(I381,TODAY()))&lt;=40),INT(YEARFRAC(I381,TODAY())),"")</f>
        <v/>
      </c>
      <c r="AG381" s="58" t="str">
        <f ca="1">IF(AND(INT(YEARFRAC(I381,TODAY()))&gt;=41,INT(YEARFRAC(I381,TODAY()))&lt;=45),INT(YEARFRAC(I381,TODAY())),"")</f>
        <v/>
      </c>
    </row>
    <row r="382" spans="15:33" ht="16.5" x14ac:dyDescent="0.25">
      <c r="O382" s="37"/>
      <c r="Z382" s="55"/>
      <c r="AA382" s="55">
        <v>45768</v>
      </c>
      <c r="AB382" s="55"/>
      <c r="AD382" s="57" t="str">
        <f ca="1">IF(INT(YEARFRAC(I382,TODAY()))&lt;=30,INT(YEARFRAC(I382,TODAY())),"")</f>
        <v/>
      </c>
      <c r="AE382" s="57" t="str">
        <f ca="1">IF(AND(INT(YEARFRAC(I382,TODAY()))&gt;=31,INT(YEARFRAC(I382,TODAY()))&lt;=35),INT(YEARFRAC(I382,TODAY())),"")</f>
        <v/>
      </c>
      <c r="AF382" s="57" t="str">
        <f ca="1">IF(AND(INT(YEARFRAC(I382,TODAY()))&gt;=36,INT(YEARFRAC(I382,TODAY()))&lt;=40),INT(YEARFRAC(I382,TODAY())),"")</f>
        <v/>
      </c>
      <c r="AG382" s="58" t="str">
        <f ca="1">IF(AND(INT(YEARFRAC(I382,TODAY()))&gt;=41,INT(YEARFRAC(I382,TODAY()))&lt;=45),INT(YEARFRAC(I382,TODAY())),"")</f>
        <v/>
      </c>
    </row>
    <row r="383" spans="15:33" ht="16.5" x14ac:dyDescent="0.25">
      <c r="O383" s="37"/>
      <c r="Z383" s="55"/>
      <c r="AA383" s="55">
        <v>45768</v>
      </c>
      <c r="AB383" s="55"/>
      <c r="AD383" s="57" t="str">
        <f ca="1">IF(INT(YEARFRAC(I383,TODAY()))&lt;=30,INT(YEARFRAC(I383,TODAY())),"")</f>
        <v/>
      </c>
      <c r="AE383" s="57" t="str">
        <f ca="1">IF(AND(INT(YEARFRAC(I383,TODAY()))&gt;=31,INT(YEARFRAC(I383,TODAY()))&lt;=35),INT(YEARFRAC(I383,TODAY())),"")</f>
        <v/>
      </c>
      <c r="AF383" s="57" t="str">
        <f ca="1">IF(AND(INT(YEARFRAC(I383,TODAY()))&gt;=36,INT(YEARFRAC(I383,TODAY()))&lt;=40),INT(YEARFRAC(I383,TODAY())),"")</f>
        <v/>
      </c>
      <c r="AG383" s="58" t="str">
        <f ca="1">IF(AND(INT(YEARFRAC(I383,TODAY()))&gt;=41,INT(YEARFRAC(I383,TODAY()))&lt;=45),INT(YEARFRAC(I383,TODAY())),"")</f>
        <v/>
      </c>
    </row>
    <row r="384" spans="15:33" ht="16.5" x14ac:dyDescent="0.25">
      <c r="O384" s="37"/>
      <c r="Z384" s="55"/>
      <c r="AA384" s="55">
        <v>45768</v>
      </c>
      <c r="AB384" s="55"/>
      <c r="AD384" s="57" t="str">
        <f ca="1">IF(INT(YEARFRAC(I384,TODAY()))&lt;=30,INT(YEARFRAC(I384,TODAY())),"")</f>
        <v/>
      </c>
      <c r="AE384" s="57" t="str">
        <f ca="1">IF(AND(INT(YEARFRAC(I384,TODAY()))&gt;=31,INT(YEARFRAC(I384,TODAY()))&lt;=35),INT(YEARFRAC(I384,TODAY())),"")</f>
        <v/>
      </c>
      <c r="AF384" s="57" t="str">
        <f ca="1">IF(AND(INT(YEARFRAC(I384,TODAY()))&gt;=36,INT(YEARFRAC(I384,TODAY()))&lt;=40),INT(YEARFRAC(I384,TODAY())),"")</f>
        <v/>
      </c>
      <c r="AG384" s="58" t="str">
        <f ca="1">IF(AND(INT(YEARFRAC(I384,TODAY()))&gt;=41,INT(YEARFRAC(I384,TODAY()))&lt;=45),INT(YEARFRAC(I384,TODAY())),"")</f>
        <v/>
      </c>
    </row>
    <row r="385" spans="15:33" ht="16.5" x14ac:dyDescent="0.25">
      <c r="O385" s="37"/>
      <c r="Z385" s="55"/>
      <c r="AA385" s="55">
        <v>45768</v>
      </c>
      <c r="AB385" s="55"/>
      <c r="AD385" s="57" t="str">
        <f ca="1">IF(INT(YEARFRAC(I385,TODAY()))&lt;=30,INT(YEARFRAC(I385,TODAY())),"")</f>
        <v/>
      </c>
      <c r="AE385" s="57" t="str">
        <f ca="1">IF(AND(INT(YEARFRAC(I385,TODAY()))&gt;=31,INT(YEARFRAC(I385,TODAY()))&lt;=35),INT(YEARFRAC(I385,TODAY())),"")</f>
        <v/>
      </c>
      <c r="AF385" s="57" t="str">
        <f ca="1">IF(AND(INT(YEARFRAC(I385,TODAY()))&gt;=36,INT(YEARFRAC(I385,TODAY()))&lt;=40),INT(YEARFRAC(I385,TODAY())),"")</f>
        <v/>
      </c>
      <c r="AG385" s="58" t="str">
        <f ca="1">IF(AND(INT(YEARFRAC(I385,TODAY()))&gt;=41,INT(YEARFRAC(I385,TODAY()))&lt;=45),INT(YEARFRAC(I385,TODAY())),"")</f>
        <v/>
      </c>
    </row>
    <row r="386" spans="15:33" ht="16.5" x14ac:dyDescent="0.25">
      <c r="O386" s="37"/>
      <c r="Z386" s="55"/>
      <c r="AA386" s="55">
        <v>45768</v>
      </c>
      <c r="AB386" s="55"/>
      <c r="AD386" s="57" t="str">
        <f ca="1">IF(INT(YEARFRAC(I386,TODAY()))&lt;=30,INT(YEARFRAC(I386,TODAY())),"")</f>
        <v/>
      </c>
      <c r="AE386" s="57" t="str">
        <f ca="1">IF(AND(INT(YEARFRAC(I386,TODAY()))&gt;=31,INT(YEARFRAC(I386,TODAY()))&lt;=35),INT(YEARFRAC(I386,TODAY())),"")</f>
        <v/>
      </c>
      <c r="AF386" s="57" t="str">
        <f ca="1">IF(AND(INT(YEARFRAC(I386,TODAY()))&gt;=36,INT(YEARFRAC(I386,TODAY()))&lt;=40),INT(YEARFRAC(I386,TODAY())),"")</f>
        <v/>
      </c>
      <c r="AG386" s="58" t="str">
        <f ca="1">IF(AND(INT(YEARFRAC(I386,TODAY()))&gt;=41,INT(YEARFRAC(I386,TODAY()))&lt;=45),INT(YEARFRAC(I386,TODAY())),"")</f>
        <v/>
      </c>
    </row>
    <row r="387" spans="15:33" ht="16.5" x14ac:dyDescent="0.25">
      <c r="O387" s="37"/>
      <c r="Z387" s="55"/>
      <c r="AA387" s="55">
        <v>45768</v>
      </c>
      <c r="AB387" s="55"/>
      <c r="AD387" s="57" t="str">
        <f ca="1">IF(INT(YEARFRAC(I387,TODAY()))&lt;=30,INT(YEARFRAC(I387,TODAY())),"")</f>
        <v/>
      </c>
      <c r="AE387" s="57" t="str">
        <f ca="1">IF(AND(INT(YEARFRAC(I387,TODAY()))&gt;=31,INT(YEARFRAC(I387,TODAY()))&lt;=35),INT(YEARFRAC(I387,TODAY())),"")</f>
        <v/>
      </c>
      <c r="AF387" s="57" t="str">
        <f ca="1">IF(AND(INT(YEARFRAC(I387,TODAY()))&gt;=36,INT(YEARFRAC(I387,TODAY()))&lt;=40),INT(YEARFRAC(I387,TODAY())),"")</f>
        <v/>
      </c>
      <c r="AG387" s="58" t="str">
        <f ca="1">IF(AND(INT(YEARFRAC(I387,TODAY()))&gt;=41,INT(YEARFRAC(I387,TODAY()))&lt;=45),INT(YEARFRAC(I387,TODAY())),"")</f>
        <v/>
      </c>
    </row>
    <row r="388" spans="15:33" ht="16.5" x14ac:dyDescent="0.25">
      <c r="O388" s="37"/>
      <c r="Z388" s="55"/>
      <c r="AA388" s="55">
        <v>45768</v>
      </c>
      <c r="AB388" s="55"/>
      <c r="AD388" s="57" t="str">
        <f ca="1">IF(INT(YEARFRAC(I388,TODAY()))&lt;=30,INT(YEARFRAC(I388,TODAY())),"")</f>
        <v/>
      </c>
      <c r="AE388" s="57" t="str">
        <f ca="1">IF(AND(INT(YEARFRAC(I388,TODAY()))&gt;=31,INT(YEARFRAC(I388,TODAY()))&lt;=35),INT(YEARFRAC(I388,TODAY())),"")</f>
        <v/>
      </c>
      <c r="AF388" s="57" t="str">
        <f ca="1">IF(AND(INT(YEARFRAC(I388,TODAY()))&gt;=36,INT(YEARFRAC(I388,TODAY()))&lt;=40),INT(YEARFRAC(I388,TODAY())),"")</f>
        <v/>
      </c>
      <c r="AG388" s="58" t="str">
        <f ca="1">IF(AND(INT(YEARFRAC(I388,TODAY()))&gt;=41,INT(YEARFRAC(I388,TODAY()))&lt;=45),INT(YEARFRAC(I388,TODAY())),"")</f>
        <v/>
      </c>
    </row>
    <row r="389" spans="15:33" ht="16.5" x14ac:dyDescent="0.25">
      <c r="O389" s="37"/>
      <c r="Z389" s="55"/>
      <c r="AA389" s="55">
        <v>45768</v>
      </c>
      <c r="AB389" s="55"/>
      <c r="AD389" s="57" t="str">
        <f ca="1">IF(INT(YEARFRAC(I389,TODAY()))&lt;=30,INT(YEARFRAC(I389,TODAY())),"")</f>
        <v/>
      </c>
      <c r="AE389" s="57" t="str">
        <f ca="1">IF(AND(INT(YEARFRAC(I389,TODAY()))&gt;=31,INT(YEARFRAC(I389,TODAY()))&lt;=35),INT(YEARFRAC(I389,TODAY())),"")</f>
        <v/>
      </c>
      <c r="AF389" s="57" t="str">
        <f ca="1">IF(AND(INT(YEARFRAC(I389,TODAY()))&gt;=36,INT(YEARFRAC(I389,TODAY()))&lt;=40),INT(YEARFRAC(I389,TODAY())),"")</f>
        <v/>
      </c>
      <c r="AG389" s="58" t="str">
        <f ca="1">IF(AND(INT(YEARFRAC(I389,TODAY()))&gt;=41,INT(YEARFRAC(I389,TODAY()))&lt;=45),INT(YEARFRAC(I389,TODAY())),"")</f>
        <v/>
      </c>
    </row>
    <row r="390" spans="15:33" ht="16.5" x14ac:dyDescent="0.25">
      <c r="O390" s="37"/>
      <c r="Z390" s="55"/>
      <c r="AA390" s="55">
        <v>45768</v>
      </c>
      <c r="AB390" s="55"/>
      <c r="AD390" s="57" t="str">
        <f ca="1">IF(INT(YEARFRAC(I390,TODAY()))&lt;=30,INT(YEARFRAC(I390,TODAY())),"")</f>
        <v/>
      </c>
      <c r="AE390" s="57" t="str">
        <f ca="1">IF(AND(INT(YEARFRAC(I390,TODAY()))&gt;=31,INT(YEARFRAC(I390,TODAY()))&lt;=35),INT(YEARFRAC(I390,TODAY())),"")</f>
        <v/>
      </c>
      <c r="AF390" s="57" t="str">
        <f ca="1">IF(AND(INT(YEARFRAC(I390,TODAY()))&gt;=36,INT(YEARFRAC(I390,TODAY()))&lt;=40),INT(YEARFRAC(I390,TODAY())),"")</f>
        <v/>
      </c>
      <c r="AG390" s="58" t="str">
        <f ca="1">IF(AND(INT(YEARFRAC(I390,TODAY()))&gt;=41,INT(YEARFRAC(I390,TODAY()))&lt;=45),INT(YEARFRAC(I390,TODAY())),"")</f>
        <v/>
      </c>
    </row>
    <row r="391" spans="15:33" ht="16.5" x14ac:dyDescent="0.25">
      <c r="O391" s="37"/>
      <c r="Z391" s="55"/>
      <c r="AA391" s="55">
        <v>45768</v>
      </c>
      <c r="AB391" s="55"/>
      <c r="AD391" s="57" t="str">
        <f ca="1">IF(INT(YEARFRAC(I391,TODAY()))&lt;=30,INT(YEARFRAC(I391,TODAY())),"")</f>
        <v/>
      </c>
      <c r="AE391" s="57" t="str">
        <f ca="1">IF(AND(INT(YEARFRAC(I391,TODAY()))&gt;=31,INT(YEARFRAC(I391,TODAY()))&lt;=35),INT(YEARFRAC(I391,TODAY())),"")</f>
        <v/>
      </c>
      <c r="AF391" s="57" t="str">
        <f ca="1">IF(AND(INT(YEARFRAC(I391,TODAY()))&gt;=36,INT(YEARFRAC(I391,TODAY()))&lt;=40),INT(YEARFRAC(I391,TODAY())),"")</f>
        <v/>
      </c>
      <c r="AG391" s="58" t="str">
        <f ca="1">IF(AND(INT(YEARFRAC(I391,TODAY()))&gt;=41,INT(YEARFRAC(I391,TODAY()))&lt;=45),INT(YEARFRAC(I391,TODAY())),"")</f>
        <v/>
      </c>
    </row>
    <row r="392" spans="15:33" ht="16.5" x14ac:dyDescent="0.25">
      <c r="O392" s="37"/>
      <c r="Z392" s="55"/>
      <c r="AA392" s="55">
        <v>45768</v>
      </c>
      <c r="AB392" s="55"/>
      <c r="AD392" s="57" t="str">
        <f ca="1">IF(INT(YEARFRAC(I392,TODAY()))&lt;=30,INT(YEARFRAC(I392,TODAY())),"")</f>
        <v/>
      </c>
      <c r="AE392" s="57" t="str">
        <f ca="1">IF(AND(INT(YEARFRAC(I392,TODAY()))&gt;=31,INT(YEARFRAC(I392,TODAY()))&lt;=35),INT(YEARFRAC(I392,TODAY())),"")</f>
        <v/>
      </c>
      <c r="AF392" s="57" t="str">
        <f ca="1">IF(AND(INT(YEARFRAC(I392,TODAY()))&gt;=36,INT(YEARFRAC(I392,TODAY()))&lt;=40),INT(YEARFRAC(I392,TODAY())),"")</f>
        <v/>
      </c>
      <c r="AG392" s="58" t="str">
        <f ca="1">IF(AND(INT(YEARFRAC(I392,TODAY()))&gt;=41,INT(YEARFRAC(I392,TODAY()))&lt;=45),INT(YEARFRAC(I392,TODAY())),"")</f>
        <v/>
      </c>
    </row>
    <row r="393" spans="15:33" ht="16.5" x14ac:dyDescent="0.25">
      <c r="O393" s="37"/>
      <c r="Z393" s="55"/>
      <c r="AA393" s="55">
        <v>45768</v>
      </c>
      <c r="AB393" s="55"/>
      <c r="AD393" s="57" t="str">
        <f ca="1">IF(INT(YEARFRAC(I393,TODAY()))&lt;=30,INT(YEARFRAC(I393,TODAY())),"")</f>
        <v/>
      </c>
      <c r="AE393" s="57" t="str">
        <f ca="1">IF(AND(INT(YEARFRAC(I393,TODAY()))&gt;=31,INT(YEARFRAC(I393,TODAY()))&lt;=35),INT(YEARFRAC(I393,TODAY())),"")</f>
        <v/>
      </c>
      <c r="AF393" s="57" t="str">
        <f ca="1">IF(AND(INT(YEARFRAC(I393,TODAY()))&gt;=36,INT(YEARFRAC(I393,TODAY()))&lt;=40),INT(YEARFRAC(I393,TODAY())),"")</f>
        <v/>
      </c>
      <c r="AG393" s="58" t="str">
        <f ca="1">IF(AND(INT(YEARFRAC(I393,TODAY()))&gt;=41,INT(YEARFRAC(I393,TODAY()))&lt;=45),INT(YEARFRAC(I393,TODAY())),"")</f>
        <v/>
      </c>
    </row>
    <row r="394" spans="15:33" ht="16.5" x14ac:dyDescent="0.25">
      <c r="O394" s="37"/>
      <c r="Z394" s="55"/>
      <c r="AA394" s="55">
        <v>45768</v>
      </c>
      <c r="AB394" s="55"/>
      <c r="AD394" s="57" t="str">
        <f ca="1">IF(INT(YEARFRAC(I394,TODAY()))&lt;=30,INT(YEARFRAC(I394,TODAY())),"")</f>
        <v/>
      </c>
      <c r="AE394" s="57" t="str">
        <f ca="1">IF(AND(INT(YEARFRAC(I394,TODAY()))&gt;=31,INT(YEARFRAC(I394,TODAY()))&lt;=35),INT(YEARFRAC(I394,TODAY())),"")</f>
        <v/>
      </c>
      <c r="AF394" s="57" t="str">
        <f ca="1">IF(AND(INT(YEARFRAC(I394,TODAY()))&gt;=36,INT(YEARFRAC(I394,TODAY()))&lt;=40),INT(YEARFRAC(I394,TODAY())),"")</f>
        <v/>
      </c>
      <c r="AG394" s="58" t="str">
        <f ca="1">IF(AND(INT(YEARFRAC(I394,TODAY()))&gt;=41,INT(YEARFRAC(I394,TODAY()))&lt;=45),INT(YEARFRAC(I394,TODAY())),"")</f>
        <v/>
      </c>
    </row>
    <row r="395" spans="15:33" ht="16.5" x14ac:dyDescent="0.25">
      <c r="O395" s="37"/>
      <c r="Z395" s="55"/>
      <c r="AA395" s="55">
        <v>45768</v>
      </c>
      <c r="AB395" s="55"/>
      <c r="AD395" s="57" t="str">
        <f ca="1">IF(INT(YEARFRAC(I395,TODAY()))&lt;=30,INT(YEARFRAC(I395,TODAY())),"")</f>
        <v/>
      </c>
      <c r="AE395" s="57" t="str">
        <f ca="1">IF(AND(INT(YEARFRAC(I395,TODAY()))&gt;=31,INT(YEARFRAC(I395,TODAY()))&lt;=35),INT(YEARFRAC(I395,TODAY())),"")</f>
        <v/>
      </c>
      <c r="AF395" s="57" t="str">
        <f ca="1">IF(AND(INT(YEARFRAC(I395,TODAY()))&gt;=36,INT(YEARFRAC(I395,TODAY()))&lt;=40),INT(YEARFRAC(I395,TODAY())),"")</f>
        <v/>
      </c>
      <c r="AG395" s="58" t="str">
        <f ca="1">IF(AND(INT(YEARFRAC(I395,TODAY()))&gt;=41,INT(YEARFRAC(I395,TODAY()))&lt;=45),INT(YEARFRAC(I395,TODAY())),"")</f>
        <v/>
      </c>
    </row>
    <row r="396" spans="15:33" ht="16.5" x14ac:dyDescent="0.25">
      <c r="O396" s="37"/>
      <c r="Z396" s="55"/>
      <c r="AA396" s="55">
        <v>45768</v>
      </c>
      <c r="AB396" s="55"/>
      <c r="AD396" s="57" t="str">
        <f ca="1">IF(INT(YEARFRAC(I396,TODAY()))&lt;=30,INT(YEARFRAC(I396,TODAY())),"")</f>
        <v/>
      </c>
      <c r="AE396" s="57" t="str">
        <f ca="1">IF(AND(INT(YEARFRAC(I396,TODAY()))&gt;=31,INT(YEARFRAC(I396,TODAY()))&lt;=35),INT(YEARFRAC(I396,TODAY())),"")</f>
        <v/>
      </c>
      <c r="AF396" s="57" t="str">
        <f ca="1">IF(AND(INT(YEARFRAC(I396,TODAY()))&gt;=36,INT(YEARFRAC(I396,TODAY()))&lt;=40),INT(YEARFRAC(I396,TODAY())),"")</f>
        <v/>
      </c>
      <c r="AG396" s="58" t="str">
        <f ca="1">IF(AND(INT(YEARFRAC(I396,TODAY()))&gt;=41,INT(YEARFRAC(I396,TODAY()))&lt;=45),INT(YEARFRAC(I396,TODAY())),"")</f>
        <v/>
      </c>
    </row>
    <row r="397" spans="15:33" ht="16.5" x14ac:dyDescent="0.25">
      <c r="O397" s="37"/>
      <c r="Z397" s="55"/>
      <c r="AA397" s="55">
        <v>45768</v>
      </c>
      <c r="AB397" s="55"/>
      <c r="AD397" s="57" t="str">
        <f ca="1">IF(INT(YEARFRAC(I397,TODAY()))&lt;=30,INT(YEARFRAC(I397,TODAY())),"")</f>
        <v/>
      </c>
      <c r="AE397" s="57" t="str">
        <f ca="1">IF(AND(INT(YEARFRAC(I397,TODAY()))&gt;=31,INT(YEARFRAC(I397,TODAY()))&lt;=35),INT(YEARFRAC(I397,TODAY())),"")</f>
        <v/>
      </c>
      <c r="AF397" s="57" t="str">
        <f ca="1">IF(AND(INT(YEARFRAC(I397,TODAY()))&gt;=36,INT(YEARFRAC(I397,TODAY()))&lt;=40),INT(YEARFRAC(I397,TODAY())),"")</f>
        <v/>
      </c>
      <c r="AG397" s="58" t="str">
        <f ca="1">IF(AND(INT(YEARFRAC(I397,TODAY()))&gt;=41,INT(YEARFRAC(I397,TODAY()))&lt;=45),INT(YEARFRAC(I397,TODAY())),"")</f>
        <v/>
      </c>
    </row>
    <row r="398" spans="15:33" ht="16.5" x14ac:dyDescent="0.25">
      <c r="O398" s="37"/>
      <c r="Z398" s="55"/>
      <c r="AA398" s="55">
        <v>45768</v>
      </c>
      <c r="AB398" s="55"/>
      <c r="AD398" s="57" t="str">
        <f ca="1">IF(INT(YEARFRAC(I398,TODAY()))&lt;=30,INT(YEARFRAC(I398,TODAY())),"")</f>
        <v/>
      </c>
      <c r="AE398" s="57" t="str">
        <f ca="1">IF(AND(INT(YEARFRAC(I398,TODAY()))&gt;=31,INT(YEARFRAC(I398,TODAY()))&lt;=35),INT(YEARFRAC(I398,TODAY())),"")</f>
        <v/>
      </c>
      <c r="AF398" s="57" t="str">
        <f ca="1">IF(AND(INT(YEARFRAC(I398,TODAY()))&gt;=36,INT(YEARFRAC(I398,TODAY()))&lt;=40),INT(YEARFRAC(I398,TODAY())),"")</f>
        <v/>
      </c>
      <c r="AG398" s="58" t="str">
        <f ca="1">IF(AND(INT(YEARFRAC(I398,TODAY()))&gt;=41,INT(YEARFRAC(I398,TODAY()))&lt;=45),INT(YEARFRAC(I398,TODAY())),"")</f>
        <v/>
      </c>
    </row>
    <row r="399" spans="15:33" ht="16.5" x14ac:dyDescent="0.25">
      <c r="O399" s="37"/>
      <c r="Z399" s="55"/>
      <c r="AA399" s="55">
        <v>45768</v>
      </c>
      <c r="AB399" s="55"/>
      <c r="AD399" s="57" t="str">
        <f ca="1">IF(INT(YEARFRAC(I399,TODAY()))&lt;=30,INT(YEARFRAC(I399,TODAY())),"")</f>
        <v/>
      </c>
      <c r="AE399" s="57" t="str">
        <f ca="1">IF(AND(INT(YEARFRAC(I399,TODAY()))&gt;=31,INT(YEARFRAC(I399,TODAY()))&lt;=35),INT(YEARFRAC(I399,TODAY())),"")</f>
        <v/>
      </c>
      <c r="AF399" s="57" t="str">
        <f ca="1">IF(AND(INT(YEARFRAC(I399,TODAY()))&gt;=36,INT(YEARFRAC(I399,TODAY()))&lt;=40),INT(YEARFRAC(I399,TODAY())),"")</f>
        <v/>
      </c>
      <c r="AG399" s="58" t="str">
        <f ca="1">IF(AND(INT(YEARFRAC(I399,TODAY()))&gt;=41,INT(YEARFRAC(I399,TODAY()))&lt;=45),INT(YEARFRAC(I399,TODAY())),"")</f>
        <v/>
      </c>
    </row>
    <row r="400" spans="15:33" ht="16.5" x14ac:dyDescent="0.25">
      <c r="O400" s="37"/>
      <c r="Z400" s="55"/>
      <c r="AA400" s="55">
        <v>45768</v>
      </c>
      <c r="AB400" s="55"/>
      <c r="AD400" s="57" t="str">
        <f ca="1">IF(INT(YEARFRAC(I400,TODAY()))&lt;=30,INT(YEARFRAC(I400,TODAY())),"")</f>
        <v/>
      </c>
      <c r="AE400" s="57" t="str">
        <f ca="1">IF(AND(INT(YEARFRAC(I400,TODAY()))&gt;=31,INT(YEARFRAC(I400,TODAY()))&lt;=35),INT(YEARFRAC(I400,TODAY())),"")</f>
        <v/>
      </c>
      <c r="AF400" s="57" t="str">
        <f ca="1">IF(AND(INT(YEARFRAC(I400,TODAY()))&gt;=36,INT(YEARFRAC(I400,TODAY()))&lt;=40),INT(YEARFRAC(I400,TODAY())),"")</f>
        <v/>
      </c>
      <c r="AG400" s="58" t="str">
        <f ca="1">IF(AND(INT(YEARFRAC(I400,TODAY()))&gt;=41,INT(YEARFRAC(I400,TODAY()))&lt;=45),INT(YEARFRAC(I400,TODAY())),"")</f>
        <v/>
      </c>
    </row>
    <row r="401" spans="15:33" ht="16.5" x14ac:dyDescent="0.25">
      <c r="O401" s="37"/>
      <c r="Z401" s="55"/>
      <c r="AA401" s="55">
        <v>45768</v>
      </c>
      <c r="AB401" s="55"/>
      <c r="AD401" s="57" t="str">
        <f ca="1">IF(INT(YEARFRAC(I401,TODAY()))&lt;=30,INT(YEARFRAC(I401,TODAY())),"")</f>
        <v/>
      </c>
      <c r="AE401" s="57" t="str">
        <f ca="1">IF(AND(INT(YEARFRAC(I401,TODAY()))&gt;=31,INT(YEARFRAC(I401,TODAY()))&lt;=35),INT(YEARFRAC(I401,TODAY())),"")</f>
        <v/>
      </c>
      <c r="AF401" s="57" t="str">
        <f ca="1">IF(AND(INT(YEARFRAC(I401,TODAY()))&gt;=36,INT(YEARFRAC(I401,TODAY()))&lt;=40),INT(YEARFRAC(I401,TODAY())),"")</f>
        <v/>
      </c>
      <c r="AG401" s="58" t="str">
        <f ca="1">IF(AND(INT(YEARFRAC(I401,TODAY()))&gt;=41,INT(YEARFRAC(I401,TODAY()))&lt;=45),INT(YEARFRAC(I401,TODAY())),"")</f>
        <v/>
      </c>
    </row>
    <row r="402" spans="15:33" ht="16.5" x14ac:dyDescent="0.25">
      <c r="O402" s="37"/>
      <c r="Z402" s="55"/>
      <c r="AA402" s="55">
        <v>45768</v>
      </c>
      <c r="AB402" s="55"/>
      <c r="AD402" s="57" t="str">
        <f ca="1">IF(INT(YEARFRAC(I402,TODAY()))&lt;=30,INT(YEARFRAC(I402,TODAY())),"")</f>
        <v/>
      </c>
      <c r="AE402" s="57" t="str">
        <f ca="1">IF(AND(INT(YEARFRAC(I402,TODAY()))&gt;=31,INT(YEARFRAC(I402,TODAY()))&lt;=35),INT(YEARFRAC(I402,TODAY())),"")</f>
        <v/>
      </c>
      <c r="AF402" s="57" t="str">
        <f ca="1">IF(AND(INT(YEARFRAC(I402,TODAY()))&gt;=36,INT(YEARFRAC(I402,TODAY()))&lt;=40),INT(YEARFRAC(I402,TODAY())),"")</f>
        <v/>
      </c>
      <c r="AG402" s="58" t="str">
        <f ca="1">IF(AND(INT(YEARFRAC(I402,TODAY()))&gt;=41,INT(YEARFRAC(I402,TODAY()))&lt;=45),INT(YEARFRAC(I402,TODAY())),"")</f>
        <v/>
      </c>
    </row>
    <row r="403" spans="15:33" ht="16.5" x14ac:dyDescent="0.25">
      <c r="O403" s="37"/>
      <c r="Z403" s="55"/>
      <c r="AA403" s="55">
        <v>45768</v>
      </c>
      <c r="AB403" s="55"/>
      <c r="AD403" s="57" t="str">
        <f ca="1">IF(INT(YEARFRAC(I403,TODAY()))&lt;=30,INT(YEARFRAC(I403,TODAY())),"")</f>
        <v/>
      </c>
      <c r="AE403" s="57" t="str">
        <f ca="1">IF(AND(INT(YEARFRAC(I403,TODAY()))&gt;=31,INT(YEARFRAC(I403,TODAY()))&lt;=35),INT(YEARFRAC(I403,TODAY())),"")</f>
        <v/>
      </c>
      <c r="AF403" s="57" t="str">
        <f ca="1">IF(AND(INT(YEARFRAC(I403,TODAY()))&gt;=36,INT(YEARFRAC(I403,TODAY()))&lt;=40),INT(YEARFRAC(I403,TODAY())),"")</f>
        <v/>
      </c>
      <c r="AG403" s="58" t="str">
        <f ca="1">IF(AND(INT(YEARFRAC(I403,TODAY()))&gt;=41,INT(YEARFRAC(I403,TODAY()))&lt;=45),INT(YEARFRAC(I403,TODAY())),"")</f>
        <v/>
      </c>
    </row>
    <row r="404" spans="15:33" ht="16.5" x14ac:dyDescent="0.25">
      <c r="O404" s="37"/>
      <c r="Z404" s="55"/>
      <c r="AA404" s="55">
        <v>45768</v>
      </c>
      <c r="AB404" s="55"/>
      <c r="AD404" s="57" t="str">
        <f ca="1">IF(INT(YEARFRAC(I404,TODAY()))&lt;=30,INT(YEARFRAC(I404,TODAY())),"")</f>
        <v/>
      </c>
      <c r="AE404" s="57" t="str">
        <f ca="1">IF(AND(INT(YEARFRAC(I404,TODAY()))&gt;=31,INT(YEARFRAC(I404,TODAY()))&lt;=35),INT(YEARFRAC(I404,TODAY())),"")</f>
        <v/>
      </c>
      <c r="AF404" s="57" t="str">
        <f ca="1">IF(AND(INT(YEARFRAC(I404,TODAY()))&gt;=36,INT(YEARFRAC(I404,TODAY()))&lt;=40),INT(YEARFRAC(I404,TODAY())),"")</f>
        <v/>
      </c>
      <c r="AG404" s="58" t="str">
        <f ca="1">IF(AND(INT(YEARFRAC(I404,TODAY()))&gt;=41,INT(YEARFRAC(I404,TODAY()))&lt;=45),INT(YEARFRAC(I404,TODAY())),"")</f>
        <v/>
      </c>
    </row>
    <row r="405" spans="15:33" ht="16.5" x14ac:dyDescent="0.25">
      <c r="O405" s="37"/>
      <c r="Z405" s="55"/>
      <c r="AA405" s="55">
        <v>45768</v>
      </c>
      <c r="AB405" s="55"/>
      <c r="AD405" s="57" t="str">
        <f ca="1">IF(INT(YEARFRAC(I405,TODAY()))&lt;=30,INT(YEARFRAC(I405,TODAY())),"")</f>
        <v/>
      </c>
      <c r="AE405" s="57" t="str">
        <f ca="1">IF(AND(INT(YEARFRAC(I405,TODAY()))&gt;=31,INT(YEARFRAC(I405,TODAY()))&lt;=35),INT(YEARFRAC(I405,TODAY())),"")</f>
        <v/>
      </c>
      <c r="AF405" s="57" t="str">
        <f ca="1">IF(AND(INT(YEARFRAC(I405,TODAY()))&gt;=36,INT(YEARFRAC(I405,TODAY()))&lt;=40),INT(YEARFRAC(I405,TODAY())),"")</f>
        <v/>
      </c>
      <c r="AG405" s="58" t="str">
        <f ca="1">IF(AND(INT(YEARFRAC(I405,TODAY()))&gt;=41,INT(YEARFRAC(I405,TODAY()))&lt;=45),INT(YEARFRAC(I405,TODAY())),"")</f>
        <v/>
      </c>
    </row>
    <row r="406" spans="15:33" ht="16.5" x14ac:dyDescent="0.25">
      <c r="O406" s="37"/>
      <c r="Z406" s="55"/>
      <c r="AA406" s="55">
        <v>45768</v>
      </c>
      <c r="AB406" s="55"/>
      <c r="AD406" s="57" t="str">
        <f ca="1">IF(INT(YEARFRAC(I406,TODAY()))&lt;=30,INT(YEARFRAC(I406,TODAY())),"")</f>
        <v/>
      </c>
      <c r="AE406" s="57" t="str">
        <f ca="1">IF(AND(INT(YEARFRAC(I406,TODAY()))&gt;=31,INT(YEARFRAC(I406,TODAY()))&lt;=35),INT(YEARFRAC(I406,TODAY())),"")</f>
        <v/>
      </c>
      <c r="AF406" s="57" t="str">
        <f ca="1">IF(AND(INT(YEARFRAC(I406,TODAY()))&gt;=36,INT(YEARFRAC(I406,TODAY()))&lt;=40),INT(YEARFRAC(I406,TODAY())),"")</f>
        <v/>
      </c>
      <c r="AG406" s="58" t="str">
        <f ca="1">IF(AND(INT(YEARFRAC(I406,TODAY()))&gt;=41,INT(YEARFRAC(I406,TODAY()))&lt;=45),INT(YEARFRAC(I406,TODAY())),"")</f>
        <v/>
      </c>
    </row>
    <row r="407" spans="15:33" ht="16.5" x14ac:dyDescent="0.25">
      <c r="O407" s="37"/>
      <c r="Z407" s="55"/>
      <c r="AA407" s="55">
        <v>45768</v>
      </c>
      <c r="AB407" s="55"/>
      <c r="AD407" s="57" t="str">
        <f ca="1">IF(INT(YEARFRAC(I407,TODAY()))&lt;=30,INT(YEARFRAC(I407,TODAY())),"")</f>
        <v/>
      </c>
      <c r="AE407" s="57" t="str">
        <f ca="1">IF(AND(INT(YEARFRAC(I407,TODAY()))&gt;=31,INT(YEARFRAC(I407,TODAY()))&lt;=35),INT(YEARFRAC(I407,TODAY())),"")</f>
        <v/>
      </c>
      <c r="AF407" s="57" t="str">
        <f ca="1">IF(AND(INT(YEARFRAC(I407,TODAY()))&gt;=36,INT(YEARFRAC(I407,TODAY()))&lt;=40),INT(YEARFRAC(I407,TODAY())),"")</f>
        <v/>
      </c>
      <c r="AG407" s="58" t="str">
        <f ca="1">IF(AND(INT(YEARFRAC(I407,TODAY()))&gt;=41,INT(YEARFRAC(I407,TODAY()))&lt;=45),INT(YEARFRAC(I407,TODAY())),"")</f>
        <v/>
      </c>
    </row>
    <row r="408" spans="15:33" ht="16.5" x14ac:dyDescent="0.25">
      <c r="O408" s="37"/>
      <c r="Z408" s="55"/>
      <c r="AA408" s="55">
        <v>45768</v>
      </c>
      <c r="AB408" s="55"/>
      <c r="AD408" s="57" t="str">
        <f ca="1">IF(INT(YEARFRAC(I408,TODAY()))&lt;=30,INT(YEARFRAC(I408,TODAY())),"")</f>
        <v/>
      </c>
      <c r="AE408" s="57" t="str">
        <f ca="1">IF(AND(INT(YEARFRAC(I408,TODAY()))&gt;=31,INT(YEARFRAC(I408,TODAY()))&lt;=35),INT(YEARFRAC(I408,TODAY())),"")</f>
        <v/>
      </c>
      <c r="AF408" s="57" t="str">
        <f ca="1">IF(AND(INT(YEARFRAC(I408,TODAY()))&gt;=36,INT(YEARFRAC(I408,TODAY()))&lt;=40),INT(YEARFRAC(I408,TODAY())),"")</f>
        <v/>
      </c>
      <c r="AG408" s="58" t="str">
        <f ca="1">IF(AND(INT(YEARFRAC(I408,TODAY()))&gt;=41,INT(YEARFRAC(I408,TODAY()))&lt;=45),INT(YEARFRAC(I408,TODAY())),"")</f>
        <v/>
      </c>
    </row>
    <row r="409" spans="15:33" ht="16.5" x14ac:dyDescent="0.25">
      <c r="O409" s="37"/>
      <c r="Z409" s="55"/>
      <c r="AA409" s="55">
        <v>45768</v>
      </c>
      <c r="AB409" s="55"/>
      <c r="AD409" s="57" t="str">
        <f ca="1">IF(INT(YEARFRAC(I409,TODAY()))&lt;=30,INT(YEARFRAC(I409,TODAY())),"")</f>
        <v/>
      </c>
      <c r="AE409" s="57" t="str">
        <f ca="1">IF(AND(INT(YEARFRAC(I409,TODAY()))&gt;=31,INT(YEARFRAC(I409,TODAY()))&lt;=35),INT(YEARFRAC(I409,TODAY())),"")</f>
        <v/>
      </c>
      <c r="AF409" s="57" t="str">
        <f ca="1">IF(AND(INT(YEARFRAC(I409,TODAY()))&gt;=36,INT(YEARFRAC(I409,TODAY()))&lt;=40),INT(YEARFRAC(I409,TODAY())),"")</f>
        <v/>
      </c>
      <c r="AG409" s="58" t="str">
        <f ca="1">IF(AND(INT(YEARFRAC(I409,TODAY()))&gt;=41,INT(YEARFRAC(I409,TODAY()))&lt;=45),INT(YEARFRAC(I409,TODAY())),"")</f>
        <v/>
      </c>
    </row>
    <row r="410" spans="15:33" ht="16.5" x14ac:dyDescent="0.25">
      <c r="O410" s="37"/>
      <c r="Z410" s="55"/>
      <c r="AA410" s="55">
        <v>45768</v>
      </c>
      <c r="AB410" s="55"/>
      <c r="AD410" s="57" t="str">
        <f ca="1">IF(INT(YEARFRAC(I410,TODAY()))&lt;=30,INT(YEARFRAC(I410,TODAY())),"")</f>
        <v/>
      </c>
      <c r="AE410" s="57" t="str">
        <f ca="1">IF(AND(INT(YEARFRAC(I410,TODAY()))&gt;=31,INT(YEARFRAC(I410,TODAY()))&lt;=35),INT(YEARFRAC(I410,TODAY())),"")</f>
        <v/>
      </c>
      <c r="AF410" s="57" t="str">
        <f ca="1">IF(AND(INT(YEARFRAC(I410,TODAY()))&gt;=36,INT(YEARFRAC(I410,TODAY()))&lt;=40),INT(YEARFRAC(I410,TODAY())),"")</f>
        <v/>
      </c>
      <c r="AG410" s="58" t="str">
        <f ca="1">IF(AND(INT(YEARFRAC(I410,TODAY()))&gt;=41,INT(YEARFRAC(I410,TODAY()))&lt;=45),INT(YEARFRAC(I410,TODAY())),"")</f>
        <v/>
      </c>
    </row>
    <row r="411" spans="15:33" ht="16.5" x14ac:dyDescent="0.25">
      <c r="O411" s="37"/>
      <c r="Z411" s="55"/>
      <c r="AA411" s="55">
        <v>45768</v>
      </c>
      <c r="AB411" s="55"/>
      <c r="AD411" s="57" t="str">
        <f ca="1">IF(INT(YEARFRAC(I411,TODAY()))&lt;=30,INT(YEARFRAC(I411,TODAY())),"")</f>
        <v/>
      </c>
      <c r="AE411" s="57" t="str">
        <f ca="1">IF(AND(INT(YEARFRAC(I411,TODAY()))&gt;=31,INT(YEARFRAC(I411,TODAY()))&lt;=35),INT(YEARFRAC(I411,TODAY())),"")</f>
        <v/>
      </c>
      <c r="AF411" s="57" t="str">
        <f ca="1">IF(AND(INT(YEARFRAC(I411,TODAY()))&gt;=36,INT(YEARFRAC(I411,TODAY()))&lt;=40),INT(YEARFRAC(I411,TODAY())),"")</f>
        <v/>
      </c>
      <c r="AG411" s="58" t="str">
        <f ca="1">IF(AND(INT(YEARFRAC(I411,TODAY()))&gt;=41,INT(YEARFRAC(I411,TODAY()))&lt;=45),INT(YEARFRAC(I411,TODAY())),"")</f>
        <v/>
      </c>
    </row>
    <row r="412" spans="15:33" ht="16.5" x14ac:dyDescent="0.25">
      <c r="O412" s="37"/>
      <c r="Z412" s="55"/>
      <c r="AA412" s="55">
        <v>45768</v>
      </c>
      <c r="AB412" s="55"/>
      <c r="AD412" s="57" t="str">
        <f ca="1">IF(INT(YEARFRAC(I412,TODAY()))&lt;=30,INT(YEARFRAC(I412,TODAY())),"")</f>
        <v/>
      </c>
      <c r="AE412" s="57" t="str">
        <f ca="1">IF(AND(INT(YEARFRAC(I412,TODAY()))&gt;=31,INT(YEARFRAC(I412,TODAY()))&lt;=35),INT(YEARFRAC(I412,TODAY())),"")</f>
        <v/>
      </c>
      <c r="AF412" s="57" t="str">
        <f ca="1">IF(AND(INT(YEARFRAC(I412,TODAY()))&gt;=36,INT(YEARFRAC(I412,TODAY()))&lt;=40),INT(YEARFRAC(I412,TODAY())),"")</f>
        <v/>
      </c>
      <c r="AG412" s="58" t="str">
        <f ca="1">IF(AND(INT(YEARFRAC(I412,TODAY()))&gt;=41,INT(YEARFRAC(I412,TODAY()))&lt;=45),INT(YEARFRAC(I412,TODAY())),"")</f>
        <v/>
      </c>
    </row>
    <row r="413" spans="15:33" ht="16.5" x14ac:dyDescent="0.25">
      <c r="O413" s="37"/>
      <c r="Z413" s="55"/>
      <c r="AA413" s="55">
        <v>45768</v>
      </c>
      <c r="AB413" s="55"/>
      <c r="AD413" s="57" t="str">
        <f ca="1">IF(INT(YEARFRAC(I413,TODAY()))&lt;=30,INT(YEARFRAC(I413,TODAY())),"")</f>
        <v/>
      </c>
      <c r="AE413" s="57" t="str">
        <f ca="1">IF(AND(INT(YEARFRAC(I413,TODAY()))&gt;=31,INT(YEARFRAC(I413,TODAY()))&lt;=35),INT(YEARFRAC(I413,TODAY())),"")</f>
        <v/>
      </c>
      <c r="AF413" s="57" t="str">
        <f ca="1">IF(AND(INT(YEARFRAC(I413,TODAY()))&gt;=36,INT(YEARFRAC(I413,TODAY()))&lt;=40),INT(YEARFRAC(I413,TODAY())),"")</f>
        <v/>
      </c>
      <c r="AG413" s="58" t="str">
        <f ca="1">IF(AND(INT(YEARFRAC(I413,TODAY()))&gt;=41,INT(YEARFRAC(I413,TODAY()))&lt;=45),INT(YEARFRAC(I413,TODAY())),"")</f>
        <v/>
      </c>
    </row>
    <row r="414" spans="15:33" ht="16.5" x14ac:dyDescent="0.25">
      <c r="O414" s="37"/>
      <c r="Z414" s="55"/>
      <c r="AA414" s="55">
        <v>45768</v>
      </c>
      <c r="AB414" s="55"/>
      <c r="AD414" s="57" t="str">
        <f ca="1">IF(INT(YEARFRAC(I414,TODAY()))&lt;=30,INT(YEARFRAC(I414,TODAY())),"")</f>
        <v/>
      </c>
      <c r="AE414" s="57" t="str">
        <f ca="1">IF(AND(INT(YEARFRAC(I414,TODAY()))&gt;=31,INT(YEARFRAC(I414,TODAY()))&lt;=35),INT(YEARFRAC(I414,TODAY())),"")</f>
        <v/>
      </c>
      <c r="AF414" s="57" t="str">
        <f ca="1">IF(AND(INT(YEARFRAC(I414,TODAY()))&gt;=36,INT(YEARFRAC(I414,TODAY()))&lt;=40),INT(YEARFRAC(I414,TODAY())),"")</f>
        <v/>
      </c>
      <c r="AG414" s="58" t="str">
        <f ca="1">IF(AND(INT(YEARFRAC(I414,TODAY()))&gt;=41,INT(YEARFRAC(I414,TODAY()))&lt;=45),INT(YEARFRAC(I414,TODAY())),"")</f>
        <v/>
      </c>
    </row>
    <row r="415" spans="15:33" ht="16.5" x14ac:dyDescent="0.25">
      <c r="O415" s="37"/>
      <c r="Z415" s="55"/>
      <c r="AA415" s="55">
        <v>45768</v>
      </c>
      <c r="AB415" s="55"/>
      <c r="AD415" s="57" t="str">
        <f ca="1">IF(INT(YEARFRAC(I415,TODAY()))&lt;=30,INT(YEARFRAC(I415,TODAY())),"")</f>
        <v/>
      </c>
      <c r="AE415" s="57" t="str">
        <f ca="1">IF(AND(INT(YEARFRAC(I415,TODAY()))&gt;=31,INT(YEARFRAC(I415,TODAY()))&lt;=35),INT(YEARFRAC(I415,TODAY())),"")</f>
        <v/>
      </c>
      <c r="AF415" s="57" t="str">
        <f ca="1">IF(AND(INT(YEARFRAC(I415,TODAY()))&gt;=36,INT(YEARFRAC(I415,TODAY()))&lt;=40),INT(YEARFRAC(I415,TODAY())),"")</f>
        <v/>
      </c>
      <c r="AG415" s="58" t="str">
        <f ca="1">IF(AND(INT(YEARFRAC(I415,TODAY()))&gt;=41,INT(YEARFRAC(I415,TODAY()))&lt;=45),INT(YEARFRAC(I415,TODAY())),"")</f>
        <v/>
      </c>
    </row>
    <row r="416" spans="15:33" ht="16.5" x14ac:dyDescent="0.25">
      <c r="O416" s="37"/>
      <c r="Z416" s="55"/>
      <c r="AA416" s="55">
        <v>45768</v>
      </c>
      <c r="AB416" s="55"/>
      <c r="AD416" s="57" t="str">
        <f ca="1">IF(INT(YEARFRAC(I416,TODAY()))&lt;=30,INT(YEARFRAC(I416,TODAY())),"")</f>
        <v/>
      </c>
      <c r="AE416" s="57" t="str">
        <f ca="1">IF(AND(INT(YEARFRAC(I416,TODAY()))&gt;=31,INT(YEARFRAC(I416,TODAY()))&lt;=35),INT(YEARFRAC(I416,TODAY())),"")</f>
        <v/>
      </c>
      <c r="AF416" s="57" t="str">
        <f ca="1">IF(AND(INT(YEARFRAC(I416,TODAY()))&gt;=36,INT(YEARFRAC(I416,TODAY()))&lt;=40),INT(YEARFRAC(I416,TODAY())),"")</f>
        <v/>
      </c>
      <c r="AG416" s="58" t="str">
        <f ca="1">IF(AND(INT(YEARFRAC(I416,TODAY()))&gt;=41,INT(YEARFRAC(I416,TODAY()))&lt;=45),INT(YEARFRAC(I416,TODAY())),"")</f>
        <v/>
      </c>
    </row>
    <row r="417" spans="15:33" ht="16.5" x14ac:dyDescent="0.25">
      <c r="O417" s="37"/>
      <c r="Z417" s="55"/>
      <c r="AA417" s="55">
        <v>45768</v>
      </c>
      <c r="AB417" s="55"/>
      <c r="AD417" s="57" t="str">
        <f ca="1">IF(INT(YEARFRAC(I417,TODAY()))&lt;=30,INT(YEARFRAC(I417,TODAY())),"")</f>
        <v/>
      </c>
      <c r="AE417" s="57" t="str">
        <f ca="1">IF(AND(INT(YEARFRAC(I417,TODAY()))&gt;=31,INT(YEARFRAC(I417,TODAY()))&lt;=35),INT(YEARFRAC(I417,TODAY())),"")</f>
        <v/>
      </c>
      <c r="AF417" s="57" t="str">
        <f ca="1">IF(AND(INT(YEARFRAC(I417,TODAY()))&gt;=36,INT(YEARFRAC(I417,TODAY()))&lt;=40),INT(YEARFRAC(I417,TODAY())),"")</f>
        <v/>
      </c>
      <c r="AG417" s="58" t="str">
        <f ca="1">IF(AND(INT(YEARFRAC(I417,TODAY()))&gt;=41,INT(YEARFRAC(I417,TODAY()))&lt;=45),INT(YEARFRAC(I417,TODAY())),"")</f>
        <v/>
      </c>
    </row>
    <row r="418" spans="15:33" ht="16.5" x14ac:dyDescent="0.25">
      <c r="O418" s="37"/>
      <c r="Z418" s="55"/>
      <c r="AA418" s="55">
        <v>45768</v>
      </c>
      <c r="AB418" s="55"/>
      <c r="AD418" s="57" t="str">
        <f ca="1">IF(INT(YEARFRAC(I418,TODAY()))&lt;=30,INT(YEARFRAC(I418,TODAY())),"")</f>
        <v/>
      </c>
      <c r="AE418" s="57" t="str">
        <f ca="1">IF(AND(INT(YEARFRAC(I418,TODAY()))&gt;=31,INT(YEARFRAC(I418,TODAY()))&lt;=35),INT(YEARFRAC(I418,TODAY())),"")</f>
        <v/>
      </c>
      <c r="AF418" s="57" t="str">
        <f ca="1">IF(AND(INT(YEARFRAC(I418,TODAY()))&gt;=36,INT(YEARFRAC(I418,TODAY()))&lt;=40),INT(YEARFRAC(I418,TODAY())),"")</f>
        <v/>
      </c>
      <c r="AG418" s="58" t="str">
        <f ca="1">IF(AND(INT(YEARFRAC(I418,TODAY()))&gt;=41,INT(YEARFRAC(I418,TODAY()))&lt;=45),INT(YEARFRAC(I418,TODAY())),"")</f>
        <v/>
      </c>
    </row>
    <row r="419" spans="15:33" ht="16.5" x14ac:dyDescent="0.25">
      <c r="O419" s="37"/>
      <c r="Z419" s="55"/>
      <c r="AA419" s="55">
        <v>45768</v>
      </c>
      <c r="AB419" s="55"/>
      <c r="AD419" s="57" t="str">
        <f ca="1">IF(INT(YEARFRAC(I419,TODAY()))&lt;=30,INT(YEARFRAC(I419,TODAY())),"")</f>
        <v/>
      </c>
      <c r="AE419" s="57" t="str">
        <f ca="1">IF(AND(INT(YEARFRAC(I419,TODAY()))&gt;=31,INT(YEARFRAC(I419,TODAY()))&lt;=35),INT(YEARFRAC(I419,TODAY())),"")</f>
        <v/>
      </c>
      <c r="AF419" s="57" t="str">
        <f ca="1">IF(AND(INT(YEARFRAC(I419,TODAY()))&gt;=36,INT(YEARFRAC(I419,TODAY()))&lt;=40),INT(YEARFRAC(I419,TODAY())),"")</f>
        <v/>
      </c>
      <c r="AG419" s="58" t="str">
        <f ca="1">IF(AND(INT(YEARFRAC(I419,TODAY()))&gt;=41,INT(YEARFRAC(I419,TODAY()))&lt;=45),INT(YEARFRAC(I419,TODAY())),"")</f>
        <v/>
      </c>
    </row>
    <row r="420" spans="15:33" ht="16.5" x14ac:dyDescent="0.25">
      <c r="O420" s="37"/>
      <c r="Z420" s="55"/>
      <c r="AA420" s="55">
        <v>45768</v>
      </c>
      <c r="AB420" s="55"/>
      <c r="AD420" s="57" t="str">
        <f ca="1">IF(INT(YEARFRAC(I420,TODAY()))&lt;=30,INT(YEARFRAC(I420,TODAY())),"")</f>
        <v/>
      </c>
      <c r="AE420" s="57" t="str">
        <f ca="1">IF(AND(INT(YEARFRAC(I420,TODAY()))&gt;=31,INT(YEARFRAC(I420,TODAY()))&lt;=35),INT(YEARFRAC(I420,TODAY())),"")</f>
        <v/>
      </c>
      <c r="AF420" s="57" t="str">
        <f ca="1">IF(AND(INT(YEARFRAC(I420,TODAY()))&gt;=36,INT(YEARFRAC(I420,TODAY()))&lt;=40),INT(YEARFRAC(I420,TODAY())),"")</f>
        <v/>
      </c>
      <c r="AG420" s="58" t="str">
        <f ca="1">IF(AND(INT(YEARFRAC(I420,TODAY()))&gt;=41,INT(YEARFRAC(I420,TODAY()))&lt;=45),INT(YEARFRAC(I420,TODAY())),"")</f>
        <v/>
      </c>
    </row>
    <row r="421" spans="15:33" ht="16.5" x14ac:dyDescent="0.25">
      <c r="O421" s="37"/>
      <c r="Z421" s="55"/>
      <c r="AA421" s="55">
        <v>45768</v>
      </c>
      <c r="AB421" s="55"/>
      <c r="AD421" s="57" t="str">
        <f ca="1">IF(INT(YEARFRAC(I421,TODAY()))&lt;=30,INT(YEARFRAC(I421,TODAY())),"")</f>
        <v/>
      </c>
      <c r="AE421" s="57" t="str">
        <f ca="1">IF(AND(INT(YEARFRAC(I421,TODAY()))&gt;=31,INT(YEARFRAC(I421,TODAY()))&lt;=35),INT(YEARFRAC(I421,TODAY())),"")</f>
        <v/>
      </c>
      <c r="AF421" s="57" t="str">
        <f ca="1">IF(AND(INT(YEARFRAC(I421,TODAY()))&gt;=36,INT(YEARFRAC(I421,TODAY()))&lt;=40),INT(YEARFRAC(I421,TODAY())),"")</f>
        <v/>
      </c>
      <c r="AG421" s="58" t="str">
        <f ca="1">IF(AND(INT(YEARFRAC(I421,TODAY()))&gt;=41,INT(YEARFRAC(I421,TODAY()))&lt;=45),INT(YEARFRAC(I421,TODAY())),"")</f>
        <v/>
      </c>
    </row>
    <row r="422" spans="15:33" ht="16.5" x14ac:dyDescent="0.25">
      <c r="O422" s="37"/>
      <c r="Z422" s="55"/>
      <c r="AA422" s="55">
        <v>45768</v>
      </c>
      <c r="AB422" s="55"/>
      <c r="AD422" s="57" t="str">
        <f ca="1">IF(INT(YEARFRAC(I422,TODAY()))&lt;=30,INT(YEARFRAC(I422,TODAY())),"")</f>
        <v/>
      </c>
      <c r="AE422" s="57" t="str">
        <f ca="1">IF(AND(INT(YEARFRAC(I422,TODAY()))&gt;=31,INT(YEARFRAC(I422,TODAY()))&lt;=35),INT(YEARFRAC(I422,TODAY())),"")</f>
        <v/>
      </c>
      <c r="AF422" s="57" t="str">
        <f ca="1">IF(AND(INT(YEARFRAC(I422,TODAY()))&gt;=36,INT(YEARFRAC(I422,TODAY()))&lt;=40),INT(YEARFRAC(I422,TODAY())),"")</f>
        <v/>
      </c>
      <c r="AG422" s="58" t="str">
        <f ca="1">IF(AND(INT(YEARFRAC(I422,TODAY()))&gt;=41,INT(YEARFRAC(I422,TODAY()))&lt;=45),INT(YEARFRAC(I422,TODAY())),"")</f>
        <v/>
      </c>
    </row>
    <row r="423" spans="15:33" ht="16.5" x14ac:dyDescent="0.25">
      <c r="O423" s="37"/>
      <c r="Z423" s="55"/>
      <c r="AA423" s="55">
        <v>45768</v>
      </c>
      <c r="AB423" s="55"/>
      <c r="AD423" s="57" t="str">
        <f ca="1">IF(INT(YEARFRAC(I423,TODAY()))&lt;=30,INT(YEARFRAC(I423,TODAY())),"")</f>
        <v/>
      </c>
      <c r="AE423" s="57" t="str">
        <f ca="1">IF(AND(INT(YEARFRAC(I423,TODAY()))&gt;=31,INT(YEARFRAC(I423,TODAY()))&lt;=35),INT(YEARFRAC(I423,TODAY())),"")</f>
        <v/>
      </c>
      <c r="AF423" s="57" t="str">
        <f ca="1">IF(AND(INT(YEARFRAC(I423,TODAY()))&gt;=36,INT(YEARFRAC(I423,TODAY()))&lt;=40),INT(YEARFRAC(I423,TODAY())),"")</f>
        <v/>
      </c>
      <c r="AG423" s="58" t="str">
        <f ca="1">IF(AND(INT(YEARFRAC(I423,TODAY()))&gt;=41,INT(YEARFRAC(I423,TODAY()))&lt;=45),INT(YEARFRAC(I423,TODAY())),"")</f>
        <v/>
      </c>
    </row>
    <row r="424" spans="15:33" ht="16.5" x14ac:dyDescent="0.25">
      <c r="O424" s="37"/>
      <c r="Z424" s="55"/>
      <c r="AA424" s="55">
        <v>45768</v>
      </c>
      <c r="AB424" s="55"/>
      <c r="AD424" s="57" t="str">
        <f ca="1">IF(INT(YEARFRAC(I424,TODAY()))&lt;=30,INT(YEARFRAC(I424,TODAY())),"")</f>
        <v/>
      </c>
      <c r="AE424" s="57" t="str">
        <f ca="1">IF(AND(INT(YEARFRAC(I424,TODAY()))&gt;=31,INT(YEARFRAC(I424,TODAY()))&lt;=35),INT(YEARFRAC(I424,TODAY())),"")</f>
        <v/>
      </c>
      <c r="AF424" s="57" t="str">
        <f ca="1">IF(AND(INT(YEARFRAC(I424,TODAY()))&gt;=36,INT(YEARFRAC(I424,TODAY()))&lt;=40),INT(YEARFRAC(I424,TODAY())),"")</f>
        <v/>
      </c>
      <c r="AG424" s="58" t="str">
        <f ca="1">IF(AND(INT(YEARFRAC(I424,TODAY()))&gt;=41,INT(YEARFRAC(I424,TODAY()))&lt;=45),INT(YEARFRAC(I424,TODAY())),"")</f>
        <v/>
      </c>
    </row>
    <row r="425" spans="15:33" ht="16.5" x14ac:dyDescent="0.25">
      <c r="O425" s="37"/>
      <c r="Z425" s="55"/>
      <c r="AA425" s="55">
        <v>45768</v>
      </c>
      <c r="AB425" s="55"/>
      <c r="AD425" s="57" t="str">
        <f ca="1">IF(INT(YEARFRAC(I425,TODAY()))&lt;=30,INT(YEARFRAC(I425,TODAY())),"")</f>
        <v/>
      </c>
      <c r="AE425" s="57" t="str">
        <f ca="1">IF(AND(INT(YEARFRAC(I425,TODAY()))&gt;=31,INT(YEARFRAC(I425,TODAY()))&lt;=35),INT(YEARFRAC(I425,TODAY())),"")</f>
        <v/>
      </c>
      <c r="AF425" s="57" t="str">
        <f ca="1">IF(AND(INT(YEARFRAC(I425,TODAY()))&gt;=36,INT(YEARFRAC(I425,TODAY()))&lt;=40),INT(YEARFRAC(I425,TODAY())),"")</f>
        <v/>
      </c>
      <c r="AG425" s="58" t="str">
        <f ca="1">IF(AND(INT(YEARFRAC(I425,TODAY()))&gt;=41,INT(YEARFRAC(I425,TODAY()))&lt;=45),INT(YEARFRAC(I425,TODAY())),"")</f>
        <v/>
      </c>
    </row>
    <row r="426" spans="15:33" ht="16.5" x14ac:dyDescent="0.25">
      <c r="O426" s="37"/>
      <c r="Z426" s="55"/>
      <c r="AA426" s="55">
        <v>45768</v>
      </c>
      <c r="AB426" s="55"/>
      <c r="AD426" s="57" t="str">
        <f ca="1">IF(INT(YEARFRAC(I426,TODAY()))&lt;=30,INT(YEARFRAC(I426,TODAY())),"")</f>
        <v/>
      </c>
      <c r="AE426" s="57" t="str">
        <f ca="1">IF(AND(INT(YEARFRAC(I426,TODAY()))&gt;=31,INT(YEARFRAC(I426,TODAY()))&lt;=35),INT(YEARFRAC(I426,TODAY())),"")</f>
        <v/>
      </c>
      <c r="AF426" s="57" t="str">
        <f ca="1">IF(AND(INT(YEARFRAC(I426,TODAY()))&gt;=36,INT(YEARFRAC(I426,TODAY()))&lt;=40),INT(YEARFRAC(I426,TODAY())),"")</f>
        <v/>
      </c>
      <c r="AG426" s="58" t="str">
        <f ca="1">IF(AND(INT(YEARFRAC(I426,TODAY()))&gt;=41,INT(YEARFRAC(I426,TODAY()))&lt;=45),INT(YEARFRAC(I426,TODAY())),"")</f>
        <v/>
      </c>
    </row>
    <row r="427" spans="15:33" ht="16.5" x14ac:dyDescent="0.25">
      <c r="O427" s="37"/>
      <c r="Z427" s="55"/>
      <c r="AA427" s="55">
        <v>45768</v>
      </c>
      <c r="AB427" s="55"/>
      <c r="AD427" s="57" t="str">
        <f ca="1">IF(INT(YEARFRAC(I427,TODAY()))&lt;=30,INT(YEARFRAC(I427,TODAY())),"")</f>
        <v/>
      </c>
      <c r="AE427" s="57" t="str">
        <f ca="1">IF(AND(INT(YEARFRAC(I427,TODAY()))&gt;=31,INT(YEARFRAC(I427,TODAY()))&lt;=35),INT(YEARFRAC(I427,TODAY())),"")</f>
        <v/>
      </c>
      <c r="AF427" s="57" t="str">
        <f ca="1">IF(AND(INT(YEARFRAC(I427,TODAY()))&gt;=36,INT(YEARFRAC(I427,TODAY()))&lt;=40),INT(YEARFRAC(I427,TODAY())),"")</f>
        <v/>
      </c>
      <c r="AG427" s="58" t="str">
        <f ca="1">IF(AND(INT(YEARFRAC(I427,TODAY()))&gt;=41,INT(YEARFRAC(I427,TODAY()))&lt;=45),INT(YEARFRAC(I427,TODAY())),"")</f>
        <v/>
      </c>
    </row>
    <row r="428" spans="15:33" ht="16.5" x14ac:dyDescent="0.25">
      <c r="O428" s="37"/>
      <c r="Z428" s="55"/>
      <c r="AA428" s="55">
        <v>45768</v>
      </c>
      <c r="AB428" s="55"/>
      <c r="AD428" s="57" t="str">
        <f ca="1">IF(INT(YEARFRAC(I428,TODAY()))&lt;=30,INT(YEARFRAC(I428,TODAY())),"")</f>
        <v/>
      </c>
      <c r="AE428" s="57" t="str">
        <f ca="1">IF(AND(INT(YEARFRAC(I428,TODAY()))&gt;=31,INT(YEARFRAC(I428,TODAY()))&lt;=35),INT(YEARFRAC(I428,TODAY())),"")</f>
        <v/>
      </c>
      <c r="AF428" s="57" t="str">
        <f ca="1">IF(AND(INT(YEARFRAC(I428,TODAY()))&gt;=36,INT(YEARFRAC(I428,TODAY()))&lt;=40),INT(YEARFRAC(I428,TODAY())),"")</f>
        <v/>
      </c>
      <c r="AG428" s="58" t="str">
        <f ca="1">IF(AND(INT(YEARFRAC(I428,TODAY()))&gt;=41,INT(YEARFRAC(I428,TODAY()))&lt;=45),INT(YEARFRAC(I428,TODAY())),"")</f>
        <v/>
      </c>
    </row>
    <row r="429" spans="15:33" ht="16.5" x14ac:dyDescent="0.25">
      <c r="O429" s="37"/>
      <c r="Z429" s="55"/>
      <c r="AA429" s="55">
        <v>45768</v>
      </c>
      <c r="AB429" s="55"/>
      <c r="AD429" s="57" t="str">
        <f ca="1">IF(INT(YEARFRAC(I429,TODAY()))&lt;=30,INT(YEARFRAC(I429,TODAY())),"")</f>
        <v/>
      </c>
      <c r="AE429" s="57" t="str">
        <f ca="1">IF(AND(INT(YEARFRAC(I429,TODAY()))&gt;=31,INT(YEARFRAC(I429,TODAY()))&lt;=35),INT(YEARFRAC(I429,TODAY())),"")</f>
        <v/>
      </c>
      <c r="AF429" s="57" t="str">
        <f ca="1">IF(AND(INT(YEARFRAC(I429,TODAY()))&gt;=36,INT(YEARFRAC(I429,TODAY()))&lt;=40),INT(YEARFRAC(I429,TODAY())),"")</f>
        <v/>
      </c>
      <c r="AG429" s="58" t="str">
        <f ca="1">IF(AND(INT(YEARFRAC(I429,TODAY()))&gt;=41,INT(YEARFRAC(I429,TODAY()))&lt;=45),INT(YEARFRAC(I429,TODAY())),"")</f>
        <v/>
      </c>
    </row>
    <row r="430" spans="15:33" ht="16.5" x14ac:dyDescent="0.25">
      <c r="O430" s="37"/>
      <c r="Z430" s="55"/>
      <c r="AA430" s="55">
        <v>45768</v>
      </c>
      <c r="AB430" s="55"/>
      <c r="AD430" s="57" t="str">
        <f ca="1">IF(INT(YEARFRAC(I430,TODAY()))&lt;=30,INT(YEARFRAC(I430,TODAY())),"")</f>
        <v/>
      </c>
      <c r="AE430" s="57" t="str">
        <f ca="1">IF(AND(INT(YEARFRAC(I430,TODAY()))&gt;=31,INT(YEARFRAC(I430,TODAY()))&lt;=35),INT(YEARFRAC(I430,TODAY())),"")</f>
        <v/>
      </c>
      <c r="AF430" s="57" t="str">
        <f ca="1">IF(AND(INT(YEARFRAC(I430,TODAY()))&gt;=36,INT(YEARFRAC(I430,TODAY()))&lt;=40),INT(YEARFRAC(I430,TODAY())),"")</f>
        <v/>
      </c>
      <c r="AG430" s="58" t="str">
        <f ca="1">IF(AND(INT(YEARFRAC(I430,TODAY()))&gt;=41,INT(YEARFRAC(I430,TODAY()))&lt;=45),INT(YEARFRAC(I430,TODAY())),"")</f>
        <v/>
      </c>
    </row>
    <row r="431" spans="15:33" ht="16.5" x14ac:dyDescent="0.25">
      <c r="O431" s="37"/>
      <c r="Z431" s="55"/>
      <c r="AA431" s="55">
        <v>45768</v>
      </c>
      <c r="AB431" s="55"/>
      <c r="AD431" s="57" t="str">
        <f ca="1">IF(INT(YEARFRAC(I431,TODAY()))&lt;=30,INT(YEARFRAC(I431,TODAY())),"")</f>
        <v/>
      </c>
      <c r="AE431" s="57" t="str">
        <f ca="1">IF(AND(INT(YEARFRAC(I431,TODAY()))&gt;=31,INT(YEARFRAC(I431,TODAY()))&lt;=35),INT(YEARFRAC(I431,TODAY())),"")</f>
        <v/>
      </c>
      <c r="AF431" s="57" t="str">
        <f ca="1">IF(AND(INT(YEARFRAC(I431,TODAY()))&gt;=36,INT(YEARFRAC(I431,TODAY()))&lt;=40),INT(YEARFRAC(I431,TODAY())),"")</f>
        <v/>
      </c>
      <c r="AG431" s="58" t="str">
        <f ca="1">IF(AND(INT(YEARFRAC(I431,TODAY()))&gt;=41,INT(YEARFRAC(I431,TODAY()))&lt;=45),INT(YEARFRAC(I431,TODAY())),"")</f>
        <v/>
      </c>
    </row>
    <row r="432" spans="15:33" ht="16.5" x14ac:dyDescent="0.25">
      <c r="O432" s="37"/>
      <c r="Z432" s="55"/>
      <c r="AA432" s="55">
        <v>45768</v>
      </c>
      <c r="AB432" s="55"/>
      <c r="AD432" s="57" t="str">
        <f ca="1">IF(INT(YEARFRAC(I432,TODAY()))&lt;=30,INT(YEARFRAC(I432,TODAY())),"")</f>
        <v/>
      </c>
      <c r="AE432" s="57" t="str">
        <f ca="1">IF(AND(INT(YEARFRAC(I432,TODAY()))&gt;=31,INT(YEARFRAC(I432,TODAY()))&lt;=35),INT(YEARFRAC(I432,TODAY())),"")</f>
        <v/>
      </c>
      <c r="AF432" s="57" t="str">
        <f ca="1">IF(AND(INT(YEARFRAC(I432,TODAY()))&gt;=36,INT(YEARFRAC(I432,TODAY()))&lt;=40),INT(YEARFRAC(I432,TODAY())),"")</f>
        <v/>
      </c>
      <c r="AG432" s="58" t="str">
        <f ca="1">IF(AND(INT(YEARFRAC(I432,TODAY()))&gt;=41,INT(YEARFRAC(I432,TODAY()))&lt;=45),INT(YEARFRAC(I432,TODAY())),"")</f>
        <v/>
      </c>
    </row>
    <row r="433" spans="15:33" ht="16.5" x14ac:dyDescent="0.25">
      <c r="O433" s="37"/>
      <c r="Z433" s="55"/>
      <c r="AA433" s="55">
        <v>45768</v>
      </c>
      <c r="AB433" s="55"/>
      <c r="AD433" s="57" t="str">
        <f ca="1">IF(INT(YEARFRAC(I433,TODAY()))&lt;=30,INT(YEARFRAC(I433,TODAY())),"")</f>
        <v/>
      </c>
      <c r="AE433" s="57" t="str">
        <f ca="1">IF(AND(INT(YEARFRAC(I433,TODAY()))&gt;=31,INT(YEARFRAC(I433,TODAY()))&lt;=35),INT(YEARFRAC(I433,TODAY())),"")</f>
        <v/>
      </c>
      <c r="AF433" s="57" t="str">
        <f ca="1">IF(AND(INT(YEARFRAC(I433,TODAY()))&gt;=36,INT(YEARFRAC(I433,TODAY()))&lt;=40),INT(YEARFRAC(I433,TODAY())),"")</f>
        <v/>
      </c>
      <c r="AG433" s="58" t="str">
        <f ca="1">IF(AND(INT(YEARFRAC(I433,TODAY()))&gt;=41,INT(YEARFRAC(I433,TODAY()))&lt;=45),INT(YEARFRAC(I433,TODAY())),"")</f>
        <v/>
      </c>
    </row>
    <row r="434" spans="15:33" ht="16.5" x14ac:dyDescent="0.25">
      <c r="O434" s="37"/>
      <c r="Z434" s="55"/>
      <c r="AA434" s="55">
        <v>45768</v>
      </c>
      <c r="AB434" s="55"/>
      <c r="AD434" s="57" t="str">
        <f ca="1">IF(INT(YEARFRAC(I434,TODAY()))&lt;=30,INT(YEARFRAC(I434,TODAY())),"")</f>
        <v/>
      </c>
      <c r="AE434" s="57" t="str">
        <f ca="1">IF(AND(INT(YEARFRAC(I434,TODAY()))&gt;=31,INT(YEARFRAC(I434,TODAY()))&lt;=35),INT(YEARFRAC(I434,TODAY())),"")</f>
        <v/>
      </c>
      <c r="AF434" s="57" t="str">
        <f ca="1">IF(AND(INT(YEARFRAC(I434,TODAY()))&gt;=36,INT(YEARFRAC(I434,TODAY()))&lt;=40),INT(YEARFRAC(I434,TODAY())),"")</f>
        <v/>
      </c>
      <c r="AG434" s="58" t="str">
        <f ca="1">IF(AND(INT(YEARFRAC(I434,TODAY()))&gt;=41,INT(YEARFRAC(I434,TODAY()))&lt;=45),INT(YEARFRAC(I434,TODAY())),"")</f>
        <v/>
      </c>
    </row>
    <row r="435" spans="15:33" ht="16.5" x14ac:dyDescent="0.25">
      <c r="O435" s="37"/>
      <c r="Z435" s="55"/>
      <c r="AA435" s="55">
        <v>45768</v>
      </c>
      <c r="AB435" s="55"/>
      <c r="AD435" s="57" t="str">
        <f ca="1">IF(INT(YEARFRAC(I435,TODAY()))&lt;=30,INT(YEARFRAC(I435,TODAY())),"")</f>
        <v/>
      </c>
      <c r="AE435" s="57" t="str">
        <f ca="1">IF(AND(INT(YEARFRAC(I435,TODAY()))&gt;=31,INT(YEARFRAC(I435,TODAY()))&lt;=35),INT(YEARFRAC(I435,TODAY())),"")</f>
        <v/>
      </c>
      <c r="AF435" s="57" t="str">
        <f ca="1">IF(AND(INT(YEARFRAC(I435,TODAY()))&gt;=36,INT(YEARFRAC(I435,TODAY()))&lt;=40),INT(YEARFRAC(I435,TODAY())),"")</f>
        <v/>
      </c>
      <c r="AG435" s="58" t="str">
        <f ca="1">IF(AND(INT(YEARFRAC(I435,TODAY()))&gt;=41,INT(YEARFRAC(I435,TODAY()))&lt;=45),INT(YEARFRAC(I435,TODAY())),"")</f>
        <v/>
      </c>
    </row>
    <row r="436" spans="15:33" ht="16.5" x14ac:dyDescent="0.25">
      <c r="O436" s="37"/>
      <c r="Z436" s="55"/>
      <c r="AA436" s="55">
        <v>45768</v>
      </c>
      <c r="AB436" s="55"/>
      <c r="AD436" s="57" t="str">
        <f ca="1">IF(INT(YEARFRAC(I436,TODAY()))&lt;=30,INT(YEARFRAC(I436,TODAY())),"")</f>
        <v/>
      </c>
      <c r="AE436" s="57" t="str">
        <f ca="1">IF(AND(INT(YEARFRAC(I436,TODAY()))&gt;=31,INT(YEARFRAC(I436,TODAY()))&lt;=35),INT(YEARFRAC(I436,TODAY())),"")</f>
        <v/>
      </c>
      <c r="AF436" s="57" t="str">
        <f ca="1">IF(AND(INT(YEARFRAC(I436,TODAY()))&gt;=36,INT(YEARFRAC(I436,TODAY()))&lt;=40),INT(YEARFRAC(I436,TODAY())),"")</f>
        <v/>
      </c>
      <c r="AG436" s="58" t="str">
        <f ca="1">IF(AND(INT(YEARFRAC(I436,TODAY()))&gt;=41,INT(YEARFRAC(I436,TODAY()))&lt;=45),INT(YEARFRAC(I436,TODAY())),"")</f>
        <v/>
      </c>
    </row>
    <row r="437" spans="15:33" ht="16.5" x14ac:dyDescent="0.25">
      <c r="O437" s="37"/>
      <c r="Z437" s="55"/>
      <c r="AA437" s="55">
        <v>45768</v>
      </c>
      <c r="AB437" s="55"/>
      <c r="AD437" s="57" t="str">
        <f ca="1">IF(INT(YEARFRAC(I437,TODAY()))&lt;=30,INT(YEARFRAC(I437,TODAY())),"")</f>
        <v/>
      </c>
      <c r="AE437" s="57" t="str">
        <f ca="1">IF(AND(INT(YEARFRAC(I437,TODAY()))&gt;=31,INT(YEARFRAC(I437,TODAY()))&lt;=35),INT(YEARFRAC(I437,TODAY())),"")</f>
        <v/>
      </c>
      <c r="AF437" s="57" t="str">
        <f ca="1">IF(AND(INT(YEARFRAC(I437,TODAY()))&gt;=36,INT(YEARFRAC(I437,TODAY()))&lt;=40),INT(YEARFRAC(I437,TODAY())),"")</f>
        <v/>
      </c>
      <c r="AG437" s="58" t="str">
        <f ca="1">IF(AND(INT(YEARFRAC(I437,TODAY()))&gt;=41,INT(YEARFRAC(I437,TODAY()))&lt;=45),INT(YEARFRAC(I437,TODAY())),"")</f>
        <v/>
      </c>
    </row>
    <row r="438" spans="15:33" ht="16.5" x14ac:dyDescent="0.25">
      <c r="O438" s="37"/>
      <c r="Z438" s="55"/>
      <c r="AA438" s="55">
        <v>45768</v>
      </c>
      <c r="AB438" s="55"/>
      <c r="AD438" s="57" t="str">
        <f ca="1">IF(INT(YEARFRAC(I438,TODAY()))&lt;=30,INT(YEARFRAC(I438,TODAY())),"")</f>
        <v/>
      </c>
      <c r="AE438" s="57" t="str">
        <f ca="1">IF(AND(INT(YEARFRAC(I438,TODAY()))&gt;=31,INT(YEARFRAC(I438,TODAY()))&lt;=35),INT(YEARFRAC(I438,TODAY())),"")</f>
        <v/>
      </c>
      <c r="AF438" s="57" t="str">
        <f ca="1">IF(AND(INT(YEARFRAC(I438,TODAY()))&gt;=36,INT(YEARFRAC(I438,TODAY()))&lt;=40),INT(YEARFRAC(I438,TODAY())),"")</f>
        <v/>
      </c>
      <c r="AG438" s="58" t="str">
        <f ca="1">IF(AND(INT(YEARFRAC(I438,TODAY()))&gt;=41,INT(YEARFRAC(I438,TODAY()))&lt;=45),INT(YEARFRAC(I438,TODAY())),"")</f>
        <v/>
      </c>
    </row>
    <row r="439" spans="15:33" ht="16.5" x14ac:dyDescent="0.25">
      <c r="O439" s="37"/>
      <c r="Z439" s="55"/>
      <c r="AA439" s="55">
        <v>45768</v>
      </c>
      <c r="AB439" s="55"/>
      <c r="AD439" s="57" t="str">
        <f ca="1">IF(INT(YEARFRAC(I439,TODAY()))&lt;=30,INT(YEARFRAC(I439,TODAY())),"")</f>
        <v/>
      </c>
      <c r="AE439" s="57" t="str">
        <f ca="1">IF(AND(INT(YEARFRAC(I439,TODAY()))&gt;=31,INT(YEARFRAC(I439,TODAY()))&lt;=35),INT(YEARFRAC(I439,TODAY())),"")</f>
        <v/>
      </c>
      <c r="AF439" s="57" t="str">
        <f ca="1">IF(AND(INT(YEARFRAC(I439,TODAY()))&gt;=36,INT(YEARFRAC(I439,TODAY()))&lt;=40),INT(YEARFRAC(I439,TODAY())),"")</f>
        <v/>
      </c>
      <c r="AG439" s="58" t="str">
        <f ca="1">IF(AND(INT(YEARFRAC(I439,TODAY()))&gt;=41,INT(YEARFRAC(I439,TODAY()))&lt;=45),INT(YEARFRAC(I439,TODAY())),"")</f>
        <v/>
      </c>
    </row>
    <row r="440" spans="15:33" ht="16.5" x14ac:dyDescent="0.25">
      <c r="O440" s="37"/>
      <c r="Z440" s="55"/>
      <c r="AA440" s="55">
        <v>45768</v>
      </c>
      <c r="AB440" s="55"/>
      <c r="AD440" s="57" t="str">
        <f ca="1">IF(INT(YEARFRAC(I440,TODAY()))&lt;=30,INT(YEARFRAC(I440,TODAY())),"")</f>
        <v/>
      </c>
      <c r="AE440" s="57" t="str">
        <f ca="1">IF(AND(INT(YEARFRAC(I440,TODAY()))&gt;=31,INT(YEARFRAC(I440,TODAY()))&lt;=35),INT(YEARFRAC(I440,TODAY())),"")</f>
        <v/>
      </c>
      <c r="AF440" s="57" t="str">
        <f ca="1">IF(AND(INT(YEARFRAC(I440,TODAY()))&gt;=36,INT(YEARFRAC(I440,TODAY()))&lt;=40),INT(YEARFRAC(I440,TODAY())),"")</f>
        <v/>
      </c>
      <c r="AG440" s="58" t="str">
        <f ca="1">IF(AND(INT(YEARFRAC(I440,TODAY()))&gt;=41,INT(YEARFRAC(I440,TODAY()))&lt;=45),INT(YEARFRAC(I440,TODAY())),"")</f>
        <v/>
      </c>
    </row>
    <row r="441" spans="15:33" ht="16.5" x14ac:dyDescent="0.25">
      <c r="O441" s="37"/>
      <c r="Z441" s="55"/>
      <c r="AA441" s="55">
        <v>45768</v>
      </c>
      <c r="AB441" s="55"/>
      <c r="AD441" s="57" t="str">
        <f ca="1">IF(INT(YEARFRAC(I441,TODAY()))&lt;=30,INT(YEARFRAC(I441,TODAY())),"")</f>
        <v/>
      </c>
      <c r="AE441" s="57" t="str">
        <f ca="1">IF(AND(INT(YEARFRAC(I441,TODAY()))&gt;=31,INT(YEARFRAC(I441,TODAY()))&lt;=35),INT(YEARFRAC(I441,TODAY())),"")</f>
        <v/>
      </c>
      <c r="AF441" s="57" t="str">
        <f ca="1">IF(AND(INT(YEARFRAC(I441,TODAY()))&gt;=36,INT(YEARFRAC(I441,TODAY()))&lt;=40),INT(YEARFRAC(I441,TODAY())),"")</f>
        <v/>
      </c>
      <c r="AG441" s="58" t="str">
        <f ca="1">IF(AND(INT(YEARFRAC(I441,TODAY()))&gt;=41,INT(YEARFRAC(I441,TODAY()))&lt;=45),INT(YEARFRAC(I441,TODAY())),"")</f>
        <v/>
      </c>
    </row>
    <row r="442" spans="15:33" ht="16.5" x14ac:dyDescent="0.25">
      <c r="O442" s="37"/>
      <c r="Z442" s="55"/>
      <c r="AA442" s="55">
        <v>45768</v>
      </c>
      <c r="AB442" s="55"/>
      <c r="AD442" s="57" t="str">
        <f ca="1">IF(INT(YEARFRAC(I442,TODAY()))&lt;=30,INT(YEARFRAC(I442,TODAY())),"")</f>
        <v/>
      </c>
      <c r="AE442" s="57" t="str">
        <f ca="1">IF(AND(INT(YEARFRAC(I442,TODAY()))&gt;=31,INT(YEARFRAC(I442,TODAY()))&lt;=35),INT(YEARFRAC(I442,TODAY())),"")</f>
        <v/>
      </c>
      <c r="AF442" s="57" t="str">
        <f ca="1">IF(AND(INT(YEARFRAC(I442,TODAY()))&gt;=36,INT(YEARFRAC(I442,TODAY()))&lt;=40),INT(YEARFRAC(I442,TODAY())),"")</f>
        <v/>
      </c>
      <c r="AG442" s="58" t="str">
        <f ca="1">IF(AND(INT(YEARFRAC(I442,TODAY()))&gt;=41,INT(YEARFRAC(I442,TODAY()))&lt;=45),INT(YEARFRAC(I442,TODAY())),"")</f>
        <v/>
      </c>
    </row>
    <row r="443" spans="15:33" ht="16.5" x14ac:dyDescent="0.25">
      <c r="O443" s="37"/>
      <c r="Z443" s="55"/>
      <c r="AA443" s="55">
        <v>45768</v>
      </c>
      <c r="AB443" s="55"/>
      <c r="AD443" s="57" t="str">
        <f ca="1">IF(INT(YEARFRAC(I443,TODAY()))&lt;=30,INT(YEARFRAC(I443,TODAY())),"")</f>
        <v/>
      </c>
      <c r="AE443" s="57" t="str">
        <f ca="1">IF(AND(INT(YEARFRAC(I443,TODAY()))&gt;=31,INT(YEARFRAC(I443,TODAY()))&lt;=35),INT(YEARFRAC(I443,TODAY())),"")</f>
        <v/>
      </c>
      <c r="AF443" s="57" t="str">
        <f ca="1">IF(AND(INT(YEARFRAC(I443,TODAY()))&gt;=36,INT(YEARFRAC(I443,TODAY()))&lt;=40),INT(YEARFRAC(I443,TODAY())),"")</f>
        <v/>
      </c>
      <c r="AG443" s="58" t="str">
        <f ca="1">IF(AND(INT(YEARFRAC(I443,TODAY()))&gt;=41,INT(YEARFRAC(I443,TODAY()))&lt;=45),INT(YEARFRAC(I443,TODAY())),"")</f>
        <v/>
      </c>
    </row>
    <row r="444" spans="15:33" ht="16.5" x14ac:dyDescent="0.25">
      <c r="O444" s="37"/>
      <c r="Z444" s="55"/>
      <c r="AA444" s="55">
        <v>45768</v>
      </c>
      <c r="AB444" s="55"/>
      <c r="AD444" s="57" t="str">
        <f ca="1">IF(INT(YEARFRAC(I444,TODAY()))&lt;=30,INT(YEARFRAC(I444,TODAY())),"")</f>
        <v/>
      </c>
      <c r="AE444" s="57" t="str">
        <f ca="1">IF(AND(INT(YEARFRAC(I444,TODAY()))&gt;=31,INT(YEARFRAC(I444,TODAY()))&lt;=35),INT(YEARFRAC(I444,TODAY())),"")</f>
        <v/>
      </c>
      <c r="AF444" s="57" t="str">
        <f ca="1">IF(AND(INT(YEARFRAC(I444,TODAY()))&gt;=36,INT(YEARFRAC(I444,TODAY()))&lt;=40),INT(YEARFRAC(I444,TODAY())),"")</f>
        <v/>
      </c>
      <c r="AG444" s="58" t="str">
        <f ca="1">IF(AND(INT(YEARFRAC(I444,TODAY()))&gt;=41,INT(YEARFRAC(I444,TODAY()))&lt;=45),INT(YEARFRAC(I444,TODAY())),"")</f>
        <v/>
      </c>
    </row>
    <row r="445" spans="15:33" ht="16.5" x14ac:dyDescent="0.25">
      <c r="O445" s="37"/>
      <c r="Z445" s="55"/>
      <c r="AA445" s="55">
        <v>45768</v>
      </c>
      <c r="AB445" s="55"/>
      <c r="AD445" s="57" t="str">
        <f ca="1">IF(INT(YEARFRAC(I445,TODAY()))&lt;=30,INT(YEARFRAC(I445,TODAY())),"")</f>
        <v/>
      </c>
      <c r="AE445" s="57" t="str">
        <f ca="1">IF(AND(INT(YEARFRAC(I445,TODAY()))&gt;=31,INT(YEARFRAC(I445,TODAY()))&lt;=35),INT(YEARFRAC(I445,TODAY())),"")</f>
        <v/>
      </c>
      <c r="AF445" s="57" t="str">
        <f ca="1">IF(AND(INT(YEARFRAC(I445,TODAY()))&gt;=36,INT(YEARFRAC(I445,TODAY()))&lt;=40),INT(YEARFRAC(I445,TODAY())),"")</f>
        <v/>
      </c>
      <c r="AG445" s="58" t="str">
        <f ca="1">IF(AND(INT(YEARFRAC(I445,TODAY()))&gt;=41,INT(YEARFRAC(I445,TODAY()))&lt;=45),INT(YEARFRAC(I445,TODAY())),"")</f>
        <v/>
      </c>
    </row>
    <row r="446" spans="15:33" ht="16.5" x14ac:dyDescent="0.25">
      <c r="O446" s="37"/>
      <c r="Z446" s="55"/>
      <c r="AA446" s="55">
        <v>45768</v>
      </c>
      <c r="AB446" s="55"/>
      <c r="AD446" s="57" t="str">
        <f ca="1">IF(INT(YEARFRAC(I446,TODAY()))&lt;=30,INT(YEARFRAC(I446,TODAY())),"")</f>
        <v/>
      </c>
      <c r="AE446" s="57" t="str">
        <f ca="1">IF(AND(INT(YEARFRAC(I446,TODAY()))&gt;=31,INT(YEARFRAC(I446,TODAY()))&lt;=35),INT(YEARFRAC(I446,TODAY())),"")</f>
        <v/>
      </c>
      <c r="AF446" s="57" t="str">
        <f ca="1">IF(AND(INT(YEARFRAC(I446,TODAY()))&gt;=36,INT(YEARFRAC(I446,TODAY()))&lt;=40),INT(YEARFRAC(I446,TODAY())),"")</f>
        <v/>
      </c>
      <c r="AG446" s="58" t="str">
        <f ca="1">IF(AND(INT(YEARFRAC(I446,TODAY()))&gt;=41,INT(YEARFRAC(I446,TODAY()))&lt;=45),INT(YEARFRAC(I446,TODAY())),"")</f>
        <v/>
      </c>
    </row>
    <row r="447" spans="15:33" ht="16.5" x14ac:dyDescent="0.25">
      <c r="O447" s="37"/>
      <c r="Z447" s="55"/>
      <c r="AA447" s="55">
        <v>45768</v>
      </c>
      <c r="AB447" s="55"/>
      <c r="AD447" s="57" t="str">
        <f ca="1">IF(INT(YEARFRAC(I447,TODAY()))&lt;=30,INT(YEARFRAC(I447,TODAY())),"")</f>
        <v/>
      </c>
      <c r="AE447" s="57" t="str">
        <f ca="1">IF(AND(INT(YEARFRAC(I447,TODAY()))&gt;=31,INT(YEARFRAC(I447,TODAY()))&lt;=35),INT(YEARFRAC(I447,TODAY())),"")</f>
        <v/>
      </c>
      <c r="AF447" s="57" t="str">
        <f ca="1">IF(AND(INT(YEARFRAC(I447,TODAY()))&gt;=36,INT(YEARFRAC(I447,TODAY()))&lt;=40),INT(YEARFRAC(I447,TODAY())),"")</f>
        <v/>
      </c>
      <c r="AG447" s="58" t="str">
        <f ca="1">IF(AND(INT(YEARFRAC(I447,TODAY()))&gt;=41,INT(YEARFRAC(I447,TODAY()))&lt;=45),INT(YEARFRAC(I447,TODAY())),"")</f>
        <v/>
      </c>
    </row>
    <row r="448" spans="15:33" ht="16.5" x14ac:dyDescent="0.25">
      <c r="O448" s="37"/>
      <c r="Z448" s="55"/>
      <c r="AA448" s="55">
        <v>45768</v>
      </c>
      <c r="AB448" s="55"/>
      <c r="AD448" s="57" t="str">
        <f ca="1">IF(INT(YEARFRAC(I448,TODAY()))&lt;=30,INT(YEARFRAC(I448,TODAY())),"")</f>
        <v/>
      </c>
      <c r="AE448" s="57" t="str">
        <f ca="1">IF(AND(INT(YEARFRAC(I448,TODAY()))&gt;=31,INT(YEARFRAC(I448,TODAY()))&lt;=35),INT(YEARFRAC(I448,TODAY())),"")</f>
        <v/>
      </c>
      <c r="AF448" s="57" t="str">
        <f ca="1">IF(AND(INT(YEARFRAC(I448,TODAY()))&gt;=36,INT(YEARFRAC(I448,TODAY()))&lt;=40),INT(YEARFRAC(I448,TODAY())),"")</f>
        <v/>
      </c>
      <c r="AG448" s="58" t="str">
        <f ca="1">IF(AND(INT(YEARFRAC(I448,TODAY()))&gt;=41,INT(YEARFRAC(I448,TODAY()))&lt;=45),INT(YEARFRAC(I448,TODAY())),"")</f>
        <v/>
      </c>
    </row>
    <row r="449" spans="15:33" ht="16.5" x14ac:dyDescent="0.25">
      <c r="O449" s="37"/>
      <c r="Z449" s="55"/>
      <c r="AA449" s="55">
        <v>45768</v>
      </c>
      <c r="AB449" s="55"/>
      <c r="AD449" s="57" t="str">
        <f ca="1">IF(INT(YEARFRAC(I449,TODAY()))&lt;=30,INT(YEARFRAC(I449,TODAY())),"")</f>
        <v/>
      </c>
      <c r="AE449" s="57" t="str">
        <f ca="1">IF(AND(INT(YEARFRAC(I449,TODAY()))&gt;=31,INT(YEARFRAC(I449,TODAY()))&lt;=35),INT(YEARFRAC(I449,TODAY())),"")</f>
        <v/>
      </c>
      <c r="AF449" s="57" t="str">
        <f ca="1">IF(AND(INT(YEARFRAC(I449,TODAY()))&gt;=36,INT(YEARFRAC(I449,TODAY()))&lt;=40),INT(YEARFRAC(I449,TODAY())),"")</f>
        <v/>
      </c>
      <c r="AG449" s="58" t="str">
        <f ca="1">IF(AND(INT(YEARFRAC(I449,TODAY()))&gt;=41,INT(YEARFRAC(I449,TODAY()))&lt;=45),INT(YEARFRAC(I449,TODAY())),"")</f>
        <v/>
      </c>
    </row>
    <row r="450" spans="15:33" ht="16.5" x14ac:dyDescent="0.25">
      <c r="O450" s="37"/>
      <c r="Z450" s="55"/>
      <c r="AA450" s="55">
        <v>45768</v>
      </c>
      <c r="AB450" s="55"/>
      <c r="AD450" s="57" t="str">
        <f ca="1">IF(INT(YEARFRAC(I450,TODAY()))&lt;=30,INT(YEARFRAC(I450,TODAY())),"")</f>
        <v/>
      </c>
      <c r="AE450" s="57" t="str">
        <f ca="1">IF(AND(INT(YEARFRAC(I450,TODAY()))&gt;=31,INT(YEARFRAC(I450,TODAY()))&lt;=35),INT(YEARFRAC(I450,TODAY())),"")</f>
        <v/>
      </c>
      <c r="AF450" s="57" t="str">
        <f ca="1">IF(AND(INT(YEARFRAC(I450,TODAY()))&gt;=36,INT(YEARFRAC(I450,TODAY()))&lt;=40),INT(YEARFRAC(I450,TODAY())),"")</f>
        <v/>
      </c>
      <c r="AG450" s="58" t="str">
        <f ca="1">IF(AND(INT(YEARFRAC(I450,TODAY()))&gt;=41,INT(YEARFRAC(I450,TODAY()))&lt;=45),INT(YEARFRAC(I450,TODAY())),"")</f>
        <v/>
      </c>
    </row>
    <row r="451" spans="15:33" ht="16.5" x14ac:dyDescent="0.25">
      <c r="O451" s="37"/>
      <c r="Z451" s="55"/>
      <c r="AA451" s="55">
        <v>45768</v>
      </c>
      <c r="AB451" s="55"/>
      <c r="AD451" s="57" t="str">
        <f ca="1">IF(INT(YEARFRAC(I451,TODAY()))&lt;=30,INT(YEARFRAC(I451,TODAY())),"")</f>
        <v/>
      </c>
      <c r="AE451" s="57" t="str">
        <f ca="1">IF(AND(INT(YEARFRAC(I451,TODAY()))&gt;=31,INT(YEARFRAC(I451,TODAY()))&lt;=35),INT(YEARFRAC(I451,TODAY())),"")</f>
        <v/>
      </c>
      <c r="AF451" s="57" t="str">
        <f ca="1">IF(AND(INT(YEARFRAC(I451,TODAY()))&gt;=36,INT(YEARFRAC(I451,TODAY()))&lt;=40),INT(YEARFRAC(I451,TODAY())),"")</f>
        <v/>
      </c>
      <c r="AG451" s="58" t="str">
        <f ca="1">IF(AND(INT(YEARFRAC(I451,TODAY()))&gt;=41,INT(YEARFRAC(I451,TODAY()))&lt;=45),INT(YEARFRAC(I451,TODAY())),"")</f>
        <v/>
      </c>
    </row>
    <row r="452" spans="15:33" ht="16.5" x14ac:dyDescent="0.25">
      <c r="O452" s="37"/>
      <c r="Z452" s="55"/>
      <c r="AA452" s="55">
        <v>45768</v>
      </c>
      <c r="AB452" s="55"/>
      <c r="AD452" s="57" t="str">
        <f ca="1">IF(INT(YEARFRAC(I452,TODAY()))&lt;=30,INT(YEARFRAC(I452,TODAY())),"")</f>
        <v/>
      </c>
      <c r="AE452" s="57" t="str">
        <f ca="1">IF(AND(INT(YEARFRAC(I452,TODAY()))&gt;=31,INT(YEARFRAC(I452,TODAY()))&lt;=35),INT(YEARFRAC(I452,TODAY())),"")</f>
        <v/>
      </c>
      <c r="AF452" s="57" t="str">
        <f ca="1">IF(AND(INT(YEARFRAC(I452,TODAY()))&gt;=36,INT(YEARFRAC(I452,TODAY()))&lt;=40),INT(YEARFRAC(I452,TODAY())),"")</f>
        <v/>
      </c>
      <c r="AG452" s="58" t="str">
        <f ca="1">IF(AND(INT(YEARFRAC(I452,TODAY()))&gt;=41,INT(YEARFRAC(I452,TODAY()))&lt;=45),INT(YEARFRAC(I452,TODAY())),"")</f>
        <v/>
      </c>
    </row>
    <row r="453" spans="15:33" ht="16.5" x14ac:dyDescent="0.25">
      <c r="O453" s="37"/>
      <c r="Z453" s="55"/>
      <c r="AA453" s="55">
        <v>45768</v>
      </c>
      <c r="AB453" s="55"/>
      <c r="AD453" s="57" t="str">
        <f ca="1">IF(INT(YEARFRAC(I453,TODAY()))&lt;=30,INT(YEARFRAC(I453,TODAY())),"")</f>
        <v/>
      </c>
      <c r="AE453" s="57" t="str">
        <f ca="1">IF(AND(INT(YEARFRAC(I453,TODAY()))&gt;=31,INT(YEARFRAC(I453,TODAY()))&lt;=35),INT(YEARFRAC(I453,TODAY())),"")</f>
        <v/>
      </c>
      <c r="AF453" s="57" t="str">
        <f ca="1">IF(AND(INT(YEARFRAC(I453,TODAY()))&gt;=36,INT(YEARFRAC(I453,TODAY()))&lt;=40),INT(YEARFRAC(I453,TODAY())),"")</f>
        <v/>
      </c>
      <c r="AG453" s="58" t="str">
        <f ca="1">IF(AND(INT(YEARFRAC(I453,TODAY()))&gt;=41,INT(YEARFRAC(I453,TODAY()))&lt;=45),INT(YEARFRAC(I453,TODAY())),"")</f>
        <v/>
      </c>
    </row>
    <row r="454" spans="15:33" ht="16.5" x14ac:dyDescent="0.25">
      <c r="O454" s="37"/>
      <c r="Z454" s="55"/>
      <c r="AA454" s="55">
        <v>45768</v>
      </c>
      <c r="AB454" s="55"/>
      <c r="AD454" s="57" t="str">
        <f ca="1">IF(INT(YEARFRAC(I454,TODAY()))&lt;=30,INT(YEARFRAC(I454,TODAY())),"")</f>
        <v/>
      </c>
      <c r="AE454" s="57" t="str">
        <f ca="1">IF(AND(INT(YEARFRAC(I454,TODAY()))&gt;=31,INT(YEARFRAC(I454,TODAY()))&lt;=35),INT(YEARFRAC(I454,TODAY())),"")</f>
        <v/>
      </c>
      <c r="AF454" s="57" t="str">
        <f ca="1">IF(AND(INT(YEARFRAC(I454,TODAY()))&gt;=36,INT(YEARFRAC(I454,TODAY()))&lt;=40),INT(YEARFRAC(I454,TODAY())),"")</f>
        <v/>
      </c>
      <c r="AG454" s="58" t="str">
        <f ca="1">IF(AND(INT(YEARFRAC(I454,TODAY()))&gt;=41,INT(YEARFRAC(I454,TODAY()))&lt;=45),INT(YEARFRAC(I454,TODAY())),"")</f>
        <v/>
      </c>
    </row>
    <row r="455" spans="15:33" ht="16.5" x14ac:dyDescent="0.25">
      <c r="O455" s="37"/>
      <c r="Z455" s="55"/>
      <c r="AA455" s="55">
        <v>45768</v>
      </c>
      <c r="AB455" s="55"/>
      <c r="AD455" s="57" t="str">
        <f ca="1">IF(INT(YEARFRAC(I455,TODAY()))&lt;=30,INT(YEARFRAC(I455,TODAY())),"")</f>
        <v/>
      </c>
      <c r="AE455" s="57" t="str">
        <f ca="1">IF(AND(INT(YEARFRAC(I455,TODAY()))&gt;=31,INT(YEARFRAC(I455,TODAY()))&lt;=35),INT(YEARFRAC(I455,TODAY())),"")</f>
        <v/>
      </c>
      <c r="AF455" s="57" t="str">
        <f ca="1">IF(AND(INT(YEARFRAC(I455,TODAY()))&gt;=36,INT(YEARFRAC(I455,TODAY()))&lt;=40),INT(YEARFRAC(I455,TODAY())),"")</f>
        <v/>
      </c>
      <c r="AG455" s="58" t="str">
        <f ca="1">IF(AND(INT(YEARFRAC(I455,TODAY()))&gt;=41,INT(YEARFRAC(I455,TODAY()))&lt;=45),INT(YEARFRAC(I455,TODAY())),"")</f>
        <v/>
      </c>
    </row>
    <row r="456" spans="15:33" ht="16.5" x14ac:dyDescent="0.25">
      <c r="O456" s="37"/>
      <c r="Z456" s="55"/>
      <c r="AA456" s="55">
        <v>45768</v>
      </c>
      <c r="AB456" s="55"/>
      <c r="AD456" s="57" t="str">
        <f ca="1">IF(INT(YEARFRAC(I456,TODAY()))&lt;=30,INT(YEARFRAC(I456,TODAY())),"")</f>
        <v/>
      </c>
      <c r="AE456" s="57" t="str">
        <f ca="1">IF(AND(INT(YEARFRAC(I456,TODAY()))&gt;=31,INT(YEARFRAC(I456,TODAY()))&lt;=35),INT(YEARFRAC(I456,TODAY())),"")</f>
        <v/>
      </c>
      <c r="AF456" s="57" t="str">
        <f ca="1">IF(AND(INT(YEARFRAC(I456,TODAY()))&gt;=36,INT(YEARFRAC(I456,TODAY()))&lt;=40),INT(YEARFRAC(I456,TODAY())),"")</f>
        <v/>
      </c>
      <c r="AG456" s="58" t="str">
        <f ca="1">IF(AND(INT(YEARFRAC(I456,TODAY()))&gt;=41,INT(YEARFRAC(I456,TODAY()))&lt;=45),INT(YEARFRAC(I456,TODAY())),"")</f>
        <v/>
      </c>
    </row>
    <row r="457" spans="15:33" ht="16.5" x14ac:dyDescent="0.25">
      <c r="O457" s="37"/>
      <c r="Z457" s="55"/>
      <c r="AA457" s="55">
        <v>45768</v>
      </c>
      <c r="AB457" s="55"/>
      <c r="AD457" s="57" t="str">
        <f ca="1">IF(INT(YEARFRAC(I457,TODAY()))&lt;=30,INT(YEARFRAC(I457,TODAY())),"")</f>
        <v/>
      </c>
      <c r="AE457" s="57" t="str">
        <f ca="1">IF(AND(INT(YEARFRAC(I457,TODAY()))&gt;=31,INT(YEARFRAC(I457,TODAY()))&lt;=35),INT(YEARFRAC(I457,TODAY())),"")</f>
        <v/>
      </c>
      <c r="AF457" s="57" t="str">
        <f ca="1">IF(AND(INT(YEARFRAC(I457,TODAY()))&gt;=36,INT(YEARFRAC(I457,TODAY()))&lt;=40),INT(YEARFRAC(I457,TODAY())),"")</f>
        <v/>
      </c>
      <c r="AG457" s="58" t="str">
        <f ca="1">IF(AND(INT(YEARFRAC(I457,TODAY()))&gt;=41,INT(YEARFRAC(I457,TODAY()))&lt;=45),INT(YEARFRAC(I457,TODAY())),"")</f>
        <v/>
      </c>
    </row>
    <row r="458" spans="15:33" ht="16.5" x14ac:dyDescent="0.25">
      <c r="O458" s="37"/>
      <c r="Z458" s="55"/>
      <c r="AA458" s="55">
        <v>45768</v>
      </c>
      <c r="AB458" s="55"/>
      <c r="AD458" s="57" t="str">
        <f ca="1">IF(INT(YEARFRAC(I458,TODAY()))&lt;=30,INT(YEARFRAC(I458,TODAY())),"")</f>
        <v/>
      </c>
      <c r="AE458" s="57" t="str">
        <f ca="1">IF(AND(INT(YEARFRAC(I458,TODAY()))&gt;=31,INT(YEARFRAC(I458,TODAY()))&lt;=35),INT(YEARFRAC(I458,TODAY())),"")</f>
        <v/>
      </c>
      <c r="AF458" s="57" t="str">
        <f ca="1">IF(AND(INT(YEARFRAC(I458,TODAY()))&gt;=36,INT(YEARFRAC(I458,TODAY()))&lt;=40),INT(YEARFRAC(I458,TODAY())),"")</f>
        <v/>
      </c>
      <c r="AG458" s="58" t="str">
        <f ca="1">IF(AND(INT(YEARFRAC(I458,TODAY()))&gt;=41,INT(YEARFRAC(I458,TODAY()))&lt;=45),INT(YEARFRAC(I458,TODAY())),"")</f>
        <v/>
      </c>
    </row>
    <row r="459" spans="15:33" ht="16.5" x14ac:dyDescent="0.25">
      <c r="O459" s="37"/>
      <c r="Z459" s="55"/>
      <c r="AA459" s="55">
        <v>45768</v>
      </c>
      <c r="AB459" s="55"/>
      <c r="AD459" s="57" t="str">
        <f ca="1">IF(INT(YEARFRAC(I459,TODAY()))&lt;=30,INT(YEARFRAC(I459,TODAY())),"")</f>
        <v/>
      </c>
      <c r="AE459" s="57" t="str">
        <f ca="1">IF(AND(INT(YEARFRAC(I459,TODAY()))&gt;=31,INT(YEARFRAC(I459,TODAY()))&lt;=35),INT(YEARFRAC(I459,TODAY())),"")</f>
        <v/>
      </c>
      <c r="AF459" s="57" t="str">
        <f ca="1">IF(AND(INT(YEARFRAC(I459,TODAY()))&gt;=36,INT(YEARFRAC(I459,TODAY()))&lt;=40),INT(YEARFRAC(I459,TODAY())),"")</f>
        <v/>
      </c>
      <c r="AG459" s="58" t="str">
        <f ca="1">IF(AND(INT(YEARFRAC(I459,TODAY()))&gt;=41,INT(YEARFRAC(I459,TODAY()))&lt;=45),INT(YEARFRAC(I459,TODAY())),"")</f>
        <v/>
      </c>
    </row>
    <row r="460" spans="15:33" ht="16.5" x14ac:dyDescent="0.25">
      <c r="O460" s="37"/>
      <c r="Z460" s="55"/>
      <c r="AA460" s="55">
        <v>45768</v>
      </c>
      <c r="AB460" s="55"/>
      <c r="AD460" s="57" t="str">
        <f ca="1">IF(INT(YEARFRAC(I460,TODAY()))&lt;=30,INT(YEARFRAC(I460,TODAY())),"")</f>
        <v/>
      </c>
      <c r="AE460" s="57" t="str">
        <f ca="1">IF(AND(INT(YEARFRAC(I460,TODAY()))&gt;=31,INT(YEARFRAC(I460,TODAY()))&lt;=35),INT(YEARFRAC(I460,TODAY())),"")</f>
        <v/>
      </c>
      <c r="AF460" s="57" t="str">
        <f ca="1">IF(AND(INT(YEARFRAC(I460,TODAY()))&gt;=36,INT(YEARFRAC(I460,TODAY()))&lt;=40),INT(YEARFRAC(I460,TODAY())),"")</f>
        <v/>
      </c>
      <c r="AG460" s="58" t="str">
        <f ca="1">IF(AND(INT(YEARFRAC(I460,TODAY()))&gt;=41,INT(YEARFRAC(I460,TODAY()))&lt;=45),INT(YEARFRAC(I460,TODAY())),"")</f>
        <v/>
      </c>
    </row>
    <row r="461" spans="15:33" ht="16.5" x14ac:dyDescent="0.25">
      <c r="O461" s="37"/>
      <c r="Z461" s="55"/>
      <c r="AA461" s="55">
        <v>45768</v>
      </c>
      <c r="AB461" s="55"/>
      <c r="AD461" s="57" t="str">
        <f ca="1">IF(INT(YEARFRAC(I461,TODAY()))&lt;=30,INT(YEARFRAC(I461,TODAY())),"")</f>
        <v/>
      </c>
      <c r="AE461" s="57" t="str">
        <f ca="1">IF(AND(INT(YEARFRAC(I461,TODAY()))&gt;=31,INT(YEARFRAC(I461,TODAY()))&lt;=35),INT(YEARFRAC(I461,TODAY())),"")</f>
        <v/>
      </c>
      <c r="AF461" s="57" t="str">
        <f ca="1">IF(AND(INT(YEARFRAC(I461,TODAY()))&gt;=36,INT(YEARFRAC(I461,TODAY()))&lt;=40),INT(YEARFRAC(I461,TODAY())),"")</f>
        <v/>
      </c>
      <c r="AG461" s="58" t="str">
        <f ca="1">IF(AND(INT(YEARFRAC(I461,TODAY()))&gt;=41,INT(YEARFRAC(I461,TODAY()))&lt;=45),INT(YEARFRAC(I461,TODAY())),"")</f>
        <v/>
      </c>
    </row>
    <row r="462" spans="15:33" ht="16.5" x14ac:dyDescent="0.25">
      <c r="O462" s="37"/>
      <c r="Z462" s="55"/>
      <c r="AA462" s="55">
        <v>45768</v>
      </c>
      <c r="AB462" s="55"/>
      <c r="AD462" s="57" t="str">
        <f ca="1">IF(INT(YEARFRAC(I462,TODAY()))&lt;=30,INT(YEARFRAC(I462,TODAY())),"")</f>
        <v/>
      </c>
      <c r="AE462" s="57" t="str">
        <f ca="1">IF(AND(INT(YEARFRAC(I462,TODAY()))&gt;=31,INT(YEARFRAC(I462,TODAY()))&lt;=35),INT(YEARFRAC(I462,TODAY())),"")</f>
        <v/>
      </c>
      <c r="AF462" s="57" t="str">
        <f ca="1">IF(AND(INT(YEARFRAC(I462,TODAY()))&gt;=36,INT(YEARFRAC(I462,TODAY()))&lt;=40),INT(YEARFRAC(I462,TODAY())),"")</f>
        <v/>
      </c>
      <c r="AG462" s="58" t="str">
        <f ca="1">IF(AND(INT(YEARFRAC(I462,TODAY()))&gt;=41,INT(YEARFRAC(I462,TODAY()))&lt;=45),INT(YEARFRAC(I462,TODAY())),"")</f>
        <v/>
      </c>
    </row>
    <row r="463" spans="15:33" ht="16.5" x14ac:dyDescent="0.25">
      <c r="O463" s="37"/>
      <c r="Z463" s="55"/>
      <c r="AA463" s="55">
        <v>45768</v>
      </c>
      <c r="AB463" s="55"/>
      <c r="AD463" s="57" t="str">
        <f ca="1">IF(INT(YEARFRAC(I463,TODAY()))&lt;=30,INT(YEARFRAC(I463,TODAY())),"")</f>
        <v/>
      </c>
      <c r="AE463" s="57" t="str">
        <f ca="1">IF(AND(INT(YEARFRAC(I463,TODAY()))&gt;=31,INT(YEARFRAC(I463,TODAY()))&lt;=35),INT(YEARFRAC(I463,TODAY())),"")</f>
        <v/>
      </c>
      <c r="AF463" s="57" t="str">
        <f ca="1">IF(AND(INT(YEARFRAC(I463,TODAY()))&gt;=36,INT(YEARFRAC(I463,TODAY()))&lt;=40),INT(YEARFRAC(I463,TODAY())),"")</f>
        <v/>
      </c>
      <c r="AG463" s="58" t="str">
        <f ca="1">IF(AND(INT(YEARFRAC(I463,TODAY()))&gt;=41,INT(YEARFRAC(I463,TODAY()))&lt;=45),INT(YEARFRAC(I463,TODAY())),"")</f>
        <v/>
      </c>
    </row>
    <row r="464" spans="15:33" ht="16.5" x14ac:dyDescent="0.25">
      <c r="O464" s="37"/>
      <c r="Z464" s="55"/>
      <c r="AA464" s="55">
        <v>45768</v>
      </c>
      <c r="AB464" s="55"/>
      <c r="AD464" s="57" t="str">
        <f ca="1">IF(INT(YEARFRAC(I464,TODAY()))&lt;=30,INT(YEARFRAC(I464,TODAY())),"")</f>
        <v/>
      </c>
      <c r="AE464" s="57" t="str">
        <f ca="1">IF(AND(INT(YEARFRAC(I464,TODAY()))&gt;=31,INT(YEARFRAC(I464,TODAY()))&lt;=35),INT(YEARFRAC(I464,TODAY())),"")</f>
        <v/>
      </c>
      <c r="AF464" s="57" t="str">
        <f ca="1">IF(AND(INT(YEARFRAC(I464,TODAY()))&gt;=36,INT(YEARFRAC(I464,TODAY()))&lt;=40),INT(YEARFRAC(I464,TODAY())),"")</f>
        <v/>
      </c>
      <c r="AG464" s="58" t="str">
        <f ca="1">IF(AND(INT(YEARFRAC(I464,TODAY()))&gt;=41,INT(YEARFRAC(I464,TODAY()))&lt;=45),INT(YEARFRAC(I464,TODAY())),"")</f>
        <v/>
      </c>
    </row>
    <row r="465" spans="15:33" ht="16.5" x14ac:dyDescent="0.25">
      <c r="O465" s="37"/>
      <c r="Z465" s="55"/>
      <c r="AA465" s="55">
        <v>45768</v>
      </c>
      <c r="AB465" s="55"/>
      <c r="AD465" s="57" t="str">
        <f ca="1">IF(INT(YEARFRAC(I465,TODAY()))&lt;=30,INT(YEARFRAC(I465,TODAY())),"")</f>
        <v/>
      </c>
      <c r="AE465" s="57" t="str">
        <f ca="1">IF(AND(INT(YEARFRAC(I465,TODAY()))&gt;=31,INT(YEARFRAC(I465,TODAY()))&lt;=35),INT(YEARFRAC(I465,TODAY())),"")</f>
        <v/>
      </c>
      <c r="AF465" s="57" t="str">
        <f ca="1">IF(AND(INT(YEARFRAC(I465,TODAY()))&gt;=36,INT(YEARFRAC(I465,TODAY()))&lt;=40),INT(YEARFRAC(I465,TODAY())),"")</f>
        <v/>
      </c>
      <c r="AG465" s="58" t="str">
        <f ca="1">IF(AND(INT(YEARFRAC(I465,TODAY()))&gt;=41,INT(YEARFRAC(I465,TODAY()))&lt;=45),INT(YEARFRAC(I465,TODAY())),"")</f>
        <v/>
      </c>
    </row>
    <row r="466" spans="15:33" ht="16.5" x14ac:dyDescent="0.25">
      <c r="O466" s="37"/>
      <c r="Z466" s="55"/>
      <c r="AA466" s="55">
        <v>45768</v>
      </c>
      <c r="AB466" s="55"/>
      <c r="AD466" s="57" t="str">
        <f ca="1">IF(INT(YEARFRAC(I466,TODAY()))&lt;=30,INT(YEARFRAC(I466,TODAY())),"")</f>
        <v/>
      </c>
      <c r="AE466" s="57" t="str">
        <f ca="1">IF(AND(INT(YEARFRAC(I466,TODAY()))&gt;=31,INT(YEARFRAC(I466,TODAY()))&lt;=35),INT(YEARFRAC(I466,TODAY())),"")</f>
        <v/>
      </c>
      <c r="AF466" s="57" t="str">
        <f ca="1">IF(AND(INT(YEARFRAC(I466,TODAY()))&gt;=36,INT(YEARFRAC(I466,TODAY()))&lt;=40),INT(YEARFRAC(I466,TODAY())),"")</f>
        <v/>
      </c>
      <c r="AG466" s="58" t="str">
        <f ca="1">IF(AND(INT(YEARFRAC(I466,TODAY()))&gt;=41,INT(YEARFRAC(I466,TODAY()))&lt;=45),INT(YEARFRAC(I466,TODAY())),"")</f>
        <v/>
      </c>
    </row>
    <row r="467" spans="15:33" ht="16.5" x14ac:dyDescent="0.25">
      <c r="O467" s="37"/>
      <c r="Z467" s="55"/>
      <c r="AA467" s="55">
        <v>45768</v>
      </c>
      <c r="AB467" s="55"/>
      <c r="AD467" s="57" t="str">
        <f ca="1">IF(INT(YEARFRAC(I467,TODAY()))&lt;=30,INT(YEARFRAC(I467,TODAY())),"")</f>
        <v/>
      </c>
      <c r="AE467" s="57" t="str">
        <f ca="1">IF(AND(INT(YEARFRAC(I467,TODAY()))&gt;=31,INT(YEARFRAC(I467,TODAY()))&lt;=35),INT(YEARFRAC(I467,TODAY())),"")</f>
        <v/>
      </c>
      <c r="AF467" s="57" t="str">
        <f ca="1">IF(AND(INT(YEARFRAC(I467,TODAY()))&gt;=36,INT(YEARFRAC(I467,TODAY()))&lt;=40),INT(YEARFRAC(I467,TODAY())),"")</f>
        <v/>
      </c>
      <c r="AG467" s="58" t="str">
        <f ca="1">IF(AND(INT(YEARFRAC(I467,TODAY()))&gt;=41,INT(YEARFRAC(I467,TODAY()))&lt;=45),INT(YEARFRAC(I467,TODAY())),"")</f>
        <v/>
      </c>
    </row>
    <row r="468" spans="15:33" ht="16.5" x14ac:dyDescent="0.25">
      <c r="O468" s="37"/>
      <c r="Z468" s="55"/>
      <c r="AA468" s="55">
        <v>45768</v>
      </c>
      <c r="AB468" s="55"/>
      <c r="AD468" s="57" t="str">
        <f ca="1">IF(INT(YEARFRAC(I468,TODAY()))&lt;=30,INT(YEARFRAC(I468,TODAY())),"")</f>
        <v/>
      </c>
      <c r="AE468" s="57" t="str">
        <f ca="1">IF(AND(INT(YEARFRAC(I468,TODAY()))&gt;=31,INT(YEARFRAC(I468,TODAY()))&lt;=35),INT(YEARFRAC(I468,TODAY())),"")</f>
        <v/>
      </c>
      <c r="AF468" s="57" t="str">
        <f ca="1">IF(AND(INT(YEARFRAC(I468,TODAY()))&gt;=36,INT(YEARFRAC(I468,TODAY()))&lt;=40),INT(YEARFRAC(I468,TODAY())),"")</f>
        <v/>
      </c>
      <c r="AG468" s="58" t="str">
        <f ca="1">IF(AND(INT(YEARFRAC(I468,TODAY()))&gt;=41,INT(YEARFRAC(I468,TODAY()))&lt;=45),INT(YEARFRAC(I468,TODAY())),"")</f>
        <v/>
      </c>
    </row>
    <row r="469" spans="15:33" ht="16.5" x14ac:dyDescent="0.25">
      <c r="O469" s="37"/>
      <c r="Z469" s="55"/>
      <c r="AA469" s="55">
        <v>45768</v>
      </c>
      <c r="AB469" s="55"/>
      <c r="AD469" s="57" t="str">
        <f ca="1">IF(INT(YEARFRAC(I469,TODAY()))&lt;=30,INT(YEARFRAC(I469,TODAY())),"")</f>
        <v/>
      </c>
      <c r="AE469" s="57" t="str">
        <f ca="1">IF(AND(INT(YEARFRAC(I469,TODAY()))&gt;=31,INT(YEARFRAC(I469,TODAY()))&lt;=35),INT(YEARFRAC(I469,TODAY())),"")</f>
        <v/>
      </c>
      <c r="AF469" s="57" t="str">
        <f ca="1">IF(AND(INT(YEARFRAC(I469,TODAY()))&gt;=36,INT(YEARFRAC(I469,TODAY()))&lt;=40),INT(YEARFRAC(I469,TODAY())),"")</f>
        <v/>
      </c>
      <c r="AG469" s="58" t="str">
        <f ca="1">IF(AND(INT(YEARFRAC(I469,TODAY()))&gt;=41,INT(YEARFRAC(I469,TODAY()))&lt;=45),INT(YEARFRAC(I469,TODAY())),"")</f>
        <v/>
      </c>
    </row>
    <row r="470" spans="15:33" ht="16.5" x14ac:dyDescent="0.25">
      <c r="O470" s="37"/>
      <c r="Z470" s="55"/>
      <c r="AA470" s="55">
        <v>45768</v>
      </c>
      <c r="AB470" s="55"/>
      <c r="AD470" s="57" t="str">
        <f ca="1">IF(INT(YEARFRAC(I470,TODAY()))&lt;=30,INT(YEARFRAC(I470,TODAY())),"")</f>
        <v/>
      </c>
      <c r="AE470" s="57" t="str">
        <f ca="1">IF(AND(INT(YEARFRAC(I470,TODAY()))&gt;=31,INT(YEARFRAC(I470,TODAY()))&lt;=35),INT(YEARFRAC(I470,TODAY())),"")</f>
        <v/>
      </c>
      <c r="AF470" s="57" t="str">
        <f ca="1">IF(AND(INT(YEARFRAC(I470,TODAY()))&gt;=36,INT(YEARFRAC(I470,TODAY()))&lt;=40),INT(YEARFRAC(I470,TODAY())),"")</f>
        <v/>
      </c>
      <c r="AG470" s="58" t="str">
        <f ca="1">IF(AND(INT(YEARFRAC(I470,TODAY()))&gt;=41,INT(YEARFRAC(I470,TODAY()))&lt;=45),INT(YEARFRAC(I470,TODAY())),"")</f>
        <v/>
      </c>
    </row>
    <row r="471" spans="15:33" ht="16.5" x14ac:dyDescent="0.25">
      <c r="O471" s="37"/>
      <c r="Z471" s="55"/>
      <c r="AA471" s="55">
        <v>45768</v>
      </c>
      <c r="AB471" s="55"/>
      <c r="AD471" s="57" t="str">
        <f ca="1">IF(INT(YEARFRAC(I471,TODAY()))&lt;=30,INT(YEARFRAC(I471,TODAY())),"")</f>
        <v/>
      </c>
      <c r="AE471" s="57" t="str">
        <f ca="1">IF(AND(INT(YEARFRAC(I471,TODAY()))&gt;=31,INT(YEARFRAC(I471,TODAY()))&lt;=35),INT(YEARFRAC(I471,TODAY())),"")</f>
        <v/>
      </c>
      <c r="AF471" s="57" t="str">
        <f ca="1">IF(AND(INT(YEARFRAC(I471,TODAY()))&gt;=36,INT(YEARFRAC(I471,TODAY()))&lt;=40),INT(YEARFRAC(I471,TODAY())),"")</f>
        <v/>
      </c>
      <c r="AG471" s="58" t="str">
        <f ca="1">IF(AND(INT(YEARFRAC(I471,TODAY()))&gt;=41,INT(YEARFRAC(I471,TODAY()))&lt;=45),INT(YEARFRAC(I471,TODAY())),"")</f>
        <v/>
      </c>
    </row>
    <row r="472" spans="15:33" ht="16.5" x14ac:dyDescent="0.25">
      <c r="O472" s="37"/>
      <c r="Z472" s="55"/>
      <c r="AA472" s="55">
        <v>45768</v>
      </c>
      <c r="AB472" s="55"/>
      <c r="AD472" s="57" t="str">
        <f ca="1">IF(INT(YEARFRAC(I472,TODAY()))&lt;=30,INT(YEARFRAC(I472,TODAY())),"")</f>
        <v/>
      </c>
      <c r="AE472" s="57" t="str">
        <f ca="1">IF(AND(INT(YEARFRAC(I472,TODAY()))&gt;=31,INT(YEARFRAC(I472,TODAY()))&lt;=35),INT(YEARFRAC(I472,TODAY())),"")</f>
        <v/>
      </c>
      <c r="AF472" s="57" t="str">
        <f ca="1">IF(AND(INT(YEARFRAC(I472,TODAY()))&gt;=36,INT(YEARFRAC(I472,TODAY()))&lt;=40),INT(YEARFRAC(I472,TODAY())),"")</f>
        <v/>
      </c>
      <c r="AG472" s="58" t="str">
        <f ca="1">IF(AND(INT(YEARFRAC(I472,TODAY()))&gt;=41,INT(YEARFRAC(I472,TODAY()))&lt;=45),INT(YEARFRAC(I472,TODAY())),"")</f>
        <v/>
      </c>
    </row>
    <row r="473" spans="15:33" ht="16.5" x14ac:dyDescent="0.25">
      <c r="O473" s="37"/>
      <c r="Z473" s="55"/>
      <c r="AA473" s="55">
        <v>45768</v>
      </c>
      <c r="AB473" s="55"/>
      <c r="AD473" s="57" t="str">
        <f ca="1">IF(INT(YEARFRAC(I473,TODAY()))&lt;=30,INT(YEARFRAC(I473,TODAY())),"")</f>
        <v/>
      </c>
      <c r="AE473" s="57" t="str">
        <f ca="1">IF(AND(INT(YEARFRAC(I473,TODAY()))&gt;=31,INT(YEARFRAC(I473,TODAY()))&lt;=35),INT(YEARFRAC(I473,TODAY())),"")</f>
        <v/>
      </c>
      <c r="AF473" s="57" t="str">
        <f ca="1">IF(AND(INT(YEARFRAC(I473,TODAY()))&gt;=36,INT(YEARFRAC(I473,TODAY()))&lt;=40),INT(YEARFRAC(I473,TODAY())),"")</f>
        <v/>
      </c>
      <c r="AG473" s="58" t="str">
        <f ca="1">IF(AND(INT(YEARFRAC(I473,TODAY()))&gt;=41,INT(YEARFRAC(I473,TODAY()))&lt;=45),INT(YEARFRAC(I473,TODAY())),"")</f>
        <v/>
      </c>
    </row>
    <row r="474" spans="15:33" ht="16.5" x14ac:dyDescent="0.25">
      <c r="O474" s="37"/>
      <c r="Z474" s="55"/>
      <c r="AA474" s="55">
        <v>45768</v>
      </c>
      <c r="AB474" s="55"/>
      <c r="AD474" s="57" t="str">
        <f ca="1">IF(INT(YEARFRAC(I474,TODAY()))&lt;=30,INT(YEARFRAC(I474,TODAY())),"")</f>
        <v/>
      </c>
      <c r="AE474" s="57" t="str">
        <f ca="1">IF(AND(INT(YEARFRAC(I474,TODAY()))&gt;=31,INT(YEARFRAC(I474,TODAY()))&lt;=35),INT(YEARFRAC(I474,TODAY())),"")</f>
        <v/>
      </c>
      <c r="AF474" s="57" t="str">
        <f ca="1">IF(AND(INT(YEARFRAC(I474,TODAY()))&gt;=36,INT(YEARFRAC(I474,TODAY()))&lt;=40),INT(YEARFRAC(I474,TODAY())),"")</f>
        <v/>
      </c>
      <c r="AG474" s="58" t="str">
        <f ca="1">IF(AND(INT(YEARFRAC(I474,TODAY()))&gt;=41,INT(YEARFRAC(I474,TODAY()))&lt;=45),INT(YEARFRAC(I474,TODAY())),"")</f>
        <v/>
      </c>
    </row>
    <row r="475" spans="15:33" ht="16.5" x14ac:dyDescent="0.25">
      <c r="O475" s="37"/>
      <c r="Z475" s="55"/>
      <c r="AA475" s="55">
        <v>45768</v>
      </c>
      <c r="AB475" s="55"/>
      <c r="AD475" s="57" t="str">
        <f ca="1">IF(INT(YEARFRAC(I475,TODAY()))&lt;=30,INT(YEARFRAC(I475,TODAY())),"")</f>
        <v/>
      </c>
      <c r="AE475" s="57" t="str">
        <f ca="1">IF(AND(INT(YEARFRAC(I475,TODAY()))&gt;=31,INT(YEARFRAC(I475,TODAY()))&lt;=35),INT(YEARFRAC(I475,TODAY())),"")</f>
        <v/>
      </c>
      <c r="AF475" s="57" t="str">
        <f ca="1">IF(AND(INT(YEARFRAC(I475,TODAY()))&gt;=36,INT(YEARFRAC(I475,TODAY()))&lt;=40),INT(YEARFRAC(I475,TODAY())),"")</f>
        <v/>
      </c>
      <c r="AG475" s="58" t="str">
        <f ca="1">IF(AND(INT(YEARFRAC(I475,TODAY()))&gt;=41,INT(YEARFRAC(I475,TODAY()))&lt;=45),INT(YEARFRAC(I475,TODAY())),"")</f>
        <v/>
      </c>
    </row>
    <row r="476" spans="15:33" ht="16.5" x14ac:dyDescent="0.25">
      <c r="O476" s="37"/>
      <c r="Z476" s="55"/>
      <c r="AA476" s="55">
        <v>45768</v>
      </c>
      <c r="AB476" s="55"/>
      <c r="AD476" s="57" t="str">
        <f ca="1">IF(INT(YEARFRAC(I476,TODAY()))&lt;=30,INT(YEARFRAC(I476,TODAY())),"")</f>
        <v/>
      </c>
      <c r="AE476" s="57" t="str">
        <f ca="1">IF(AND(INT(YEARFRAC(I476,TODAY()))&gt;=31,INT(YEARFRAC(I476,TODAY()))&lt;=35),INT(YEARFRAC(I476,TODAY())),"")</f>
        <v/>
      </c>
      <c r="AF476" s="57" t="str">
        <f ca="1">IF(AND(INT(YEARFRAC(I476,TODAY()))&gt;=36,INT(YEARFRAC(I476,TODAY()))&lt;=40),INT(YEARFRAC(I476,TODAY())),"")</f>
        <v/>
      </c>
      <c r="AG476" s="58" t="str">
        <f ca="1">IF(AND(INT(YEARFRAC(I476,TODAY()))&gt;=41,INT(YEARFRAC(I476,TODAY()))&lt;=45),INT(YEARFRAC(I476,TODAY())),"")</f>
        <v/>
      </c>
    </row>
    <row r="477" spans="15:33" ht="16.5" x14ac:dyDescent="0.25">
      <c r="O477" s="37"/>
      <c r="Z477" s="55"/>
      <c r="AA477" s="55">
        <v>45768</v>
      </c>
      <c r="AB477" s="55"/>
      <c r="AD477" s="57" t="str">
        <f ca="1">IF(INT(YEARFRAC(I477,TODAY()))&lt;=30,INT(YEARFRAC(I477,TODAY())),"")</f>
        <v/>
      </c>
      <c r="AE477" s="57" t="str">
        <f ca="1">IF(AND(INT(YEARFRAC(I477,TODAY()))&gt;=31,INT(YEARFRAC(I477,TODAY()))&lt;=35),INT(YEARFRAC(I477,TODAY())),"")</f>
        <v/>
      </c>
      <c r="AF477" s="57" t="str">
        <f ca="1">IF(AND(INT(YEARFRAC(I477,TODAY()))&gt;=36,INT(YEARFRAC(I477,TODAY()))&lt;=40),INT(YEARFRAC(I477,TODAY())),"")</f>
        <v/>
      </c>
      <c r="AG477" s="58" t="str">
        <f ca="1">IF(AND(INT(YEARFRAC(I477,TODAY()))&gt;=41,INT(YEARFRAC(I477,TODAY()))&lt;=45),INT(YEARFRAC(I477,TODAY())),"")</f>
        <v/>
      </c>
    </row>
    <row r="478" spans="15:33" ht="16.5" x14ac:dyDescent="0.25">
      <c r="O478" s="37"/>
      <c r="Z478" s="55"/>
      <c r="AA478" s="55">
        <v>45768</v>
      </c>
      <c r="AB478" s="55"/>
      <c r="AD478" s="57" t="str">
        <f ca="1">IF(INT(YEARFRAC(I478,TODAY()))&lt;=30,INT(YEARFRAC(I478,TODAY())),"")</f>
        <v/>
      </c>
      <c r="AE478" s="57" t="str">
        <f ca="1">IF(AND(INT(YEARFRAC(I478,TODAY()))&gt;=31,INT(YEARFRAC(I478,TODAY()))&lt;=35),INT(YEARFRAC(I478,TODAY())),"")</f>
        <v/>
      </c>
      <c r="AF478" s="57" t="str">
        <f ca="1">IF(AND(INT(YEARFRAC(I478,TODAY()))&gt;=36,INT(YEARFRAC(I478,TODAY()))&lt;=40),INT(YEARFRAC(I478,TODAY())),"")</f>
        <v/>
      </c>
      <c r="AG478" s="58" t="str">
        <f ca="1">IF(AND(INT(YEARFRAC(I478,TODAY()))&gt;=41,INT(YEARFRAC(I478,TODAY()))&lt;=45),INT(YEARFRAC(I478,TODAY())),"")</f>
        <v/>
      </c>
    </row>
    <row r="479" spans="15:33" ht="16.5" x14ac:dyDescent="0.25">
      <c r="O479" s="37"/>
      <c r="Z479" s="55"/>
      <c r="AA479" s="55">
        <v>45768</v>
      </c>
      <c r="AB479" s="55"/>
      <c r="AD479" s="57" t="str">
        <f ca="1">IF(INT(YEARFRAC(I479,TODAY()))&lt;=30,INT(YEARFRAC(I479,TODAY())),"")</f>
        <v/>
      </c>
      <c r="AE479" s="57" t="str">
        <f ca="1">IF(AND(INT(YEARFRAC(I479,TODAY()))&gt;=31,INT(YEARFRAC(I479,TODAY()))&lt;=35),INT(YEARFRAC(I479,TODAY())),"")</f>
        <v/>
      </c>
      <c r="AF479" s="57" t="str">
        <f ca="1">IF(AND(INT(YEARFRAC(I479,TODAY()))&gt;=36,INT(YEARFRAC(I479,TODAY()))&lt;=40),INT(YEARFRAC(I479,TODAY())),"")</f>
        <v/>
      </c>
      <c r="AG479" s="58" t="str">
        <f ca="1">IF(AND(INT(YEARFRAC(I479,TODAY()))&gt;=41,INT(YEARFRAC(I479,TODAY()))&lt;=45),INT(YEARFRAC(I479,TODAY())),"")</f>
        <v/>
      </c>
    </row>
    <row r="480" spans="15:33" ht="16.5" x14ac:dyDescent="0.25">
      <c r="O480" s="37"/>
      <c r="Z480" s="55"/>
      <c r="AA480" s="55">
        <v>45768</v>
      </c>
      <c r="AB480" s="55"/>
      <c r="AD480" s="57" t="str">
        <f ca="1">IF(INT(YEARFRAC(I480,TODAY()))&lt;=30,INT(YEARFRAC(I480,TODAY())),"")</f>
        <v/>
      </c>
      <c r="AE480" s="57" t="str">
        <f ca="1">IF(AND(INT(YEARFRAC(I480,TODAY()))&gt;=31,INT(YEARFRAC(I480,TODAY()))&lt;=35),INT(YEARFRAC(I480,TODAY())),"")</f>
        <v/>
      </c>
      <c r="AF480" s="57" t="str">
        <f ca="1">IF(AND(INT(YEARFRAC(I480,TODAY()))&gt;=36,INT(YEARFRAC(I480,TODAY()))&lt;=40),INT(YEARFRAC(I480,TODAY())),"")</f>
        <v/>
      </c>
      <c r="AG480" s="58" t="str">
        <f ca="1">IF(AND(INT(YEARFRAC(I480,TODAY()))&gt;=41,INT(YEARFRAC(I480,TODAY()))&lt;=45),INT(YEARFRAC(I480,TODAY())),"")</f>
        <v/>
      </c>
    </row>
    <row r="481" spans="15:33" ht="16.5" x14ac:dyDescent="0.25">
      <c r="O481" s="37"/>
      <c r="Z481" s="55"/>
      <c r="AA481" s="55">
        <v>45768</v>
      </c>
      <c r="AB481" s="55"/>
      <c r="AD481" s="57" t="str">
        <f ca="1">IF(INT(YEARFRAC(I481,TODAY()))&lt;=30,INT(YEARFRAC(I481,TODAY())),"")</f>
        <v/>
      </c>
      <c r="AE481" s="57" t="str">
        <f ca="1">IF(AND(INT(YEARFRAC(I481,TODAY()))&gt;=31,INT(YEARFRAC(I481,TODAY()))&lt;=35),INT(YEARFRAC(I481,TODAY())),"")</f>
        <v/>
      </c>
      <c r="AF481" s="57" t="str">
        <f ca="1">IF(AND(INT(YEARFRAC(I481,TODAY()))&gt;=36,INT(YEARFRAC(I481,TODAY()))&lt;=40),INT(YEARFRAC(I481,TODAY())),"")</f>
        <v/>
      </c>
      <c r="AG481" s="58" t="str">
        <f ca="1">IF(AND(INT(YEARFRAC(I481,TODAY()))&gt;=41,INT(YEARFRAC(I481,TODAY()))&lt;=45),INT(YEARFRAC(I481,TODAY())),"")</f>
        <v/>
      </c>
    </row>
    <row r="482" spans="15:33" ht="16.5" x14ac:dyDescent="0.25">
      <c r="O482" s="37"/>
      <c r="Z482" s="55"/>
      <c r="AA482" s="55">
        <v>45768</v>
      </c>
      <c r="AB482" s="55"/>
      <c r="AD482" s="57" t="str">
        <f ca="1">IF(INT(YEARFRAC(I482,TODAY()))&lt;=30,INT(YEARFRAC(I482,TODAY())),"")</f>
        <v/>
      </c>
      <c r="AE482" s="57" t="str">
        <f ca="1">IF(AND(INT(YEARFRAC(I482,TODAY()))&gt;=31,INT(YEARFRAC(I482,TODAY()))&lt;=35),INT(YEARFRAC(I482,TODAY())),"")</f>
        <v/>
      </c>
      <c r="AF482" s="57" t="str">
        <f ca="1">IF(AND(INT(YEARFRAC(I482,TODAY()))&gt;=36,INT(YEARFRAC(I482,TODAY()))&lt;=40),INT(YEARFRAC(I482,TODAY())),"")</f>
        <v/>
      </c>
      <c r="AG482" s="58" t="str">
        <f ca="1">IF(AND(INT(YEARFRAC(I482,TODAY()))&gt;=41,INT(YEARFRAC(I482,TODAY()))&lt;=45),INT(YEARFRAC(I482,TODAY())),"")</f>
        <v/>
      </c>
    </row>
    <row r="483" spans="15:33" ht="16.5" x14ac:dyDescent="0.25">
      <c r="O483" s="37"/>
      <c r="Z483" s="55"/>
      <c r="AA483" s="55">
        <v>45768</v>
      </c>
      <c r="AB483" s="55"/>
      <c r="AD483" s="57" t="str">
        <f ca="1">IF(INT(YEARFRAC(I483,TODAY()))&lt;=30,INT(YEARFRAC(I483,TODAY())),"")</f>
        <v/>
      </c>
      <c r="AE483" s="57" t="str">
        <f ca="1">IF(AND(INT(YEARFRAC(I483,TODAY()))&gt;=31,INT(YEARFRAC(I483,TODAY()))&lt;=35),INT(YEARFRAC(I483,TODAY())),"")</f>
        <v/>
      </c>
      <c r="AF483" s="57" t="str">
        <f ca="1">IF(AND(INT(YEARFRAC(I483,TODAY()))&gt;=36,INT(YEARFRAC(I483,TODAY()))&lt;=40),INT(YEARFRAC(I483,TODAY())),"")</f>
        <v/>
      </c>
      <c r="AG483" s="58" t="str">
        <f ca="1">IF(AND(INT(YEARFRAC(I483,TODAY()))&gt;=41,INT(YEARFRAC(I483,TODAY()))&lt;=45),INT(YEARFRAC(I483,TODAY())),"")</f>
        <v/>
      </c>
    </row>
    <row r="484" spans="15:33" ht="16.5" x14ac:dyDescent="0.25">
      <c r="O484" s="37"/>
      <c r="Z484" s="55"/>
      <c r="AA484" s="55">
        <v>45768</v>
      </c>
      <c r="AB484" s="55"/>
      <c r="AD484" s="57" t="str">
        <f ca="1">IF(INT(YEARFRAC(I484,TODAY()))&lt;=30,INT(YEARFRAC(I484,TODAY())),"")</f>
        <v/>
      </c>
      <c r="AE484" s="57" t="str">
        <f ca="1">IF(AND(INT(YEARFRAC(I484,TODAY()))&gt;=31,INT(YEARFRAC(I484,TODAY()))&lt;=35),INT(YEARFRAC(I484,TODAY())),"")</f>
        <v/>
      </c>
      <c r="AF484" s="57" t="str">
        <f ca="1">IF(AND(INT(YEARFRAC(I484,TODAY()))&gt;=36,INT(YEARFRAC(I484,TODAY()))&lt;=40),INT(YEARFRAC(I484,TODAY())),"")</f>
        <v/>
      </c>
      <c r="AG484" s="58" t="str">
        <f ca="1">IF(AND(INT(YEARFRAC(I484,TODAY()))&gt;=41,INT(YEARFRAC(I484,TODAY()))&lt;=45),INT(YEARFRAC(I484,TODAY())),"")</f>
        <v/>
      </c>
    </row>
    <row r="485" spans="15:33" ht="16.5" x14ac:dyDescent="0.25">
      <c r="O485" s="37"/>
      <c r="Z485" s="55"/>
      <c r="AA485" s="55">
        <v>45768</v>
      </c>
      <c r="AB485" s="55"/>
      <c r="AD485" s="57" t="str">
        <f ca="1">IF(INT(YEARFRAC(I485,TODAY()))&lt;=30,INT(YEARFRAC(I485,TODAY())),"")</f>
        <v/>
      </c>
      <c r="AE485" s="57" t="str">
        <f ca="1">IF(AND(INT(YEARFRAC(I485,TODAY()))&gt;=31,INT(YEARFRAC(I485,TODAY()))&lt;=35),INT(YEARFRAC(I485,TODAY())),"")</f>
        <v/>
      </c>
      <c r="AF485" s="57" t="str">
        <f ca="1">IF(AND(INT(YEARFRAC(I485,TODAY()))&gt;=36,INT(YEARFRAC(I485,TODAY()))&lt;=40),INT(YEARFRAC(I485,TODAY())),"")</f>
        <v/>
      </c>
      <c r="AG485" s="58" t="str">
        <f ca="1">IF(AND(INT(YEARFRAC(I485,TODAY()))&gt;=41,INT(YEARFRAC(I485,TODAY()))&lt;=45),INT(YEARFRAC(I485,TODAY())),"")</f>
        <v/>
      </c>
    </row>
    <row r="486" spans="15:33" ht="16.5" x14ac:dyDescent="0.25">
      <c r="O486" s="37"/>
      <c r="Z486" s="55"/>
      <c r="AA486" s="55">
        <v>45768</v>
      </c>
      <c r="AB486" s="55"/>
      <c r="AD486" s="57" t="str">
        <f ca="1">IF(INT(YEARFRAC(I486,TODAY()))&lt;=30,INT(YEARFRAC(I486,TODAY())),"")</f>
        <v/>
      </c>
      <c r="AE486" s="57" t="str">
        <f ca="1">IF(AND(INT(YEARFRAC(I486,TODAY()))&gt;=31,INT(YEARFRAC(I486,TODAY()))&lt;=35),INT(YEARFRAC(I486,TODAY())),"")</f>
        <v/>
      </c>
      <c r="AF486" s="57" t="str">
        <f ca="1">IF(AND(INT(YEARFRAC(I486,TODAY()))&gt;=36,INT(YEARFRAC(I486,TODAY()))&lt;=40),INT(YEARFRAC(I486,TODAY())),"")</f>
        <v/>
      </c>
      <c r="AG486" s="58" t="str">
        <f ca="1">IF(AND(INT(YEARFRAC(I486,TODAY()))&gt;=41,INT(YEARFRAC(I486,TODAY()))&lt;=45),INT(YEARFRAC(I486,TODAY())),"")</f>
        <v/>
      </c>
    </row>
    <row r="487" spans="15:33" ht="16.5" x14ac:dyDescent="0.25">
      <c r="O487" s="37"/>
      <c r="Z487" s="55"/>
      <c r="AA487" s="55">
        <v>45768</v>
      </c>
      <c r="AB487" s="55"/>
      <c r="AD487" s="57" t="str">
        <f ca="1">IF(INT(YEARFRAC(I487,TODAY()))&lt;=30,INT(YEARFRAC(I487,TODAY())),"")</f>
        <v/>
      </c>
      <c r="AE487" s="57" t="str">
        <f ca="1">IF(AND(INT(YEARFRAC(I487,TODAY()))&gt;=31,INT(YEARFRAC(I487,TODAY()))&lt;=35),INT(YEARFRAC(I487,TODAY())),"")</f>
        <v/>
      </c>
      <c r="AF487" s="57" t="str">
        <f ca="1">IF(AND(INT(YEARFRAC(I487,TODAY()))&gt;=36,INT(YEARFRAC(I487,TODAY()))&lt;=40),INT(YEARFRAC(I487,TODAY())),"")</f>
        <v/>
      </c>
      <c r="AG487" s="58" t="str">
        <f ca="1">IF(AND(INT(YEARFRAC(I487,TODAY()))&gt;=41,INT(YEARFRAC(I487,TODAY()))&lt;=45),INT(YEARFRAC(I487,TODAY())),"")</f>
        <v/>
      </c>
    </row>
    <row r="488" spans="15:33" ht="16.5" x14ac:dyDescent="0.25">
      <c r="O488" s="37"/>
      <c r="Z488" s="55"/>
      <c r="AA488" s="55">
        <v>45768</v>
      </c>
      <c r="AB488" s="55"/>
      <c r="AD488" s="57" t="str">
        <f ca="1">IF(INT(YEARFRAC(I488,TODAY()))&lt;=30,INT(YEARFRAC(I488,TODAY())),"")</f>
        <v/>
      </c>
      <c r="AE488" s="57" t="str">
        <f ca="1">IF(AND(INT(YEARFRAC(I488,TODAY()))&gt;=31,INT(YEARFRAC(I488,TODAY()))&lt;=35),INT(YEARFRAC(I488,TODAY())),"")</f>
        <v/>
      </c>
      <c r="AF488" s="57" t="str">
        <f ca="1">IF(AND(INT(YEARFRAC(I488,TODAY()))&gt;=36,INT(YEARFRAC(I488,TODAY()))&lt;=40),INT(YEARFRAC(I488,TODAY())),"")</f>
        <v/>
      </c>
      <c r="AG488" s="58" t="str">
        <f ca="1">IF(AND(INT(YEARFRAC(I488,TODAY()))&gt;=41,INT(YEARFRAC(I488,TODAY()))&lt;=45),INT(YEARFRAC(I488,TODAY())),"")</f>
        <v/>
      </c>
    </row>
    <row r="489" spans="15:33" ht="16.5" x14ac:dyDescent="0.25">
      <c r="O489" s="37"/>
      <c r="Z489" s="55"/>
      <c r="AA489" s="55">
        <v>45768</v>
      </c>
      <c r="AB489" s="55"/>
      <c r="AD489" s="57" t="str">
        <f ca="1">IF(INT(YEARFRAC(I489,TODAY()))&lt;=30,INT(YEARFRAC(I489,TODAY())),"")</f>
        <v/>
      </c>
      <c r="AE489" s="57" t="str">
        <f ca="1">IF(AND(INT(YEARFRAC(I489,TODAY()))&gt;=31,INT(YEARFRAC(I489,TODAY()))&lt;=35),INT(YEARFRAC(I489,TODAY())),"")</f>
        <v/>
      </c>
      <c r="AF489" s="57" t="str">
        <f ca="1">IF(AND(INT(YEARFRAC(I489,TODAY()))&gt;=36,INT(YEARFRAC(I489,TODAY()))&lt;=40),INT(YEARFRAC(I489,TODAY())),"")</f>
        <v/>
      </c>
      <c r="AG489" s="58" t="str">
        <f ca="1">IF(AND(INT(YEARFRAC(I489,TODAY()))&gt;=41,INT(YEARFRAC(I489,TODAY()))&lt;=45),INT(YEARFRAC(I489,TODAY())),"")</f>
        <v/>
      </c>
    </row>
    <row r="490" spans="15:33" ht="16.5" x14ac:dyDescent="0.25">
      <c r="O490" s="37"/>
      <c r="Z490" s="55"/>
      <c r="AA490" s="55">
        <v>45768</v>
      </c>
      <c r="AB490" s="55"/>
      <c r="AD490" s="57" t="str">
        <f ca="1">IF(INT(YEARFRAC(I490,TODAY()))&lt;=30,INT(YEARFRAC(I490,TODAY())),"")</f>
        <v/>
      </c>
      <c r="AE490" s="57" t="str">
        <f ca="1">IF(AND(INT(YEARFRAC(I490,TODAY()))&gt;=31,INT(YEARFRAC(I490,TODAY()))&lt;=35),INT(YEARFRAC(I490,TODAY())),"")</f>
        <v/>
      </c>
      <c r="AF490" s="57" t="str">
        <f ca="1">IF(AND(INT(YEARFRAC(I490,TODAY()))&gt;=36,INT(YEARFRAC(I490,TODAY()))&lt;=40),INT(YEARFRAC(I490,TODAY())),"")</f>
        <v/>
      </c>
      <c r="AG490" s="58" t="str">
        <f ca="1">IF(AND(INT(YEARFRAC(I490,TODAY()))&gt;=41,INT(YEARFRAC(I490,TODAY()))&lt;=45),INT(YEARFRAC(I490,TODAY())),"")</f>
        <v/>
      </c>
    </row>
    <row r="491" spans="15:33" ht="16.5" x14ac:dyDescent="0.25">
      <c r="O491" s="37"/>
      <c r="Z491" s="55"/>
      <c r="AA491" s="55">
        <v>45768</v>
      </c>
      <c r="AB491" s="55"/>
      <c r="AD491" s="57" t="str">
        <f ca="1">IF(INT(YEARFRAC(I491,TODAY()))&lt;=30,INT(YEARFRAC(I491,TODAY())),"")</f>
        <v/>
      </c>
      <c r="AE491" s="57" t="str">
        <f ca="1">IF(AND(INT(YEARFRAC(I491,TODAY()))&gt;=31,INT(YEARFRAC(I491,TODAY()))&lt;=35),INT(YEARFRAC(I491,TODAY())),"")</f>
        <v/>
      </c>
      <c r="AF491" s="57" t="str">
        <f ca="1">IF(AND(INT(YEARFRAC(I491,TODAY()))&gt;=36,INT(YEARFRAC(I491,TODAY()))&lt;=40),INT(YEARFRAC(I491,TODAY())),"")</f>
        <v/>
      </c>
      <c r="AG491" s="58" t="str">
        <f ca="1">IF(AND(INT(YEARFRAC(I491,TODAY()))&gt;=41,INT(YEARFRAC(I491,TODAY()))&lt;=45),INT(YEARFRAC(I491,TODAY())),"")</f>
        <v/>
      </c>
    </row>
    <row r="492" spans="15:33" ht="16.5" x14ac:dyDescent="0.25">
      <c r="O492" s="37"/>
      <c r="Z492" s="55"/>
      <c r="AA492" s="55">
        <v>45768</v>
      </c>
      <c r="AB492" s="55"/>
      <c r="AD492" s="57" t="str">
        <f ca="1">IF(INT(YEARFRAC(I492,TODAY()))&lt;=30,INT(YEARFRAC(I492,TODAY())),"")</f>
        <v/>
      </c>
      <c r="AE492" s="57" t="str">
        <f ca="1">IF(AND(INT(YEARFRAC(I492,TODAY()))&gt;=31,INT(YEARFRAC(I492,TODAY()))&lt;=35),INT(YEARFRAC(I492,TODAY())),"")</f>
        <v/>
      </c>
      <c r="AF492" s="57" t="str">
        <f ca="1">IF(AND(INT(YEARFRAC(I492,TODAY()))&gt;=36,INT(YEARFRAC(I492,TODAY()))&lt;=40),INT(YEARFRAC(I492,TODAY())),"")</f>
        <v/>
      </c>
      <c r="AG492" s="58" t="str">
        <f ca="1">IF(AND(INT(YEARFRAC(I492,TODAY()))&gt;=41,INT(YEARFRAC(I492,TODAY()))&lt;=45),INT(YEARFRAC(I492,TODAY())),"")</f>
        <v/>
      </c>
    </row>
    <row r="493" spans="15:33" ht="16.5" x14ac:dyDescent="0.25">
      <c r="O493" s="37"/>
      <c r="Z493" s="55"/>
      <c r="AA493" s="55">
        <v>45768</v>
      </c>
      <c r="AB493" s="55"/>
      <c r="AD493" s="57" t="str">
        <f ca="1">IF(INT(YEARFRAC(I493,TODAY()))&lt;=30,INT(YEARFRAC(I493,TODAY())),"")</f>
        <v/>
      </c>
      <c r="AE493" s="57" t="str">
        <f ca="1">IF(AND(INT(YEARFRAC(I493,TODAY()))&gt;=31,INT(YEARFRAC(I493,TODAY()))&lt;=35),INT(YEARFRAC(I493,TODAY())),"")</f>
        <v/>
      </c>
      <c r="AF493" s="57" t="str">
        <f ca="1">IF(AND(INT(YEARFRAC(I493,TODAY()))&gt;=36,INT(YEARFRAC(I493,TODAY()))&lt;=40),INT(YEARFRAC(I493,TODAY())),"")</f>
        <v/>
      </c>
      <c r="AG493" s="58" t="str">
        <f ca="1">IF(AND(INT(YEARFRAC(I493,TODAY()))&gt;=41,INT(YEARFRAC(I493,TODAY()))&lt;=45),INT(YEARFRAC(I493,TODAY())),"")</f>
        <v/>
      </c>
    </row>
    <row r="494" spans="15:33" ht="16.5" x14ac:dyDescent="0.25">
      <c r="O494" s="37"/>
      <c r="Z494" s="55"/>
      <c r="AA494" s="55">
        <v>45768</v>
      </c>
      <c r="AB494" s="55"/>
      <c r="AD494" s="57" t="str">
        <f ca="1">IF(INT(YEARFRAC(I494,TODAY()))&lt;=30,INT(YEARFRAC(I494,TODAY())),"")</f>
        <v/>
      </c>
      <c r="AE494" s="57" t="str">
        <f ca="1">IF(AND(INT(YEARFRAC(I494,TODAY()))&gt;=31,INT(YEARFRAC(I494,TODAY()))&lt;=35),INT(YEARFRAC(I494,TODAY())),"")</f>
        <v/>
      </c>
      <c r="AF494" s="57" t="str">
        <f ca="1">IF(AND(INT(YEARFRAC(I494,TODAY()))&gt;=36,INT(YEARFRAC(I494,TODAY()))&lt;=40),INT(YEARFRAC(I494,TODAY())),"")</f>
        <v/>
      </c>
      <c r="AG494" s="58" t="str">
        <f ca="1">IF(AND(INT(YEARFRAC(I494,TODAY()))&gt;=41,INT(YEARFRAC(I494,TODAY()))&lt;=45),INT(YEARFRAC(I494,TODAY())),"")</f>
        <v/>
      </c>
    </row>
    <row r="495" spans="15:33" ht="16.5" x14ac:dyDescent="0.25">
      <c r="O495" s="37"/>
      <c r="Z495" s="55"/>
      <c r="AA495" s="55">
        <v>45768</v>
      </c>
      <c r="AB495" s="55"/>
      <c r="AD495" s="57" t="str">
        <f ca="1">IF(INT(YEARFRAC(I495,TODAY()))&lt;=30,INT(YEARFRAC(I495,TODAY())),"")</f>
        <v/>
      </c>
      <c r="AE495" s="57" t="str">
        <f ca="1">IF(AND(INT(YEARFRAC(I495,TODAY()))&gt;=31,INT(YEARFRAC(I495,TODAY()))&lt;=35),INT(YEARFRAC(I495,TODAY())),"")</f>
        <v/>
      </c>
      <c r="AF495" s="57" t="str">
        <f ca="1">IF(AND(INT(YEARFRAC(I495,TODAY()))&gt;=36,INT(YEARFRAC(I495,TODAY()))&lt;=40),INT(YEARFRAC(I495,TODAY())),"")</f>
        <v/>
      </c>
      <c r="AG495" s="58" t="str">
        <f ca="1">IF(AND(INT(YEARFRAC(I495,TODAY()))&gt;=41,INT(YEARFRAC(I495,TODAY()))&lt;=45),INT(YEARFRAC(I495,TODAY())),"")</f>
        <v/>
      </c>
    </row>
    <row r="496" spans="15:33" ht="16.5" x14ac:dyDescent="0.25">
      <c r="O496" s="37"/>
      <c r="Z496" s="55"/>
      <c r="AA496" s="55">
        <v>45768</v>
      </c>
      <c r="AB496" s="55"/>
      <c r="AD496" s="57" t="str">
        <f ca="1">IF(INT(YEARFRAC(I496,TODAY()))&lt;=30,INT(YEARFRAC(I496,TODAY())),"")</f>
        <v/>
      </c>
      <c r="AE496" s="57" t="str">
        <f ca="1">IF(AND(INT(YEARFRAC(I496,TODAY()))&gt;=31,INT(YEARFRAC(I496,TODAY()))&lt;=35),INT(YEARFRAC(I496,TODAY())),"")</f>
        <v/>
      </c>
      <c r="AF496" s="57" t="str">
        <f ca="1">IF(AND(INT(YEARFRAC(I496,TODAY()))&gt;=36,INT(YEARFRAC(I496,TODAY()))&lt;=40),INT(YEARFRAC(I496,TODAY())),"")</f>
        <v/>
      </c>
      <c r="AG496" s="58" t="str">
        <f ca="1">IF(AND(INT(YEARFRAC(I496,TODAY()))&gt;=41,INT(YEARFRAC(I496,TODAY()))&lt;=45),INT(YEARFRAC(I496,TODAY())),"")</f>
        <v/>
      </c>
    </row>
    <row r="497" spans="15:33" ht="16.5" x14ac:dyDescent="0.25">
      <c r="O497" s="37"/>
      <c r="Z497" s="55"/>
      <c r="AA497" s="55">
        <v>45768</v>
      </c>
      <c r="AB497" s="55"/>
      <c r="AD497" s="57" t="str">
        <f ca="1">IF(INT(YEARFRAC(I497,TODAY()))&lt;=30,INT(YEARFRAC(I497,TODAY())),"")</f>
        <v/>
      </c>
      <c r="AE497" s="57" t="str">
        <f ca="1">IF(AND(INT(YEARFRAC(I497,TODAY()))&gt;=31,INT(YEARFRAC(I497,TODAY()))&lt;=35),INT(YEARFRAC(I497,TODAY())),"")</f>
        <v/>
      </c>
      <c r="AF497" s="57" t="str">
        <f ca="1">IF(AND(INT(YEARFRAC(I497,TODAY()))&gt;=36,INT(YEARFRAC(I497,TODAY()))&lt;=40),INT(YEARFRAC(I497,TODAY())),"")</f>
        <v/>
      </c>
      <c r="AG497" s="58" t="str">
        <f ca="1">IF(AND(INT(YEARFRAC(I497,TODAY()))&gt;=41,INT(YEARFRAC(I497,TODAY()))&lt;=45),INT(YEARFRAC(I497,TODAY())),"")</f>
        <v/>
      </c>
    </row>
    <row r="498" spans="15:33" ht="16.5" x14ac:dyDescent="0.25">
      <c r="O498" s="37"/>
      <c r="Z498" s="55"/>
      <c r="AA498" s="55">
        <v>45768</v>
      </c>
      <c r="AB498" s="55"/>
      <c r="AD498" s="57" t="str">
        <f ca="1">IF(INT(YEARFRAC(I498,TODAY()))&lt;=30,INT(YEARFRAC(I498,TODAY())),"")</f>
        <v/>
      </c>
      <c r="AE498" s="57" t="str">
        <f ca="1">IF(AND(INT(YEARFRAC(I498,TODAY()))&gt;=31,INT(YEARFRAC(I498,TODAY()))&lt;=35),INT(YEARFRAC(I498,TODAY())),"")</f>
        <v/>
      </c>
      <c r="AF498" s="57" t="str">
        <f ca="1">IF(AND(INT(YEARFRAC(I498,TODAY()))&gt;=36,INT(YEARFRAC(I498,TODAY()))&lt;=40),INT(YEARFRAC(I498,TODAY())),"")</f>
        <v/>
      </c>
      <c r="AG498" s="58" t="str">
        <f ca="1">IF(AND(INT(YEARFRAC(I498,TODAY()))&gt;=41,INT(YEARFRAC(I498,TODAY()))&lt;=45),INT(YEARFRAC(I498,TODAY())),"")</f>
        <v/>
      </c>
    </row>
    <row r="499" spans="15:33" ht="16.5" x14ac:dyDescent="0.25">
      <c r="O499" s="37"/>
      <c r="Z499" s="55"/>
      <c r="AA499" s="55">
        <v>45768</v>
      </c>
      <c r="AB499" s="55"/>
      <c r="AD499" s="57" t="str">
        <f ca="1">IF(INT(YEARFRAC(I499,TODAY()))&lt;=30,INT(YEARFRAC(I499,TODAY())),"")</f>
        <v/>
      </c>
      <c r="AE499" s="57" t="str">
        <f ca="1">IF(AND(INT(YEARFRAC(I499,TODAY()))&gt;=31,INT(YEARFRAC(I499,TODAY()))&lt;=35),INT(YEARFRAC(I499,TODAY())),"")</f>
        <v/>
      </c>
      <c r="AF499" s="57" t="str">
        <f ca="1">IF(AND(INT(YEARFRAC(I499,TODAY()))&gt;=36,INT(YEARFRAC(I499,TODAY()))&lt;=40),INT(YEARFRAC(I499,TODAY())),"")</f>
        <v/>
      </c>
      <c r="AG499" s="58" t="str">
        <f ca="1">IF(AND(INT(YEARFRAC(I499,TODAY()))&gt;=41,INT(YEARFRAC(I499,TODAY()))&lt;=45),INT(YEARFRAC(I499,TODAY())),"")</f>
        <v/>
      </c>
    </row>
    <row r="500" spans="15:33" ht="16.5" x14ac:dyDescent="0.25">
      <c r="Z500" s="55"/>
      <c r="AA500" s="55">
        <v>45768</v>
      </c>
      <c r="AB500" s="55"/>
      <c r="AD500" s="57" t="str">
        <f ca="1">IF(INT(YEARFRAC(I500,TODAY()))&lt;=30,INT(YEARFRAC(I500,TODAY())),"")</f>
        <v/>
      </c>
      <c r="AE500" s="57" t="str">
        <f ca="1">IF(AND(INT(YEARFRAC(I500,TODAY()))&gt;=31,INT(YEARFRAC(I500,TODAY()))&lt;=35),INT(YEARFRAC(I500,TODAY())),"")</f>
        <v/>
      </c>
      <c r="AF500" s="57" t="str">
        <f ca="1">IF(AND(INT(YEARFRAC(I500,TODAY()))&gt;=36,INT(YEARFRAC(I500,TODAY()))&lt;=40),INT(YEARFRAC(I500,TODAY())),"")</f>
        <v/>
      </c>
      <c r="AG500" s="58" t="str">
        <f ca="1">IF(AND(INT(YEARFRAC(I500,TODAY()))&gt;=41,INT(YEARFRAC(I500,TODAY()))&lt;=45),INT(YEARFRAC(I500,TODAY())),"")</f>
        <v/>
      </c>
    </row>
    <row r="501" spans="15:33" ht="16.5" x14ac:dyDescent="0.25">
      <c r="AD501" s="57"/>
      <c r="AE501" s="57"/>
      <c r="AF501" s="57"/>
      <c r="AG501" s="58"/>
    </row>
  </sheetData>
  <autoFilter ref="A11:AH184" xr:uid="{00000000-0009-0000-0000-000000000000}">
    <sortState xmlns:xlrd2="http://schemas.microsoft.com/office/spreadsheetml/2017/richdata2" ref="A13:AH500">
      <sortCondition ref="E11:E184"/>
    </sortState>
  </autoFilter>
  <mergeCells count="37">
    <mergeCell ref="A10:A11"/>
    <mergeCell ref="B10:B11"/>
    <mergeCell ref="C7:AH7"/>
    <mergeCell ref="U8:W8"/>
    <mergeCell ref="X8:Y8"/>
    <mergeCell ref="C9:AH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R10:R11"/>
    <mergeCell ref="P10:P11"/>
    <mergeCell ref="G10:G11"/>
    <mergeCell ref="O10:O11"/>
    <mergeCell ref="Q10:Q11"/>
    <mergeCell ref="T10:T11"/>
    <mergeCell ref="X10:X11"/>
    <mergeCell ref="Y1:AH1"/>
    <mergeCell ref="Y2:AH2"/>
    <mergeCell ref="Y3:AH3"/>
    <mergeCell ref="C4:AH4"/>
    <mergeCell ref="C5:AH5"/>
    <mergeCell ref="AA10:AA11"/>
    <mergeCell ref="N10:N11"/>
    <mergeCell ref="Y10:Y11"/>
    <mergeCell ref="AC10:AC11"/>
    <mergeCell ref="C6:AH6"/>
    <mergeCell ref="AB10:AB11"/>
    <mergeCell ref="S10:S11"/>
    <mergeCell ref="K10:K11"/>
    <mergeCell ref="M10:M11"/>
  </mergeCells>
  <phoneticPr fontId="4" type="noConversion"/>
  <conditionalFormatting sqref="A12:A29 A43 A201:A600">
    <cfRule type="expression" dxfId="104" priority="74">
      <formula>AND(E12&lt;&gt;"",A12="")</formula>
    </cfRule>
  </conditionalFormatting>
  <conditionalFormatting sqref="D12:D29 D43 D201:D594">
    <cfRule type="expression" dxfId="103" priority="57">
      <formula>AND(D12&lt;&gt;"",D12&lt;&gt;"солдат")</formula>
    </cfRule>
  </conditionalFormatting>
  <conditionalFormatting sqref="E1:E29 E43 E201:E600">
    <cfRule type="duplicateValues" dxfId="102" priority="233"/>
  </conditionalFormatting>
  <conditionalFormatting sqref="H12:H43 H201:H600">
    <cfRule type="expression" dxfId="101" priority="390">
      <formula>AND(_xlfn.ISFORMULA(H12), H12="")</formula>
    </cfRule>
  </conditionalFormatting>
  <conditionalFormatting sqref="I12:I29 I43 I201:I600">
    <cfRule type="expression" dxfId="100" priority="61">
      <formula>(IF(LEN(J12)&lt;&gt;10," ",LEFT(J12,5)+1))=I12</formula>
    </cfRule>
  </conditionalFormatting>
  <conditionalFormatting sqref="I12:J29 I43:J43 I201:J600">
    <cfRule type="notContainsBlanks" dxfId="99" priority="62">
      <formula>LEN(TRIM(I12))&gt;0</formula>
    </cfRule>
  </conditionalFormatting>
  <conditionalFormatting sqref="J12:J29 J43 J201:J600">
    <cfRule type="expression" dxfId="98" priority="60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A30:A42">
    <cfRule type="expression" dxfId="97" priority="50">
      <formula>AND(E30&lt;&gt;"",A30="")</formula>
    </cfRule>
  </conditionalFormatting>
  <conditionalFormatting sqref="D30:D42">
    <cfRule type="expression" dxfId="96" priority="49">
      <formula>AND(D30&lt;&gt;"",D30&lt;&gt;"солдат")</formula>
    </cfRule>
  </conditionalFormatting>
  <conditionalFormatting sqref="E30:E42">
    <cfRule type="duplicateValues" dxfId="95" priority="51"/>
  </conditionalFormatting>
  <conditionalFormatting sqref="I30:I42">
    <cfRule type="expression" dxfId="94" priority="47">
      <formula>(IF(LEN(J30)&lt;&gt;10," ",LEFT(J30,5)+1))=I30</formula>
    </cfRule>
  </conditionalFormatting>
  <conditionalFormatting sqref="I30:J42">
    <cfRule type="notContainsBlanks" dxfId="93" priority="48">
      <formula>LEN(TRIM(I30))&gt;0</formula>
    </cfRule>
  </conditionalFormatting>
  <conditionalFormatting sqref="J30:J42">
    <cfRule type="expression" dxfId="92" priority="46">
      <formula>VALUE(RIGHT(J30,1))         =     MOD(    MOD(   (MID(J30,1,1)*(-1)+MID(J30,2,1)*5+MID(J30,3,1)*7+MID(J30,4,1)*9+MID(J30,5,1)*4+MID(J30,6,1)*6+MID(J30,7,1)*10+MID(J30,8,1)*5+MID(J30,9,1)*7),11),10)</formula>
    </cfRule>
  </conditionalFormatting>
  <conditionalFormatting sqref="A44:A81">
    <cfRule type="expression" dxfId="91" priority="43">
      <formula>AND(E44&lt;&gt;"",A44="")</formula>
    </cfRule>
  </conditionalFormatting>
  <conditionalFormatting sqref="D44:D81">
    <cfRule type="expression" dxfId="90" priority="39">
      <formula>AND(D44&lt;&gt;"",D44&lt;&gt;"солдат")</formula>
    </cfRule>
  </conditionalFormatting>
  <conditionalFormatting sqref="E44:E81">
    <cfRule type="duplicateValues" dxfId="89" priority="44"/>
  </conditionalFormatting>
  <conditionalFormatting sqref="H44:H81">
    <cfRule type="expression" dxfId="88" priority="45">
      <formula>AND(_xlfn.ISFORMULA(H44), H44="")</formula>
    </cfRule>
  </conditionalFormatting>
  <conditionalFormatting sqref="I44:I81">
    <cfRule type="expression" dxfId="87" priority="41">
      <formula>(IF(LEN(J44)&lt;&gt;10," ",LEFT(J44,5)+1))=I44</formula>
    </cfRule>
  </conditionalFormatting>
  <conditionalFormatting sqref="I44:J81">
    <cfRule type="notContainsBlanks" dxfId="86" priority="42">
      <formula>LEN(TRIM(I44))&gt;0</formula>
    </cfRule>
  </conditionalFormatting>
  <conditionalFormatting sqref="J44:J81">
    <cfRule type="expression" dxfId="85" priority="40">
      <formula>VALUE(RIGHT(J44,1))         =     MOD(    MOD(   (MID(J44,1,1)*(-1)+MID(J44,2,1)*5+MID(J44,3,1)*7+MID(J44,4,1)*9+MID(J44,5,1)*4+MID(J44,6,1)*6+MID(J44,7,1)*10+MID(J44,8,1)*5+MID(J44,9,1)*7),11),10)</formula>
    </cfRule>
  </conditionalFormatting>
  <conditionalFormatting sqref="A82:A105">
    <cfRule type="expression" dxfId="84" priority="36">
      <formula>AND(E82&lt;&gt;"",A82="")</formula>
    </cfRule>
  </conditionalFormatting>
  <conditionalFormatting sqref="D82:D105">
    <cfRule type="expression" dxfId="83" priority="32">
      <formula>AND(D82&lt;&gt;"",D82&lt;&gt;"солдат")</formula>
    </cfRule>
  </conditionalFormatting>
  <conditionalFormatting sqref="E82:E105">
    <cfRule type="duplicateValues" dxfId="82" priority="37"/>
  </conditionalFormatting>
  <conditionalFormatting sqref="H82:H134">
    <cfRule type="expression" dxfId="81" priority="38">
      <formula>AND(_xlfn.ISFORMULA(H82), H82="")</formula>
    </cfRule>
  </conditionalFormatting>
  <conditionalFormatting sqref="I82:I105">
    <cfRule type="expression" dxfId="80" priority="34">
      <formula>(IF(LEN(J82)&lt;&gt;10," ",LEFT(J82,5)+1))=I82</formula>
    </cfRule>
  </conditionalFormatting>
  <conditionalFormatting sqref="I82:J105">
    <cfRule type="notContainsBlanks" dxfId="79" priority="35">
      <formula>LEN(TRIM(I82))&gt;0</formula>
    </cfRule>
  </conditionalFormatting>
  <conditionalFormatting sqref="J82:J105">
    <cfRule type="expression" dxfId="78" priority="33">
      <formula>VALUE(RIGHT(J82,1))         =     MOD(    MOD(   (MID(J82,1,1)*(-1)+MID(J82,2,1)*5+MID(J82,3,1)*7+MID(J82,4,1)*9+MID(J82,5,1)*4+MID(J82,6,1)*6+MID(J82,7,1)*10+MID(J82,8,1)*5+MID(J82,9,1)*7),11),10)</formula>
    </cfRule>
  </conditionalFormatting>
  <conditionalFormatting sqref="A106:A134">
    <cfRule type="expression" dxfId="77" priority="30">
      <formula>AND(E106&lt;&gt;"",A106="")</formula>
    </cfRule>
  </conditionalFormatting>
  <conditionalFormatting sqref="D106:D134">
    <cfRule type="expression" dxfId="76" priority="29">
      <formula>AND(D106&lt;&gt;"",D106&lt;&gt;"солдат")</formula>
    </cfRule>
  </conditionalFormatting>
  <conditionalFormatting sqref="E106:E134">
    <cfRule type="duplicateValues" dxfId="75" priority="31"/>
  </conditionalFormatting>
  <conditionalFormatting sqref="I106:I134">
    <cfRule type="expression" dxfId="74" priority="27">
      <formula>(IF(LEN(J106)&lt;&gt;10," ",LEFT(J106,5)+1))=I106</formula>
    </cfRule>
  </conditionalFormatting>
  <conditionalFormatting sqref="I106:J134">
    <cfRule type="notContainsBlanks" dxfId="73" priority="28">
      <formula>LEN(TRIM(I106))&gt;0</formula>
    </cfRule>
  </conditionalFormatting>
  <conditionalFormatting sqref="J106:J134">
    <cfRule type="expression" dxfId="72" priority="26">
      <formula>VALUE(RIGHT(J106,1))         =     MOD(    MOD(   (MID(J106,1,1)*(-1)+MID(J106,2,1)*5+MID(J106,3,1)*7+MID(J106,4,1)*9+MID(J106,5,1)*4+MID(J106,6,1)*6+MID(J106,7,1)*10+MID(J106,8,1)*5+MID(J106,9,1)*7),11),10)</formula>
    </cfRule>
  </conditionalFormatting>
  <conditionalFormatting sqref="A135:A155">
    <cfRule type="expression" dxfId="71" priority="23">
      <formula>AND(E135&lt;&gt;"",A135="")</formula>
    </cfRule>
  </conditionalFormatting>
  <conditionalFormatting sqref="D135:D155">
    <cfRule type="expression" dxfId="70" priority="19">
      <formula>AND(D135&lt;&gt;"",D135&lt;&gt;"солдат")</formula>
    </cfRule>
  </conditionalFormatting>
  <conditionalFormatting sqref="E135:E155">
    <cfRule type="duplicateValues" dxfId="69" priority="24"/>
  </conditionalFormatting>
  <conditionalFormatting sqref="H135:H155">
    <cfRule type="expression" dxfId="68" priority="25">
      <formula>AND(_xlfn.ISFORMULA(H135), H135="")</formula>
    </cfRule>
  </conditionalFormatting>
  <conditionalFormatting sqref="I135:I155">
    <cfRule type="expression" dxfId="67" priority="21">
      <formula>(IF(LEN(J135)&lt;&gt;10," ",LEFT(J135,5)+1))=I135</formula>
    </cfRule>
  </conditionalFormatting>
  <conditionalFormatting sqref="I135:J155">
    <cfRule type="notContainsBlanks" dxfId="66" priority="22">
      <formula>LEN(TRIM(I135))&gt;0</formula>
    </cfRule>
  </conditionalFormatting>
  <conditionalFormatting sqref="J135:J155">
    <cfRule type="expression" dxfId="65" priority="20">
      <formula>VALUE(RIGHT(J135,1))         =     MOD(    MOD(   (MID(J135,1,1)*(-1)+MID(J135,2,1)*5+MID(J135,3,1)*7+MID(J135,4,1)*9+MID(J135,5,1)*4+MID(J135,6,1)*6+MID(J135,7,1)*10+MID(J135,8,1)*5+MID(J135,9,1)*7),11),10)</formula>
    </cfRule>
  </conditionalFormatting>
  <conditionalFormatting sqref="A156:A175">
    <cfRule type="expression" dxfId="64" priority="16">
      <formula>AND(E156&lt;&gt;"",A156="")</formula>
    </cfRule>
  </conditionalFormatting>
  <conditionalFormatting sqref="D156:D175 D200">
    <cfRule type="expression" dxfId="63" priority="12">
      <formula>AND(D156&lt;&gt;"",D156&lt;&gt;"солдат")</formula>
    </cfRule>
  </conditionalFormatting>
  <conditionalFormatting sqref="E156:E175">
    <cfRule type="duplicateValues" dxfId="62" priority="17"/>
  </conditionalFormatting>
  <conditionalFormatting sqref="H156:H200">
    <cfRule type="expression" dxfId="61" priority="18">
      <formula>AND(_xlfn.ISFORMULA(H156), H156="")</formula>
    </cfRule>
  </conditionalFormatting>
  <conditionalFormatting sqref="I156:I175">
    <cfRule type="expression" dxfId="60" priority="14">
      <formula>(IF(LEN(J156)&lt;&gt;10," ",LEFT(J156,5)+1))=I156</formula>
    </cfRule>
  </conditionalFormatting>
  <conditionalFormatting sqref="I156:J175">
    <cfRule type="notContainsBlanks" dxfId="59" priority="15">
      <formula>LEN(TRIM(I156))&gt;0</formula>
    </cfRule>
  </conditionalFormatting>
  <conditionalFormatting sqref="J156:J175">
    <cfRule type="expression" dxfId="58" priority="13">
      <formula>VALUE(RIGHT(J156,1))         =     MOD(    MOD(   (MID(J156,1,1)*(-1)+MID(J156,2,1)*5+MID(J156,3,1)*7+MID(J156,4,1)*9+MID(J156,5,1)*4+MID(J156,6,1)*6+MID(J156,7,1)*10+MID(J156,8,1)*5+MID(J156,9,1)*7),11),10)</formula>
    </cfRule>
  </conditionalFormatting>
  <conditionalFormatting sqref="A200">
    <cfRule type="expression" dxfId="57" priority="10">
      <formula>AND(E200&lt;&gt;"",A200="")</formula>
    </cfRule>
  </conditionalFormatting>
  <conditionalFormatting sqref="E200">
    <cfRule type="duplicateValues" dxfId="56" priority="11"/>
  </conditionalFormatting>
  <conditionalFormatting sqref="I200">
    <cfRule type="expression" dxfId="55" priority="8">
      <formula>(IF(LEN(J200)&lt;&gt;10," ",LEFT(J200,5)+1))=I200</formula>
    </cfRule>
  </conditionalFormatting>
  <conditionalFormatting sqref="I200:J200">
    <cfRule type="notContainsBlanks" dxfId="54" priority="9">
      <formula>LEN(TRIM(I200))&gt;0</formula>
    </cfRule>
  </conditionalFormatting>
  <conditionalFormatting sqref="J200">
    <cfRule type="expression" dxfId="53" priority="7">
      <formula>VALUE(RIGHT(J200,1))         =     MOD(    MOD(   (MID(J200,1,1)*(-1)+MID(J200,2,1)*5+MID(J200,3,1)*7+MID(J200,4,1)*9+MID(J200,5,1)*4+MID(J200,6,1)*6+MID(J200,7,1)*10+MID(J200,8,1)*5+MID(J200,9,1)*7),11),10)</formula>
    </cfRule>
  </conditionalFormatting>
  <conditionalFormatting sqref="A176:A199">
    <cfRule type="expression" dxfId="52" priority="5">
      <formula>AND(E176&lt;&gt;"",A176="")</formula>
    </cfRule>
  </conditionalFormatting>
  <conditionalFormatting sqref="D176:D199">
    <cfRule type="expression" dxfId="51" priority="4">
      <formula>AND(D176&lt;&gt;"",D176&lt;&gt;"солдат")</formula>
    </cfRule>
  </conditionalFormatting>
  <conditionalFormatting sqref="E176:E199">
    <cfRule type="duplicateValues" dxfId="50" priority="6"/>
  </conditionalFormatting>
  <conditionalFormatting sqref="I176:I199">
    <cfRule type="expression" dxfId="49" priority="2">
      <formula>(IF(LEN(J176)&lt;&gt;10," ",LEFT(J176,5)+1))=I176</formula>
    </cfRule>
  </conditionalFormatting>
  <conditionalFormatting sqref="I176:J199">
    <cfRule type="notContainsBlanks" dxfId="48" priority="3">
      <formula>LEN(TRIM(I176))&gt;0</formula>
    </cfRule>
  </conditionalFormatting>
  <conditionalFormatting sqref="J176:J199">
    <cfRule type="expression" dxfId="47" priority="1">
      <formula>VALUE(RIGHT(J176,1))         =     MOD(    MOD(   (MID(J176,1,1)*(-1)+MID(J176,2,1)*5+MID(J176,3,1)*7+MID(J176,4,1)*9+MID(J176,5,1)*4+MID(J176,6,1)*6+MID(J176,7,1)*10+MID(J176,8,1)*5+MID(J176,9,1)*7),11),10)</formula>
    </cfRule>
  </conditionalFormatting>
  <dataValidations count="2">
    <dataValidation type="list" allowBlank="1" showInputMessage="1" showErrorMessage="1" sqref="O74:O81" xr:uid="{7CC1F681-482A-45FF-B724-AAD00F9B46E2}"/>
    <dataValidation type="list" allowBlank="1" showInputMessage="1" showErrorMessage="1" promptTitle="Виберіть рівень освіти" sqref="O70:O73 O132:O134" xr:uid="{D54CA5EA-17C5-4AC4-AAF7-76765CAAC264}"/>
  </dataValidations>
  <pageMargins left="0.39370078740157483" right="0.39370078740157483" top="0.78740157480314965" bottom="0.39370078740157483" header="0" footer="0"/>
  <pageSetup scale="28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6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388" id="{AC5DDC59-2CE5-4671-8B36-6FF389AEDBE7}">
            <xm:f>AND(NOT(ISBLANK(F12)), COUNTIF(Settings!G1:G619, F12) &gt; 1, LEN(H12) = 0)</xm:f>
            <x14:dxf>
              <fill>
                <patternFill>
                  <bgColor rgb="FFFFFF00"/>
                </patternFill>
              </fill>
            </x14:dxf>
          </x14:cfRule>
          <xm:sqref>G12:G29 G43 G201:G300</xm:sqref>
        </x14:conditionalFormatting>
        <x14:conditionalFormatting xmlns:xm="http://schemas.microsoft.com/office/excel/2006/main">
          <x14:cfRule type="expression" priority="389" id="{6B9D9794-54A9-4D6F-8D35-66275360635B}">
            <xm:f>IF(   F12="",   FALSE,   SUMPRODUCT(     (LOWER(TRIM(CLEAN(Settings!G$1:G$608)))=LOWER(TRIM(CLEAN(F12)))) *     (LOWER(TRIM(CLEAN(Settings!H$1:H$608)))=LOWER(TRIM(CLEAN(H12))))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H12:H43 H201:H600</xm:sqref>
        </x14:conditionalFormatting>
        <x14:conditionalFormatting xmlns:xm="http://schemas.microsoft.com/office/excel/2006/main">
          <x14:cfRule type="expression" priority="52" id="{3EF3F0E2-B873-4EAC-93E7-98EE9B531BAF}">
            <xm:f>AND(NOT(ISBLANK(F30)), COUNTIF('\Users\Admin\Downloads\Новая папка (363)\[донесення 5.10 загальне 22.04.25___1бат - ОВ.xlsx]Settings'!#REF!, F30) &gt; 1, LEN(H30) = 0)</xm:f>
            <x14:dxf>
              <fill>
                <patternFill>
                  <bgColor rgb="FFFFFF00"/>
                </patternFill>
              </fill>
            </x14:dxf>
          </x14:cfRule>
          <xm:sqref>G30:G42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1000000}">
          <x14:formula1>
            <xm:f>Settings!$A$1:$A$4</xm:f>
          </x14:formula1>
          <xm:sqref>O16:O29 O201:O499</xm:sqref>
        </x14:dataValidation>
        <x14:dataValidation type="list" allowBlank="1" showInputMessage="1" showErrorMessage="1" promptTitle="Виберіть рівень освіти" xr:uid="{00000000-0002-0000-0000-000002000000}">
          <x14:formula1>
            <xm:f>Settings!$A$1:$A$4</xm:f>
          </x14:formula1>
          <xm:sqref>O12:O15</xm:sqref>
        </x14:dataValidation>
        <x14:dataValidation type="list" allowBlank="1" showInputMessage="1" showErrorMessage="1" promptTitle="Виберіть висновок ВЛК" xr:uid="{00000000-0002-0000-0000-000003000000}">
          <x14:formula1>
            <xm:f>Settings!$C$1:$C$3</xm:f>
          </x14:formula1>
          <xm:sqref>AB201:AB500</xm:sqref>
        </x14:dataValidation>
        <x14:dataValidation type="list" allowBlank="1" showInputMessage="1" showErrorMessage="1" xr:uid="{00000000-0002-0000-0000-000004000000}">
          <x14:formula1>
            <xm:f>Settings!$C$1:$C$3</xm:f>
          </x14:formula1>
          <xm:sqref>AB12:AB29 AB43</xm:sqref>
        </x14:dataValidation>
        <x14:dataValidation type="list" allowBlank="1" showInputMessage="1" showErrorMessage="1" xr:uid="{00000000-0002-0000-0000-000005000000}">
          <x14:formula1>
            <xm:f>Settings!$D$1:$D$608</xm:f>
          </x14:formula1>
          <xm:sqref>G12:G29 G43 G201:G612</xm:sqref>
        </x14:dataValidation>
        <x14:dataValidation type="list" allowBlank="1" showInputMessage="1" showErrorMessage="1" xr:uid="{00000000-0002-0000-0000-000006000000}">
          <x14:formula1>
            <xm:f>Settings!$K$1:$K$7</xm:f>
          </x14:formula1>
          <xm:sqref>D1:D29 D43 D201:D1048576</xm:sqref>
        </x14:dataValidation>
        <x14:dataValidation type="list" allowBlank="1" showInputMessage="1" showErrorMessage="1" xr:uid="{00000000-0002-0000-0000-000007000000}">
          <x14:formula1>
            <xm:f>'C:\Users\Admin\Downloads\Новая папка (363)\[донесення 5.10 загальне 22.04.25___1бат - ОВ.xlsx]Settings'!#REF!</xm:f>
          </x14:formula1>
          <xm:sqref>D30:D42 O34:O43 AB30:AB42 G30:G42</xm:sqref>
        </x14:dataValidation>
        <x14:dataValidation type="list" allowBlank="1" showInputMessage="1" showErrorMessage="1" promptTitle="Виберіть рівень освіти" xr:uid="{00000000-0002-0000-0000-00000A000000}">
          <x14:formula1>
            <xm:f>'C:\Users\Admin\Downloads\Новая папка (363)\[донесення 5.10 загальне 22.04.25___1бат - ОВ.xlsx]Settings'!#REF!</xm:f>
          </x14:formula1>
          <xm:sqref>O30:O33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K452"/>
  <sheetViews>
    <sheetView topLeftCell="A417" workbookViewId="0">
      <selection activeCell="E438" sqref="E438"/>
    </sheetView>
  </sheetViews>
  <sheetFormatPr defaultRowHeight="15" x14ac:dyDescent="0.25"/>
  <cols>
    <col min="1" max="1" width="11.7109375" bestFit="1" customWidth="1"/>
    <col min="3" max="3" width="18.28515625" bestFit="1" customWidth="1"/>
    <col min="4" max="4" width="17.5703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</cols>
  <sheetData>
    <row r="1" spans="1:11" ht="45" x14ac:dyDescent="0.25">
      <c r="A1" s="1" t="s">
        <v>563</v>
      </c>
      <c r="C1" s="1" t="s">
        <v>567</v>
      </c>
      <c r="J1" t="s">
        <v>947</v>
      </c>
      <c r="K1" t="s">
        <v>23</v>
      </c>
    </row>
    <row r="2" spans="1:11" ht="75" x14ac:dyDescent="0.25">
      <c r="A2" s="1" t="s">
        <v>564</v>
      </c>
      <c r="C2" s="1" t="s">
        <v>568</v>
      </c>
      <c r="E2" t="s">
        <v>148</v>
      </c>
      <c r="F2" t="s">
        <v>172</v>
      </c>
      <c r="G2" t="s">
        <v>571</v>
      </c>
      <c r="H2" t="s">
        <v>947</v>
      </c>
      <c r="I2" t="s">
        <v>959</v>
      </c>
      <c r="J2" t="s">
        <v>149</v>
      </c>
      <c r="K2" t="s">
        <v>989</v>
      </c>
    </row>
    <row r="3" spans="1:11" ht="45" x14ac:dyDescent="0.25">
      <c r="A3" s="1" t="s">
        <v>565</v>
      </c>
      <c r="C3" s="1" t="s">
        <v>569</v>
      </c>
      <c r="E3" t="s">
        <v>148</v>
      </c>
      <c r="F3" t="s">
        <v>173</v>
      </c>
      <c r="G3" t="s">
        <v>572</v>
      </c>
      <c r="H3" t="s">
        <v>947</v>
      </c>
      <c r="I3" t="s">
        <v>959</v>
      </c>
      <c r="J3" t="s">
        <v>150</v>
      </c>
      <c r="K3" t="s">
        <v>1054</v>
      </c>
    </row>
    <row r="4" spans="1:11" x14ac:dyDescent="0.25">
      <c r="A4" t="s">
        <v>142</v>
      </c>
      <c r="E4" t="s">
        <v>148</v>
      </c>
      <c r="F4" t="s">
        <v>174</v>
      </c>
      <c r="G4" t="s">
        <v>573</v>
      </c>
      <c r="H4" t="s">
        <v>947</v>
      </c>
      <c r="I4" t="s">
        <v>959</v>
      </c>
      <c r="J4" t="s">
        <v>151</v>
      </c>
      <c r="K4" t="s">
        <v>1056</v>
      </c>
    </row>
    <row r="5" spans="1:11" x14ac:dyDescent="0.25">
      <c r="E5" t="s">
        <v>148</v>
      </c>
      <c r="F5" t="s">
        <v>175</v>
      </c>
      <c r="G5" t="s">
        <v>574</v>
      </c>
      <c r="H5" t="s">
        <v>947</v>
      </c>
      <c r="I5" t="s">
        <v>959</v>
      </c>
      <c r="J5" t="s">
        <v>152</v>
      </c>
      <c r="K5" t="s">
        <v>1063</v>
      </c>
    </row>
    <row r="6" spans="1:11" x14ac:dyDescent="0.25">
      <c r="E6" t="s">
        <v>148</v>
      </c>
      <c r="F6" t="s">
        <v>171</v>
      </c>
      <c r="G6" t="s">
        <v>575</v>
      </c>
      <c r="H6" t="s">
        <v>947</v>
      </c>
      <c r="I6" t="s">
        <v>959</v>
      </c>
      <c r="J6" t="s">
        <v>153</v>
      </c>
      <c r="K6" t="s">
        <v>1064</v>
      </c>
    </row>
    <row r="7" spans="1:11" x14ac:dyDescent="0.25">
      <c r="E7" t="s">
        <v>148</v>
      </c>
      <c r="F7" t="s">
        <v>176</v>
      </c>
      <c r="G7" t="s">
        <v>576</v>
      </c>
      <c r="H7" t="s">
        <v>947</v>
      </c>
      <c r="I7" t="s">
        <v>959</v>
      </c>
      <c r="J7" t="s">
        <v>154</v>
      </c>
      <c r="K7" t="s">
        <v>1090</v>
      </c>
    </row>
    <row r="8" spans="1:11" x14ac:dyDescent="0.25">
      <c r="E8" t="s">
        <v>148</v>
      </c>
      <c r="F8" t="s">
        <v>177</v>
      </c>
      <c r="G8" t="s">
        <v>577</v>
      </c>
      <c r="H8" t="s">
        <v>947</v>
      </c>
      <c r="I8" t="s">
        <v>959</v>
      </c>
      <c r="J8" t="s">
        <v>155</v>
      </c>
    </row>
    <row r="9" spans="1:11" x14ac:dyDescent="0.25">
      <c r="E9" t="s">
        <v>148</v>
      </c>
      <c r="F9" t="s">
        <v>178</v>
      </c>
      <c r="G9" t="s">
        <v>578</v>
      </c>
      <c r="H9" t="s">
        <v>947</v>
      </c>
      <c r="I9" t="s">
        <v>959</v>
      </c>
      <c r="J9" t="s">
        <v>156</v>
      </c>
    </row>
    <row r="10" spans="1:11" x14ac:dyDescent="0.25">
      <c r="E10" t="s">
        <v>148</v>
      </c>
      <c r="F10" t="s">
        <v>179</v>
      </c>
      <c r="G10" t="s">
        <v>579</v>
      </c>
      <c r="H10" t="s">
        <v>947</v>
      </c>
      <c r="I10" t="s">
        <v>959</v>
      </c>
      <c r="J10" t="s">
        <v>139</v>
      </c>
    </row>
    <row r="11" spans="1:11" x14ac:dyDescent="0.25">
      <c r="E11" t="s">
        <v>148</v>
      </c>
      <c r="F11" t="s">
        <v>180</v>
      </c>
      <c r="G11" t="s">
        <v>580</v>
      </c>
      <c r="H11" t="s">
        <v>947</v>
      </c>
      <c r="I11" t="s">
        <v>959</v>
      </c>
      <c r="J11" t="s">
        <v>1081</v>
      </c>
    </row>
    <row r="12" spans="1:11" x14ac:dyDescent="0.25">
      <c r="E12" t="s">
        <v>148</v>
      </c>
      <c r="F12" t="s">
        <v>181</v>
      </c>
      <c r="G12" t="s">
        <v>581</v>
      </c>
      <c r="H12" t="s">
        <v>947</v>
      </c>
      <c r="I12" t="s">
        <v>959</v>
      </c>
      <c r="J12" t="s">
        <v>157</v>
      </c>
    </row>
    <row r="13" spans="1:11" x14ac:dyDescent="0.25">
      <c r="E13" t="s">
        <v>148</v>
      </c>
      <c r="F13" t="s">
        <v>182</v>
      </c>
      <c r="G13" t="s">
        <v>582</v>
      </c>
      <c r="H13" t="s">
        <v>947</v>
      </c>
      <c r="I13" t="s">
        <v>959</v>
      </c>
      <c r="J13" t="s">
        <v>158</v>
      </c>
    </row>
    <row r="14" spans="1:11" x14ac:dyDescent="0.25">
      <c r="E14" t="s">
        <v>148</v>
      </c>
      <c r="F14" t="s">
        <v>183</v>
      </c>
      <c r="G14" t="s">
        <v>583</v>
      </c>
      <c r="H14" t="s">
        <v>947</v>
      </c>
      <c r="I14" t="s">
        <v>959</v>
      </c>
      <c r="J14" t="s">
        <v>159</v>
      </c>
    </row>
    <row r="15" spans="1:11" x14ac:dyDescent="0.25">
      <c r="E15" t="s">
        <v>148</v>
      </c>
      <c r="F15" t="s">
        <v>184</v>
      </c>
      <c r="G15" t="s">
        <v>584</v>
      </c>
      <c r="H15" t="s">
        <v>947</v>
      </c>
      <c r="I15" t="s">
        <v>959</v>
      </c>
      <c r="J15" t="s">
        <v>160</v>
      </c>
    </row>
    <row r="16" spans="1:11" x14ac:dyDescent="0.25">
      <c r="E16" t="s">
        <v>148</v>
      </c>
      <c r="F16" t="s">
        <v>185</v>
      </c>
      <c r="G16" t="s">
        <v>585</v>
      </c>
      <c r="H16" t="s">
        <v>947</v>
      </c>
      <c r="I16" t="s">
        <v>959</v>
      </c>
      <c r="J16" t="s">
        <v>161</v>
      </c>
    </row>
    <row r="17" spans="5:10" x14ac:dyDescent="0.25">
      <c r="E17" t="s">
        <v>148</v>
      </c>
      <c r="F17" t="s">
        <v>186</v>
      </c>
      <c r="G17" t="s">
        <v>586</v>
      </c>
      <c r="H17" t="s">
        <v>947</v>
      </c>
      <c r="I17" t="s">
        <v>959</v>
      </c>
      <c r="J17" t="s">
        <v>162</v>
      </c>
    </row>
    <row r="18" spans="5:10" x14ac:dyDescent="0.25">
      <c r="E18" t="s">
        <v>148</v>
      </c>
      <c r="F18" t="s">
        <v>187</v>
      </c>
      <c r="G18" t="s">
        <v>587</v>
      </c>
      <c r="H18" t="s">
        <v>947</v>
      </c>
      <c r="I18" t="s">
        <v>959</v>
      </c>
      <c r="J18" t="s">
        <v>163</v>
      </c>
    </row>
    <row r="19" spans="5:10" x14ac:dyDescent="0.25">
      <c r="E19" t="s">
        <v>148</v>
      </c>
      <c r="F19" t="s">
        <v>188</v>
      </c>
      <c r="G19" t="s">
        <v>588</v>
      </c>
      <c r="H19" t="s">
        <v>947</v>
      </c>
      <c r="I19" t="s">
        <v>959</v>
      </c>
      <c r="J19" t="s">
        <v>164</v>
      </c>
    </row>
    <row r="20" spans="5:10" x14ac:dyDescent="0.25">
      <c r="E20" t="s">
        <v>148</v>
      </c>
      <c r="F20" t="s">
        <v>189</v>
      </c>
      <c r="G20" t="s">
        <v>589</v>
      </c>
      <c r="H20" t="s">
        <v>947</v>
      </c>
      <c r="I20" t="s">
        <v>959</v>
      </c>
      <c r="J20" t="s">
        <v>165</v>
      </c>
    </row>
    <row r="21" spans="5:10" x14ac:dyDescent="0.25">
      <c r="E21" t="s">
        <v>148</v>
      </c>
      <c r="F21" t="s">
        <v>190</v>
      </c>
      <c r="G21" t="s">
        <v>590</v>
      </c>
      <c r="H21" t="s">
        <v>947</v>
      </c>
      <c r="I21" t="s">
        <v>959</v>
      </c>
      <c r="J21" t="s">
        <v>166</v>
      </c>
    </row>
    <row r="22" spans="5:10" x14ac:dyDescent="0.25">
      <c r="E22" t="s">
        <v>148</v>
      </c>
      <c r="F22" t="s">
        <v>191</v>
      </c>
      <c r="G22" t="s">
        <v>591</v>
      </c>
      <c r="H22" t="s">
        <v>947</v>
      </c>
      <c r="I22" t="s">
        <v>959</v>
      </c>
      <c r="J22" t="s">
        <v>167</v>
      </c>
    </row>
    <row r="23" spans="5:10" x14ac:dyDescent="0.25">
      <c r="E23" t="s">
        <v>148</v>
      </c>
      <c r="F23" t="s">
        <v>192</v>
      </c>
      <c r="G23" t="s">
        <v>592</v>
      </c>
      <c r="H23" t="s">
        <v>947</v>
      </c>
      <c r="I23" t="s">
        <v>959</v>
      </c>
      <c r="J23" t="s">
        <v>168</v>
      </c>
    </row>
    <row r="24" spans="5:10" x14ac:dyDescent="0.25">
      <c r="E24" t="s">
        <v>148</v>
      </c>
      <c r="F24" t="s">
        <v>1102</v>
      </c>
      <c r="G24" t="s">
        <v>1101</v>
      </c>
      <c r="H24" t="s">
        <v>947</v>
      </c>
      <c r="I24" t="s">
        <v>959</v>
      </c>
      <c r="J24" t="s">
        <v>169</v>
      </c>
    </row>
    <row r="25" spans="5:10" x14ac:dyDescent="0.25">
      <c r="E25" t="s">
        <v>148</v>
      </c>
      <c r="F25" t="s">
        <v>1070</v>
      </c>
      <c r="G25" t="s">
        <v>1069</v>
      </c>
      <c r="H25" t="s">
        <v>947</v>
      </c>
      <c r="I25" t="s">
        <v>959</v>
      </c>
      <c r="J25" t="s">
        <v>170</v>
      </c>
    </row>
    <row r="26" spans="5:10" x14ac:dyDescent="0.25">
      <c r="E26" t="s">
        <v>148</v>
      </c>
      <c r="F26" t="s">
        <v>193</v>
      </c>
      <c r="G26" t="s">
        <v>593</v>
      </c>
      <c r="H26" t="s">
        <v>947</v>
      </c>
      <c r="I26" t="s">
        <v>959</v>
      </c>
    </row>
    <row r="27" spans="5:10" x14ac:dyDescent="0.25">
      <c r="E27" t="s">
        <v>148</v>
      </c>
      <c r="F27" t="s">
        <v>194</v>
      </c>
      <c r="G27" t="s">
        <v>594</v>
      </c>
      <c r="H27" t="s">
        <v>947</v>
      </c>
      <c r="I27" t="s">
        <v>959</v>
      </c>
    </row>
    <row r="28" spans="5:10" x14ac:dyDescent="0.25">
      <c r="E28" t="s">
        <v>149</v>
      </c>
      <c r="F28" t="s">
        <v>195</v>
      </c>
      <c r="G28" t="s">
        <v>595</v>
      </c>
      <c r="H28" t="s">
        <v>134</v>
      </c>
      <c r="I28" t="s">
        <v>960</v>
      </c>
    </row>
    <row r="29" spans="5:10" x14ac:dyDescent="0.25">
      <c r="E29" t="s">
        <v>149</v>
      </c>
      <c r="F29" t="s">
        <v>1073</v>
      </c>
      <c r="G29" t="s">
        <v>1071</v>
      </c>
      <c r="H29" t="s">
        <v>134</v>
      </c>
      <c r="I29" t="s">
        <v>960</v>
      </c>
    </row>
    <row r="30" spans="5:10" x14ac:dyDescent="0.25">
      <c r="E30" t="s">
        <v>149</v>
      </c>
      <c r="F30" t="s">
        <v>1074</v>
      </c>
      <c r="G30" t="s">
        <v>1072</v>
      </c>
      <c r="H30" t="s">
        <v>134</v>
      </c>
      <c r="I30" t="s">
        <v>960</v>
      </c>
    </row>
    <row r="31" spans="5:10" x14ac:dyDescent="0.25">
      <c r="E31" t="s">
        <v>149</v>
      </c>
      <c r="F31" t="s">
        <v>990</v>
      </c>
      <c r="G31" t="s">
        <v>991</v>
      </c>
      <c r="H31" t="s">
        <v>134</v>
      </c>
      <c r="I31" t="s">
        <v>960</v>
      </c>
    </row>
    <row r="32" spans="5:10" x14ac:dyDescent="0.25">
      <c r="E32" t="s">
        <v>149</v>
      </c>
      <c r="F32" t="s">
        <v>196</v>
      </c>
      <c r="G32" t="s">
        <v>596</v>
      </c>
      <c r="H32" t="s">
        <v>134</v>
      </c>
      <c r="I32" t="s">
        <v>960</v>
      </c>
    </row>
    <row r="33" spans="5:9" x14ac:dyDescent="0.25">
      <c r="E33" t="s">
        <v>149</v>
      </c>
      <c r="F33" t="s">
        <v>197</v>
      </c>
      <c r="G33" t="s">
        <v>597</v>
      </c>
      <c r="H33" t="s">
        <v>134</v>
      </c>
      <c r="I33" t="s">
        <v>960</v>
      </c>
    </row>
    <row r="34" spans="5:9" x14ac:dyDescent="0.25">
      <c r="E34" t="s">
        <v>149</v>
      </c>
      <c r="F34" t="s">
        <v>198</v>
      </c>
      <c r="G34" t="s">
        <v>598</v>
      </c>
      <c r="H34" t="s">
        <v>134</v>
      </c>
      <c r="I34" t="s">
        <v>960</v>
      </c>
    </row>
    <row r="35" spans="5:9" x14ac:dyDescent="0.25">
      <c r="E35" t="s">
        <v>149</v>
      </c>
      <c r="F35" t="s">
        <v>992</v>
      </c>
      <c r="G35" t="s">
        <v>993</v>
      </c>
      <c r="H35" t="s">
        <v>134</v>
      </c>
      <c r="I35" t="s">
        <v>960</v>
      </c>
    </row>
    <row r="36" spans="5:9" x14ac:dyDescent="0.25">
      <c r="E36" t="s">
        <v>149</v>
      </c>
      <c r="F36" t="s">
        <v>199</v>
      </c>
      <c r="G36" t="s">
        <v>599</v>
      </c>
      <c r="H36" t="s">
        <v>134</v>
      </c>
      <c r="I36" t="s">
        <v>960</v>
      </c>
    </row>
    <row r="37" spans="5:9" x14ac:dyDescent="0.25">
      <c r="E37" t="s">
        <v>149</v>
      </c>
      <c r="F37" t="s">
        <v>200</v>
      </c>
      <c r="G37" t="s">
        <v>600</v>
      </c>
      <c r="H37" t="s">
        <v>134</v>
      </c>
      <c r="I37" t="s">
        <v>960</v>
      </c>
    </row>
    <row r="38" spans="5:9" x14ac:dyDescent="0.25">
      <c r="E38" t="s">
        <v>149</v>
      </c>
      <c r="F38" t="s">
        <v>994</v>
      </c>
      <c r="G38" t="s">
        <v>995</v>
      </c>
      <c r="H38" t="s">
        <v>134</v>
      </c>
      <c r="I38" t="s">
        <v>960</v>
      </c>
    </row>
    <row r="39" spans="5:9" x14ac:dyDescent="0.25">
      <c r="E39" t="s">
        <v>149</v>
      </c>
      <c r="F39" t="s">
        <v>201</v>
      </c>
      <c r="G39" t="s">
        <v>133</v>
      </c>
      <c r="H39" t="s">
        <v>134</v>
      </c>
      <c r="I39" t="s">
        <v>960</v>
      </c>
    </row>
    <row r="40" spans="5:9" x14ac:dyDescent="0.25">
      <c r="E40" t="s">
        <v>149</v>
      </c>
      <c r="F40" t="s">
        <v>202</v>
      </c>
      <c r="G40" t="s">
        <v>601</v>
      </c>
      <c r="H40" t="s">
        <v>134</v>
      </c>
      <c r="I40" t="s">
        <v>960</v>
      </c>
    </row>
    <row r="41" spans="5:9" x14ac:dyDescent="0.25">
      <c r="E41" t="s">
        <v>149</v>
      </c>
      <c r="F41" t="s">
        <v>203</v>
      </c>
      <c r="G41" t="s">
        <v>602</v>
      </c>
      <c r="H41" t="s">
        <v>134</v>
      </c>
      <c r="I41" t="s">
        <v>960</v>
      </c>
    </row>
    <row r="42" spans="5:9" x14ac:dyDescent="0.25">
      <c r="E42" t="s">
        <v>149</v>
      </c>
      <c r="F42" t="s">
        <v>204</v>
      </c>
      <c r="G42" t="s">
        <v>603</v>
      </c>
      <c r="H42" t="s">
        <v>134</v>
      </c>
      <c r="I42" t="s">
        <v>960</v>
      </c>
    </row>
    <row r="43" spans="5:9" x14ac:dyDescent="0.25">
      <c r="E43" t="s">
        <v>150</v>
      </c>
      <c r="F43" t="s">
        <v>205</v>
      </c>
      <c r="G43" t="s">
        <v>604</v>
      </c>
      <c r="H43" t="s">
        <v>120</v>
      </c>
      <c r="I43" t="s">
        <v>981</v>
      </c>
    </row>
    <row r="44" spans="5:9" x14ac:dyDescent="0.25">
      <c r="E44" t="s">
        <v>150</v>
      </c>
      <c r="F44" t="s">
        <v>206</v>
      </c>
      <c r="G44" t="s">
        <v>605</v>
      </c>
      <c r="H44" t="s">
        <v>120</v>
      </c>
      <c r="I44" t="s">
        <v>981</v>
      </c>
    </row>
    <row r="45" spans="5:9" x14ac:dyDescent="0.25">
      <c r="E45" t="s">
        <v>150</v>
      </c>
      <c r="F45" t="s">
        <v>207</v>
      </c>
      <c r="G45" t="s">
        <v>606</v>
      </c>
      <c r="H45" t="s">
        <v>120</v>
      </c>
      <c r="I45" t="s">
        <v>981</v>
      </c>
    </row>
    <row r="46" spans="5:9" x14ac:dyDescent="0.25">
      <c r="E46" t="s">
        <v>150</v>
      </c>
      <c r="F46" t="s">
        <v>208</v>
      </c>
      <c r="G46" t="s">
        <v>607</v>
      </c>
      <c r="H46" t="s">
        <v>120</v>
      </c>
      <c r="I46" t="s">
        <v>981</v>
      </c>
    </row>
    <row r="47" spans="5:9" x14ac:dyDescent="0.25">
      <c r="E47" t="s">
        <v>150</v>
      </c>
      <c r="F47" t="s">
        <v>209</v>
      </c>
      <c r="G47" t="s">
        <v>608</v>
      </c>
      <c r="H47" t="s">
        <v>120</v>
      </c>
      <c r="I47" t="s">
        <v>981</v>
      </c>
    </row>
    <row r="48" spans="5:9" x14ac:dyDescent="0.25">
      <c r="E48" t="s">
        <v>150</v>
      </c>
      <c r="F48" t="s">
        <v>210</v>
      </c>
      <c r="G48" t="s">
        <v>609</v>
      </c>
      <c r="H48" t="s">
        <v>120</v>
      </c>
      <c r="I48" t="s">
        <v>981</v>
      </c>
    </row>
    <row r="49" spans="4:9" x14ac:dyDescent="0.25">
      <c r="E49" t="s">
        <v>150</v>
      </c>
      <c r="F49" t="s">
        <v>211</v>
      </c>
      <c r="G49" t="s">
        <v>121</v>
      </c>
      <c r="H49" t="s">
        <v>120</v>
      </c>
      <c r="I49" t="s">
        <v>981</v>
      </c>
    </row>
    <row r="50" spans="4:9" x14ac:dyDescent="0.25">
      <c r="E50" t="s">
        <v>150</v>
      </c>
      <c r="F50" t="s">
        <v>212</v>
      </c>
      <c r="G50" t="s">
        <v>610</v>
      </c>
      <c r="H50" t="s">
        <v>120</v>
      </c>
      <c r="I50" t="s">
        <v>981</v>
      </c>
    </row>
    <row r="51" spans="4:9" x14ac:dyDescent="0.25">
      <c r="E51" t="s">
        <v>150</v>
      </c>
      <c r="F51" t="s">
        <v>213</v>
      </c>
      <c r="G51" t="s">
        <v>611</v>
      </c>
      <c r="H51" t="s">
        <v>120</v>
      </c>
      <c r="I51" t="s">
        <v>981</v>
      </c>
    </row>
    <row r="52" spans="4:9" x14ac:dyDescent="0.25">
      <c r="E52" t="s">
        <v>150</v>
      </c>
      <c r="F52" t="s">
        <v>214</v>
      </c>
      <c r="G52" t="s">
        <v>612</v>
      </c>
      <c r="H52" t="s">
        <v>120</v>
      </c>
      <c r="I52" t="s">
        <v>981</v>
      </c>
    </row>
    <row r="53" spans="4:9" x14ac:dyDescent="0.25">
      <c r="E53" t="s">
        <v>150</v>
      </c>
      <c r="F53" t="s">
        <v>215</v>
      </c>
      <c r="G53" t="s">
        <v>613</v>
      </c>
      <c r="H53" t="s">
        <v>120</v>
      </c>
      <c r="I53" t="s">
        <v>981</v>
      </c>
    </row>
    <row r="54" spans="4:9" x14ac:dyDescent="0.25">
      <c r="E54" t="s">
        <v>150</v>
      </c>
      <c r="F54" t="s">
        <v>216</v>
      </c>
      <c r="G54" t="s">
        <v>614</v>
      </c>
      <c r="H54" t="s">
        <v>120</v>
      </c>
      <c r="I54" t="s">
        <v>981</v>
      </c>
    </row>
    <row r="55" spans="4:9" x14ac:dyDescent="0.25">
      <c r="D55" t="s">
        <v>1057</v>
      </c>
      <c r="E55" t="s">
        <v>150</v>
      </c>
      <c r="F55" t="s">
        <v>217</v>
      </c>
      <c r="G55" t="s">
        <v>615</v>
      </c>
      <c r="H55" t="s">
        <v>120</v>
      </c>
      <c r="I55" t="s">
        <v>981</v>
      </c>
    </row>
    <row r="56" spans="4:9" x14ac:dyDescent="0.25">
      <c r="D56" t="s">
        <v>1057</v>
      </c>
      <c r="E56" t="s">
        <v>150</v>
      </c>
      <c r="F56" t="s">
        <v>218</v>
      </c>
      <c r="G56" t="s">
        <v>129</v>
      </c>
      <c r="H56" t="s">
        <v>120</v>
      </c>
      <c r="I56" t="s">
        <v>981</v>
      </c>
    </row>
    <row r="57" spans="4:9" x14ac:dyDescent="0.25">
      <c r="E57" t="s">
        <v>150</v>
      </c>
      <c r="F57" t="s">
        <v>219</v>
      </c>
      <c r="G57" t="s">
        <v>616</v>
      </c>
      <c r="H57" t="s">
        <v>120</v>
      </c>
      <c r="I57" t="s">
        <v>981</v>
      </c>
    </row>
    <row r="58" spans="4:9" x14ac:dyDescent="0.25">
      <c r="E58" t="s">
        <v>150</v>
      </c>
      <c r="F58" t="s">
        <v>220</v>
      </c>
      <c r="G58" t="s">
        <v>617</v>
      </c>
      <c r="H58" t="s">
        <v>120</v>
      </c>
      <c r="I58" t="s">
        <v>981</v>
      </c>
    </row>
    <row r="59" spans="4:9" x14ac:dyDescent="0.25">
      <c r="E59" t="s">
        <v>150</v>
      </c>
      <c r="F59" t="s">
        <v>221</v>
      </c>
      <c r="G59" t="s">
        <v>618</v>
      </c>
      <c r="H59" t="s">
        <v>120</v>
      </c>
      <c r="I59" t="s">
        <v>981</v>
      </c>
    </row>
    <row r="60" spans="4:9" x14ac:dyDescent="0.25">
      <c r="E60" t="s">
        <v>150</v>
      </c>
      <c r="F60" t="s">
        <v>222</v>
      </c>
      <c r="G60" t="s">
        <v>619</v>
      </c>
      <c r="H60" t="s">
        <v>120</v>
      </c>
      <c r="I60" t="s">
        <v>981</v>
      </c>
    </row>
    <row r="61" spans="4:9" x14ac:dyDescent="0.25">
      <c r="E61" t="s">
        <v>150</v>
      </c>
      <c r="F61" t="s">
        <v>223</v>
      </c>
      <c r="G61" t="s">
        <v>620</v>
      </c>
      <c r="H61" t="s">
        <v>120</v>
      </c>
      <c r="I61" t="s">
        <v>981</v>
      </c>
    </row>
    <row r="62" spans="4:9" x14ac:dyDescent="0.25">
      <c r="E62" t="s">
        <v>150</v>
      </c>
      <c r="F62" t="s">
        <v>224</v>
      </c>
      <c r="G62" t="s">
        <v>621</v>
      </c>
      <c r="H62" t="s">
        <v>120</v>
      </c>
      <c r="I62" t="s">
        <v>981</v>
      </c>
    </row>
    <row r="63" spans="4:9" x14ac:dyDescent="0.25">
      <c r="E63" t="s">
        <v>150</v>
      </c>
      <c r="F63" t="s">
        <v>225</v>
      </c>
      <c r="G63" t="s">
        <v>622</v>
      </c>
      <c r="H63" t="s">
        <v>120</v>
      </c>
      <c r="I63" t="s">
        <v>981</v>
      </c>
    </row>
    <row r="64" spans="4:9" x14ac:dyDescent="0.25">
      <c r="E64" t="s">
        <v>150</v>
      </c>
      <c r="F64" t="s">
        <v>226</v>
      </c>
      <c r="G64" t="s">
        <v>623</v>
      </c>
      <c r="H64" t="s">
        <v>120</v>
      </c>
      <c r="I64" t="s">
        <v>981</v>
      </c>
    </row>
    <row r="65" spans="4:9" x14ac:dyDescent="0.25">
      <c r="E65" t="s">
        <v>150</v>
      </c>
      <c r="F65" t="s">
        <v>227</v>
      </c>
      <c r="G65" t="s">
        <v>624</v>
      </c>
      <c r="H65" t="s">
        <v>120</v>
      </c>
      <c r="I65" t="s">
        <v>981</v>
      </c>
    </row>
    <row r="66" spans="4:9" x14ac:dyDescent="0.25">
      <c r="D66" t="s">
        <v>1057</v>
      </c>
      <c r="E66" t="s">
        <v>150</v>
      </c>
      <c r="F66" t="s">
        <v>228</v>
      </c>
      <c r="G66" t="s">
        <v>625</v>
      </c>
      <c r="H66" t="s">
        <v>120</v>
      </c>
      <c r="I66" t="s">
        <v>981</v>
      </c>
    </row>
    <row r="67" spans="4:9" x14ac:dyDescent="0.25">
      <c r="E67" t="s">
        <v>150</v>
      </c>
      <c r="F67" t="s">
        <v>229</v>
      </c>
      <c r="G67" t="s">
        <v>626</v>
      </c>
      <c r="H67" t="s">
        <v>120</v>
      </c>
      <c r="I67" t="s">
        <v>981</v>
      </c>
    </row>
    <row r="68" spans="4:9" x14ac:dyDescent="0.25">
      <c r="E68" t="s">
        <v>150</v>
      </c>
      <c r="F68" t="s">
        <v>1082</v>
      </c>
      <c r="G68" t="s">
        <v>627</v>
      </c>
      <c r="H68" t="s">
        <v>120</v>
      </c>
      <c r="I68" t="s">
        <v>981</v>
      </c>
    </row>
    <row r="69" spans="4:9" x14ac:dyDescent="0.25">
      <c r="E69" t="s">
        <v>150</v>
      </c>
      <c r="F69" t="s">
        <v>230</v>
      </c>
      <c r="G69" t="s">
        <v>627</v>
      </c>
      <c r="H69" t="s">
        <v>120</v>
      </c>
      <c r="I69" t="s">
        <v>981</v>
      </c>
    </row>
    <row r="70" spans="4:9" x14ac:dyDescent="0.25">
      <c r="E70" t="s">
        <v>150</v>
      </c>
      <c r="F70" t="s">
        <v>231</v>
      </c>
      <c r="G70" t="s">
        <v>628</v>
      </c>
      <c r="H70" t="s">
        <v>120</v>
      </c>
      <c r="I70" t="s">
        <v>981</v>
      </c>
    </row>
    <row r="71" spans="4:9" x14ac:dyDescent="0.25">
      <c r="E71" t="s">
        <v>150</v>
      </c>
      <c r="F71" t="s">
        <v>232</v>
      </c>
      <c r="G71" t="s">
        <v>629</v>
      </c>
      <c r="H71" t="s">
        <v>120</v>
      </c>
      <c r="I71" t="s">
        <v>981</v>
      </c>
    </row>
    <row r="72" spans="4:9" x14ac:dyDescent="0.25">
      <c r="E72" t="s">
        <v>150</v>
      </c>
      <c r="F72" t="s">
        <v>233</v>
      </c>
      <c r="G72" t="s">
        <v>630</v>
      </c>
      <c r="H72" t="s">
        <v>120</v>
      </c>
      <c r="I72" t="s">
        <v>981</v>
      </c>
    </row>
    <row r="73" spans="4:9" x14ac:dyDescent="0.25">
      <c r="E73" t="s">
        <v>150</v>
      </c>
      <c r="F73" t="s">
        <v>234</v>
      </c>
      <c r="G73" t="s">
        <v>631</v>
      </c>
      <c r="H73" t="s">
        <v>120</v>
      </c>
      <c r="I73" t="s">
        <v>981</v>
      </c>
    </row>
    <row r="74" spans="4:9" x14ac:dyDescent="0.25">
      <c r="E74" t="s">
        <v>150</v>
      </c>
      <c r="F74" t="s">
        <v>1089</v>
      </c>
      <c r="G74" t="s">
        <v>1088</v>
      </c>
      <c r="H74" t="s">
        <v>120</v>
      </c>
      <c r="I74" t="s">
        <v>981</v>
      </c>
    </row>
    <row r="75" spans="4:9" x14ac:dyDescent="0.25">
      <c r="E75" t="s">
        <v>150</v>
      </c>
      <c r="F75" t="s">
        <v>221</v>
      </c>
      <c r="G75" t="s">
        <v>618</v>
      </c>
      <c r="H75" t="s">
        <v>120</v>
      </c>
      <c r="I75" t="s">
        <v>981</v>
      </c>
    </row>
    <row r="76" spans="4:9" x14ac:dyDescent="0.25">
      <c r="E76" t="s">
        <v>150</v>
      </c>
      <c r="F76" t="s">
        <v>235</v>
      </c>
      <c r="G76" t="s">
        <v>632</v>
      </c>
      <c r="H76" t="s">
        <v>120</v>
      </c>
      <c r="I76" t="s">
        <v>981</v>
      </c>
    </row>
    <row r="77" spans="4:9" x14ac:dyDescent="0.25">
      <c r="E77" t="s">
        <v>150</v>
      </c>
      <c r="F77" t="s">
        <v>236</v>
      </c>
      <c r="G77" t="s">
        <v>633</v>
      </c>
      <c r="H77" t="s">
        <v>120</v>
      </c>
      <c r="I77" t="s">
        <v>981</v>
      </c>
    </row>
    <row r="78" spans="4:9" x14ac:dyDescent="0.25">
      <c r="E78" t="s">
        <v>150</v>
      </c>
      <c r="F78" t="s">
        <v>237</v>
      </c>
      <c r="G78" t="s">
        <v>634</v>
      </c>
      <c r="H78" t="s">
        <v>120</v>
      </c>
      <c r="I78" t="s">
        <v>981</v>
      </c>
    </row>
    <row r="79" spans="4:9" x14ac:dyDescent="0.25">
      <c r="E79" t="s">
        <v>150</v>
      </c>
      <c r="F79" t="s">
        <v>238</v>
      </c>
      <c r="G79" t="s">
        <v>635</v>
      </c>
      <c r="H79" t="s">
        <v>120</v>
      </c>
      <c r="I79" t="s">
        <v>981</v>
      </c>
    </row>
    <row r="80" spans="4:9" x14ac:dyDescent="0.25">
      <c r="E80" t="s">
        <v>150</v>
      </c>
      <c r="F80" t="s">
        <v>239</v>
      </c>
      <c r="G80" t="s">
        <v>122</v>
      </c>
      <c r="H80" t="s">
        <v>120</v>
      </c>
      <c r="I80" t="s">
        <v>981</v>
      </c>
    </row>
    <row r="81" spans="5:9" x14ac:dyDescent="0.25">
      <c r="E81" t="s">
        <v>150</v>
      </c>
      <c r="F81" t="s">
        <v>240</v>
      </c>
      <c r="G81" t="s">
        <v>636</v>
      </c>
      <c r="H81" t="s">
        <v>120</v>
      </c>
      <c r="I81" t="s">
        <v>981</v>
      </c>
    </row>
    <row r="82" spans="5:9" x14ac:dyDescent="0.25">
      <c r="E82" t="s">
        <v>150</v>
      </c>
      <c r="F82" t="s">
        <v>241</v>
      </c>
      <c r="G82" t="s">
        <v>637</v>
      </c>
      <c r="H82" t="s">
        <v>120</v>
      </c>
      <c r="I82" t="s">
        <v>981</v>
      </c>
    </row>
    <row r="83" spans="5:9" x14ac:dyDescent="0.25">
      <c r="E83" t="s">
        <v>150</v>
      </c>
      <c r="F83" t="s">
        <v>242</v>
      </c>
      <c r="G83" t="s">
        <v>638</v>
      </c>
      <c r="H83" t="s">
        <v>120</v>
      </c>
      <c r="I83" t="s">
        <v>981</v>
      </c>
    </row>
    <row r="84" spans="5:9" x14ac:dyDescent="0.25">
      <c r="E84" t="s">
        <v>150</v>
      </c>
      <c r="F84" t="s">
        <v>1083</v>
      </c>
      <c r="G84" t="s">
        <v>1084</v>
      </c>
      <c r="H84" t="s">
        <v>120</v>
      </c>
      <c r="I84" t="s">
        <v>981</v>
      </c>
    </row>
    <row r="85" spans="5:9" x14ac:dyDescent="0.25">
      <c r="E85" t="s">
        <v>151</v>
      </c>
      <c r="F85" t="s">
        <v>243</v>
      </c>
      <c r="G85" t="s">
        <v>639</v>
      </c>
      <c r="H85" t="s">
        <v>948</v>
      </c>
      <c r="I85" t="s">
        <v>961</v>
      </c>
    </row>
    <row r="86" spans="5:9" x14ac:dyDescent="0.25">
      <c r="E86" t="s">
        <v>151</v>
      </c>
      <c r="F86" t="s">
        <v>244</v>
      </c>
      <c r="G86" t="s">
        <v>640</v>
      </c>
      <c r="H86" t="s">
        <v>948</v>
      </c>
      <c r="I86" t="s">
        <v>961</v>
      </c>
    </row>
    <row r="87" spans="5:9" x14ac:dyDescent="0.25">
      <c r="E87" t="s">
        <v>151</v>
      </c>
      <c r="F87" t="s">
        <v>245</v>
      </c>
      <c r="G87" t="s">
        <v>641</v>
      </c>
      <c r="H87" t="s">
        <v>948</v>
      </c>
      <c r="I87" t="s">
        <v>961</v>
      </c>
    </row>
    <row r="88" spans="5:9" x14ac:dyDescent="0.25">
      <c r="E88" t="s">
        <v>151</v>
      </c>
      <c r="F88" t="s">
        <v>246</v>
      </c>
      <c r="G88" t="s">
        <v>642</v>
      </c>
      <c r="H88" t="s">
        <v>948</v>
      </c>
      <c r="I88" t="s">
        <v>961</v>
      </c>
    </row>
    <row r="89" spans="5:9" x14ac:dyDescent="0.25">
      <c r="E89" t="s">
        <v>151</v>
      </c>
      <c r="F89" t="s">
        <v>247</v>
      </c>
      <c r="G89" t="s">
        <v>643</v>
      </c>
      <c r="H89" t="s">
        <v>948</v>
      </c>
      <c r="I89" t="s">
        <v>961</v>
      </c>
    </row>
    <row r="90" spans="5:9" x14ac:dyDescent="0.25">
      <c r="E90" t="s">
        <v>151</v>
      </c>
      <c r="F90" t="s">
        <v>248</v>
      </c>
      <c r="G90" t="s">
        <v>644</v>
      </c>
      <c r="H90" t="s">
        <v>948</v>
      </c>
      <c r="I90" t="s">
        <v>961</v>
      </c>
    </row>
    <row r="91" spans="5:9" x14ac:dyDescent="0.25">
      <c r="E91" t="s">
        <v>151</v>
      </c>
      <c r="F91" t="s">
        <v>249</v>
      </c>
      <c r="G91" t="s">
        <v>645</v>
      </c>
      <c r="H91" t="s">
        <v>948</v>
      </c>
      <c r="I91" t="s">
        <v>961</v>
      </c>
    </row>
    <row r="92" spans="5:9" x14ac:dyDescent="0.25">
      <c r="E92" t="s">
        <v>151</v>
      </c>
      <c r="F92" t="s">
        <v>250</v>
      </c>
      <c r="G92" t="s">
        <v>646</v>
      </c>
      <c r="H92" t="s">
        <v>948</v>
      </c>
      <c r="I92" t="s">
        <v>961</v>
      </c>
    </row>
    <row r="93" spans="5:9" x14ac:dyDescent="0.25">
      <c r="E93" t="s">
        <v>151</v>
      </c>
      <c r="F93" t="s">
        <v>251</v>
      </c>
      <c r="G93" t="s">
        <v>647</v>
      </c>
      <c r="H93" t="s">
        <v>948</v>
      </c>
      <c r="I93" t="s">
        <v>961</v>
      </c>
    </row>
    <row r="94" spans="5:9" x14ac:dyDescent="0.25">
      <c r="E94" t="s">
        <v>152</v>
      </c>
      <c r="F94" t="s">
        <v>252</v>
      </c>
      <c r="G94" t="s">
        <v>648</v>
      </c>
      <c r="H94" t="s">
        <v>137</v>
      </c>
      <c r="I94" t="s">
        <v>962</v>
      </c>
    </row>
    <row r="95" spans="5:9" x14ac:dyDescent="0.25">
      <c r="E95" t="s">
        <v>152</v>
      </c>
      <c r="F95" t="s">
        <v>253</v>
      </c>
      <c r="G95" t="s">
        <v>649</v>
      </c>
      <c r="H95" t="s">
        <v>137</v>
      </c>
      <c r="I95" t="s">
        <v>962</v>
      </c>
    </row>
    <row r="96" spans="5:9" x14ac:dyDescent="0.25">
      <c r="E96" t="s">
        <v>152</v>
      </c>
      <c r="F96" t="s">
        <v>254</v>
      </c>
      <c r="G96" t="s">
        <v>650</v>
      </c>
      <c r="H96" t="s">
        <v>137</v>
      </c>
      <c r="I96" t="s">
        <v>962</v>
      </c>
    </row>
    <row r="97" spans="5:9" x14ac:dyDescent="0.25">
      <c r="E97" t="s">
        <v>152</v>
      </c>
      <c r="F97" t="s">
        <v>255</v>
      </c>
      <c r="G97" t="s">
        <v>651</v>
      </c>
      <c r="H97" t="s">
        <v>137</v>
      </c>
      <c r="I97" t="s">
        <v>962</v>
      </c>
    </row>
    <row r="98" spans="5:9" x14ac:dyDescent="0.25">
      <c r="E98" t="s">
        <v>152</v>
      </c>
      <c r="F98" t="s">
        <v>256</v>
      </c>
      <c r="G98" t="s">
        <v>652</v>
      </c>
      <c r="H98" t="s">
        <v>137</v>
      </c>
      <c r="I98" t="s">
        <v>962</v>
      </c>
    </row>
    <row r="99" spans="5:9" x14ac:dyDescent="0.25">
      <c r="E99" t="s">
        <v>152</v>
      </c>
      <c r="F99" t="s">
        <v>257</v>
      </c>
      <c r="G99" t="s">
        <v>653</v>
      </c>
      <c r="H99" t="s">
        <v>137</v>
      </c>
      <c r="I99" t="s">
        <v>962</v>
      </c>
    </row>
    <row r="100" spans="5:9" x14ac:dyDescent="0.25">
      <c r="E100" t="s">
        <v>152</v>
      </c>
      <c r="F100" t="s">
        <v>258</v>
      </c>
      <c r="G100" t="s">
        <v>654</v>
      </c>
      <c r="H100" t="s">
        <v>137</v>
      </c>
      <c r="I100" t="s">
        <v>962</v>
      </c>
    </row>
    <row r="101" spans="5:9" x14ac:dyDescent="0.25">
      <c r="E101" t="s">
        <v>152</v>
      </c>
      <c r="F101" t="s">
        <v>259</v>
      </c>
      <c r="G101" t="s">
        <v>655</v>
      </c>
      <c r="H101" t="s">
        <v>137</v>
      </c>
      <c r="I101" t="s">
        <v>962</v>
      </c>
    </row>
    <row r="102" spans="5:9" x14ac:dyDescent="0.25">
      <c r="E102" t="s">
        <v>152</v>
      </c>
      <c r="F102" t="s">
        <v>260</v>
      </c>
      <c r="G102" t="s">
        <v>656</v>
      </c>
      <c r="H102" t="s">
        <v>137</v>
      </c>
      <c r="I102" t="s">
        <v>962</v>
      </c>
    </row>
    <row r="103" spans="5:9" x14ac:dyDescent="0.25">
      <c r="E103" t="s">
        <v>152</v>
      </c>
      <c r="F103" t="s">
        <v>261</v>
      </c>
      <c r="G103" t="s">
        <v>657</v>
      </c>
      <c r="H103" t="s">
        <v>137</v>
      </c>
      <c r="I103" t="s">
        <v>962</v>
      </c>
    </row>
    <row r="104" spans="5:9" x14ac:dyDescent="0.25">
      <c r="E104" t="s">
        <v>152</v>
      </c>
      <c r="F104" t="s">
        <v>262</v>
      </c>
      <c r="G104" t="s">
        <v>658</v>
      </c>
      <c r="H104" t="s">
        <v>137</v>
      </c>
      <c r="I104" t="s">
        <v>962</v>
      </c>
    </row>
    <row r="105" spans="5:9" x14ac:dyDescent="0.25">
      <c r="E105" t="s">
        <v>152</v>
      </c>
      <c r="F105" t="s">
        <v>263</v>
      </c>
      <c r="G105" t="s">
        <v>659</v>
      </c>
      <c r="H105" t="s">
        <v>137</v>
      </c>
      <c r="I105" t="s">
        <v>962</v>
      </c>
    </row>
    <row r="106" spans="5:9" x14ac:dyDescent="0.25">
      <c r="E106" t="s">
        <v>152</v>
      </c>
      <c r="F106" t="s">
        <v>264</v>
      </c>
      <c r="G106" t="s">
        <v>660</v>
      </c>
      <c r="H106" t="s">
        <v>137</v>
      </c>
      <c r="I106" t="s">
        <v>962</v>
      </c>
    </row>
    <row r="107" spans="5:9" x14ac:dyDescent="0.25">
      <c r="E107" t="s">
        <v>152</v>
      </c>
      <c r="F107" t="s">
        <v>265</v>
      </c>
      <c r="G107" t="s">
        <v>136</v>
      </c>
      <c r="H107" t="s">
        <v>137</v>
      </c>
      <c r="I107" t="s">
        <v>962</v>
      </c>
    </row>
    <row r="108" spans="5:9" x14ac:dyDescent="0.25">
      <c r="E108" t="s">
        <v>152</v>
      </c>
      <c r="F108" t="s">
        <v>266</v>
      </c>
      <c r="G108" t="s">
        <v>662</v>
      </c>
      <c r="H108" t="s">
        <v>137</v>
      </c>
      <c r="I108" t="s">
        <v>962</v>
      </c>
    </row>
    <row r="109" spans="5:9" x14ac:dyDescent="0.25">
      <c r="E109" t="s">
        <v>152</v>
      </c>
      <c r="F109" t="s">
        <v>267</v>
      </c>
      <c r="G109" t="s">
        <v>663</v>
      </c>
      <c r="H109" t="s">
        <v>137</v>
      </c>
      <c r="I109" t="s">
        <v>962</v>
      </c>
    </row>
    <row r="110" spans="5:9" x14ac:dyDescent="0.25">
      <c r="E110" t="s">
        <v>152</v>
      </c>
      <c r="F110" t="s">
        <v>268</v>
      </c>
      <c r="G110" t="s">
        <v>664</v>
      </c>
      <c r="H110" t="s">
        <v>137</v>
      </c>
      <c r="I110" t="s">
        <v>962</v>
      </c>
    </row>
    <row r="111" spans="5:9" x14ac:dyDescent="0.25">
      <c r="E111" t="s">
        <v>152</v>
      </c>
      <c r="F111" t="s">
        <v>269</v>
      </c>
      <c r="G111" t="s">
        <v>665</v>
      </c>
      <c r="H111" t="s">
        <v>137</v>
      </c>
      <c r="I111" t="s">
        <v>962</v>
      </c>
    </row>
    <row r="112" spans="5:9" x14ac:dyDescent="0.25">
      <c r="E112" t="s">
        <v>152</v>
      </c>
      <c r="F112" t="s">
        <v>270</v>
      </c>
      <c r="G112" t="s">
        <v>666</v>
      </c>
      <c r="H112" t="s">
        <v>137</v>
      </c>
      <c r="I112" t="s">
        <v>962</v>
      </c>
    </row>
    <row r="113" spans="5:9" x14ac:dyDescent="0.25">
      <c r="E113" t="s">
        <v>152</v>
      </c>
      <c r="F113" t="s">
        <v>271</v>
      </c>
      <c r="G113" t="s">
        <v>667</v>
      </c>
      <c r="H113" t="s">
        <v>137</v>
      </c>
      <c r="I113" t="s">
        <v>962</v>
      </c>
    </row>
    <row r="114" spans="5:9" x14ac:dyDescent="0.25">
      <c r="E114" t="s">
        <v>152</v>
      </c>
      <c r="F114" t="s">
        <v>272</v>
      </c>
      <c r="G114" t="s">
        <v>661</v>
      </c>
      <c r="H114" t="s">
        <v>137</v>
      </c>
      <c r="I114" t="s">
        <v>962</v>
      </c>
    </row>
    <row r="115" spans="5:9" x14ac:dyDescent="0.25">
      <c r="E115" t="s">
        <v>152</v>
      </c>
      <c r="F115" t="s">
        <v>273</v>
      </c>
      <c r="G115" t="s">
        <v>668</v>
      </c>
      <c r="H115" t="s">
        <v>137</v>
      </c>
      <c r="I115" t="s">
        <v>962</v>
      </c>
    </row>
    <row r="116" spans="5:9" x14ac:dyDescent="0.25">
      <c r="E116" t="s">
        <v>152</v>
      </c>
      <c r="F116" t="s">
        <v>274</v>
      </c>
      <c r="G116" t="s">
        <v>669</v>
      </c>
      <c r="H116" t="s">
        <v>137</v>
      </c>
      <c r="I116" t="s">
        <v>962</v>
      </c>
    </row>
    <row r="117" spans="5:9" x14ac:dyDescent="0.25">
      <c r="E117" t="s">
        <v>153</v>
      </c>
      <c r="F117" t="s">
        <v>275</v>
      </c>
      <c r="G117" t="s">
        <v>671</v>
      </c>
      <c r="H117" t="s">
        <v>949</v>
      </c>
      <c r="I117" t="s">
        <v>963</v>
      </c>
    </row>
    <row r="118" spans="5:9" x14ac:dyDescent="0.25">
      <c r="E118" t="s">
        <v>153</v>
      </c>
      <c r="F118" t="s">
        <v>276</v>
      </c>
      <c r="G118" t="s">
        <v>672</v>
      </c>
      <c r="H118" t="s">
        <v>949</v>
      </c>
      <c r="I118" t="s">
        <v>963</v>
      </c>
    </row>
    <row r="119" spans="5:9" x14ac:dyDescent="0.25">
      <c r="E119" t="s">
        <v>153</v>
      </c>
      <c r="F119" t="s">
        <v>277</v>
      </c>
      <c r="G119" t="s">
        <v>673</v>
      </c>
      <c r="H119" t="s">
        <v>949</v>
      </c>
      <c r="I119" t="s">
        <v>963</v>
      </c>
    </row>
    <row r="120" spans="5:9" x14ac:dyDescent="0.25">
      <c r="E120" t="s">
        <v>153</v>
      </c>
      <c r="F120" t="s">
        <v>278</v>
      </c>
      <c r="G120" t="s">
        <v>674</v>
      </c>
      <c r="H120" t="s">
        <v>949</v>
      </c>
      <c r="I120" t="s">
        <v>963</v>
      </c>
    </row>
    <row r="121" spans="5:9" x14ac:dyDescent="0.25">
      <c r="E121" t="s">
        <v>153</v>
      </c>
      <c r="F121" t="s">
        <v>279</v>
      </c>
      <c r="G121" t="s">
        <v>675</v>
      </c>
      <c r="H121" t="s">
        <v>949</v>
      </c>
      <c r="I121" t="s">
        <v>963</v>
      </c>
    </row>
    <row r="122" spans="5:9" x14ac:dyDescent="0.25">
      <c r="E122" t="s">
        <v>153</v>
      </c>
      <c r="F122" t="s">
        <v>280</v>
      </c>
      <c r="G122" t="s">
        <v>676</v>
      </c>
      <c r="H122" t="s">
        <v>949</v>
      </c>
      <c r="I122" t="s">
        <v>963</v>
      </c>
    </row>
    <row r="123" spans="5:9" x14ac:dyDescent="0.25">
      <c r="E123" t="s">
        <v>153</v>
      </c>
      <c r="F123" t="s">
        <v>281</v>
      </c>
      <c r="G123" t="s">
        <v>677</v>
      </c>
      <c r="H123" t="s">
        <v>949</v>
      </c>
      <c r="I123" t="s">
        <v>963</v>
      </c>
    </row>
    <row r="124" spans="5:9" x14ac:dyDescent="0.25">
      <c r="E124" t="s">
        <v>153</v>
      </c>
      <c r="F124" t="s">
        <v>282</v>
      </c>
      <c r="G124" t="s">
        <v>678</v>
      </c>
      <c r="H124" t="s">
        <v>949</v>
      </c>
      <c r="I124" t="s">
        <v>963</v>
      </c>
    </row>
    <row r="125" spans="5:9" x14ac:dyDescent="0.25">
      <c r="E125" t="s">
        <v>153</v>
      </c>
      <c r="F125" t="s">
        <v>283</v>
      </c>
      <c r="G125" t="s">
        <v>679</v>
      </c>
      <c r="H125" t="s">
        <v>949</v>
      </c>
      <c r="I125" t="s">
        <v>963</v>
      </c>
    </row>
    <row r="126" spans="5:9" x14ac:dyDescent="0.25">
      <c r="E126" t="s">
        <v>153</v>
      </c>
      <c r="F126" t="s">
        <v>284</v>
      </c>
      <c r="G126" t="s">
        <v>680</v>
      </c>
      <c r="H126" t="s">
        <v>949</v>
      </c>
      <c r="I126" t="s">
        <v>963</v>
      </c>
    </row>
    <row r="127" spans="5:9" x14ac:dyDescent="0.25">
      <c r="E127" t="s">
        <v>153</v>
      </c>
      <c r="F127" t="s">
        <v>285</v>
      </c>
      <c r="G127" t="s">
        <v>670</v>
      </c>
      <c r="H127" t="s">
        <v>949</v>
      </c>
      <c r="I127" t="s">
        <v>963</v>
      </c>
    </row>
    <row r="128" spans="5:9" x14ac:dyDescent="0.25">
      <c r="E128" t="s">
        <v>154</v>
      </c>
      <c r="F128" t="s">
        <v>286</v>
      </c>
      <c r="G128" t="s">
        <v>681</v>
      </c>
      <c r="H128" t="s">
        <v>950</v>
      </c>
      <c r="I128" t="s">
        <v>964</v>
      </c>
    </row>
    <row r="129" spans="4:9" x14ac:dyDescent="0.25">
      <c r="E129" t="s">
        <v>154</v>
      </c>
      <c r="F129" t="s">
        <v>287</v>
      </c>
      <c r="G129" t="s">
        <v>682</v>
      </c>
      <c r="H129" t="s">
        <v>950</v>
      </c>
      <c r="I129" t="s">
        <v>964</v>
      </c>
    </row>
    <row r="130" spans="4:9" x14ac:dyDescent="0.25">
      <c r="E130" t="s">
        <v>154</v>
      </c>
      <c r="F130" t="s">
        <v>288</v>
      </c>
      <c r="G130" t="s">
        <v>683</v>
      </c>
      <c r="H130" t="s">
        <v>950</v>
      </c>
      <c r="I130" t="s">
        <v>964</v>
      </c>
    </row>
    <row r="131" spans="4:9" x14ac:dyDescent="0.25">
      <c r="E131" t="s">
        <v>154</v>
      </c>
      <c r="F131" t="s">
        <v>289</v>
      </c>
      <c r="G131" t="s">
        <v>684</v>
      </c>
      <c r="H131" t="s">
        <v>950</v>
      </c>
      <c r="I131" t="s">
        <v>964</v>
      </c>
    </row>
    <row r="132" spans="4:9" x14ac:dyDescent="0.25">
      <c r="D132" t="s">
        <v>1059</v>
      </c>
      <c r="E132" t="s">
        <v>154</v>
      </c>
      <c r="F132" t="s">
        <v>290</v>
      </c>
      <c r="G132" t="s">
        <v>685</v>
      </c>
      <c r="H132" t="s">
        <v>950</v>
      </c>
      <c r="I132" t="s">
        <v>964</v>
      </c>
    </row>
    <row r="133" spans="4:9" x14ac:dyDescent="0.25">
      <c r="E133" t="s">
        <v>154</v>
      </c>
      <c r="F133" t="s">
        <v>291</v>
      </c>
      <c r="G133" t="s">
        <v>686</v>
      </c>
      <c r="H133" t="s">
        <v>950</v>
      </c>
      <c r="I133" t="s">
        <v>964</v>
      </c>
    </row>
    <row r="134" spans="4:9" x14ac:dyDescent="0.25">
      <c r="E134" t="s">
        <v>154</v>
      </c>
      <c r="F134" t="s">
        <v>292</v>
      </c>
      <c r="G134" t="s">
        <v>687</v>
      </c>
      <c r="H134" t="s">
        <v>950</v>
      </c>
      <c r="I134" t="s">
        <v>964</v>
      </c>
    </row>
    <row r="135" spans="4:9" x14ac:dyDescent="0.25">
      <c r="E135" t="s">
        <v>154</v>
      </c>
      <c r="F135" t="s">
        <v>996</v>
      </c>
      <c r="G135" t="s">
        <v>997</v>
      </c>
      <c r="H135" t="s">
        <v>950</v>
      </c>
      <c r="I135" t="s">
        <v>964</v>
      </c>
    </row>
    <row r="136" spans="4:9" x14ac:dyDescent="0.25">
      <c r="E136" t="s">
        <v>154</v>
      </c>
      <c r="F136" t="s">
        <v>293</v>
      </c>
      <c r="G136" t="s">
        <v>688</v>
      </c>
      <c r="H136" t="s">
        <v>950</v>
      </c>
      <c r="I136" t="s">
        <v>964</v>
      </c>
    </row>
    <row r="137" spans="4:9" x14ac:dyDescent="0.25">
      <c r="E137" t="s">
        <v>154</v>
      </c>
      <c r="F137" t="s">
        <v>294</v>
      </c>
      <c r="G137" t="s">
        <v>689</v>
      </c>
      <c r="H137" t="s">
        <v>950</v>
      </c>
      <c r="I137" t="s">
        <v>964</v>
      </c>
    </row>
    <row r="138" spans="4:9" x14ac:dyDescent="0.25">
      <c r="E138" t="s">
        <v>154</v>
      </c>
      <c r="F138" t="s">
        <v>295</v>
      </c>
      <c r="G138" t="s">
        <v>690</v>
      </c>
      <c r="H138" t="s">
        <v>950</v>
      </c>
      <c r="I138" t="s">
        <v>964</v>
      </c>
    </row>
    <row r="139" spans="4:9" x14ac:dyDescent="0.25">
      <c r="E139" t="s">
        <v>154</v>
      </c>
      <c r="F139" t="s">
        <v>296</v>
      </c>
      <c r="G139" t="s">
        <v>691</v>
      </c>
      <c r="H139" t="s">
        <v>950</v>
      </c>
      <c r="I139" t="s">
        <v>964</v>
      </c>
    </row>
    <row r="140" spans="4:9" x14ac:dyDescent="0.25">
      <c r="D140" t="s">
        <v>1059</v>
      </c>
      <c r="E140" t="s">
        <v>154</v>
      </c>
      <c r="F140" t="s">
        <v>228</v>
      </c>
      <c r="G140" t="s">
        <v>625</v>
      </c>
      <c r="H140" t="s">
        <v>950</v>
      </c>
      <c r="I140" t="s">
        <v>964</v>
      </c>
    </row>
    <row r="141" spans="4:9" x14ac:dyDescent="0.25">
      <c r="E141" t="s">
        <v>155</v>
      </c>
      <c r="F141" t="s">
        <v>297</v>
      </c>
      <c r="G141" t="s">
        <v>692</v>
      </c>
      <c r="H141" t="s">
        <v>127</v>
      </c>
      <c r="I141" t="s">
        <v>965</v>
      </c>
    </row>
    <row r="142" spans="4:9" x14ac:dyDescent="0.25">
      <c r="E142" t="s">
        <v>155</v>
      </c>
      <c r="F142" t="s">
        <v>298</v>
      </c>
      <c r="G142" t="s">
        <v>693</v>
      </c>
      <c r="H142" t="s">
        <v>127</v>
      </c>
      <c r="I142" t="s">
        <v>965</v>
      </c>
    </row>
    <row r="143" spans="4:9" x14ac:dyDescent="0.25">
      <c r="E143" t="s">
        <v>155</v>
      </c>
      <c r="F143" t="s">
        <v>299</v>
      </c>
      <c r="G143" t="s">
        <v>694</v>
      </c>
      <c r="H143" t="s">
        <v>127</v>
      </c>
      <c r="I143" t="s">
        <v>965</v>
      </c>
    </row>
    <row r="144" spans="4:9" x14ac:dyDescent="0.25">
      <c r="E144" t="s">
        <v>155</v>
      </c>
      <c r="F144" t="s">
        <v>300</v>
      </c>
      <c r="G144" t="s">
        <v>695</v>
      </c>
      <c r="H144" t="s">
        <v>127</v>
      </c>
      <c r="I144" t="s">
        <v>965</v>
      </c>
    </row>
    <row r="145" spans="4:9" x14ac:dyDescent="0.25">
      <c r="E145" t="s">
        <v>155</v>
      </c>
      <c r="F145" t="s">
        <v>301</v>
      </c>
      <c r="G145" t="s">
        <v>696</v>
      </c>
      <c r="H145" t="s">
        <v>127</v>
      </c>
      <c r="I145" t="s">
        <v>965</v>
      </c>
    </row>
    <row r="146" spans="4:9" x14ac:dyDescent="0.25">
      <c r="E146" t="s">
        <v>155</v>
      </c>
      <c r="F146" t="s">
        <v>302</v>
      </c>
      <c r="G146" t="s">
        <v>697</v>
      </c>
      <c r="H146" t="s">
        <v>127</v>
      </c>
      <c r="I146" t="s">
        <v>965</v>
      </c>
    </row>
    <row r="147" spans="4:9" x14ac:dyDescent="0.25">
      <c r="E147" t="s">
        <v>155</v>
      </c>
      <c r="F147" t="s">
        <v>303</v>
      </c>
      <c r="G147" t="s">
        <v>128</v>
      </c>
      <c r="H147" t="s">
        <v>127</v>
      </c>
      <c r="I147" t="s">
        <v>965</v>
      </c>
    </row>
    <row r="148" spans="4:9" x14ac:dyDescent="0.25">
      <c r="E148" t="s">
        <v>155</v>
      </c>
      <c r="F148" t="s">
        <v>304</v>
      </c>
      <c r="G148" t="s">
        <v>698</v>
      </c>
      <c r="H148" t="s">
        <v>127</v>
      </c>
      <c r="I148" t="s">
        <v>965</v>
      </c>
    </row>
    <row r="149" spans="4:9" x14ac:dyDescent="0.25">
      <c r="E149" t="s">
        <v>155</v>
      </c>
      <c r="F149" t="s">
        <v>305</v>
      </c>
      <c r="G149" t="s">
        <v>699</v>
      </c>
      <c r="H149" t="s">
        <v>127</v>
      </c>
      <c r="I149" t="s">
        <v>965</v>
      </c>
    </row>
    <row r="150" spans="4:9" x14ac:dyDescent="0.25">
      <c r="E150" t="s">
        <v>155</v>
      </c>
      <c r="F150" t="s">
        <v>306</v>
      </c>
      <c r="G150" t="s">
        <v>700</v>
      </c>
      <c r="H150" t="s">
        <v>127</v>
      </c>
      <c r="I150" t="s">
        <v>965</v>
      </c>
    </row>
    <row r="151" spans="4:9" x14ac:dyDescent="0.25">
      <c r="E151" t="s">
        <v>155</v>
      </c>
      <c r="F151" t="s">
        <v>307</v>
      </c>
      <c r="G151" t="s">
        <v>701</v>
      </c>
      <c r="H151" t="s">
        <v>127</v>
      </c>
      <c r="I151" t="s">
        <v>965</v>
      </c>
    </row>
    <row r="152" spans="4:9" x14ac:dyDescent="0.25">
      <c r="E152" t="s">
        <v>155</v>
      </c>
      <c r="F152" t="s">
        <v>308</v>
      </c>
      <c r="G152" t="s">
        <v>702</v>
      </c>
      <c r="H152" t="s">
        <v>127</v>
      </c>
      <c r="I152" t="s">
        <v>965</v>
      </c>
    </row>
    <row r="153" spans="4:9" x14ac:dyDescent="0.25">
      <c r="E153" t="s">
        <v>155</v>
      </c>
      <c r="F153" t="s">
        <v>309</v>
      </c>
      <c r="G153" t="s">
        <v>703</v>
      </c>
      <c r="H153" t="s">
        <v>127</v>
      </c>
      <c r="I153" t="s">
        <v>965</v>
      </c>
    </row>
    <row r="154" spans="4:9" x14ac:dyDescent="0.25">
      <c r="E154" t="s">
        <v>155</v>
      </c>
      <c r="F154" t="s">
        <v>310</v>
      </c>
      <c r="G154" t="s">
        <v>704</v>
      </c>
      <c r="H154" t="s">
        <v>127</v>
      </c>
      <c r="I154" t="s">
        <v>965</v>
      </c>
    </row>
    <row r="155" spans="4:9" x14ac:dyDescent="0.25">
      <c r="E155" t="s">
        <v>155</v>
      </c>
      <c r="F155" t="s">
        <v>311</v>
      </c>
      <c r="G155" t="s">
        <v>705</v>
      </c>
      <c r="H155" t="s">
        <v>127</v>
      </c>
      <c r="I155" t="s">
        <v>965</v>
      </c>
    </row>
    <row r="156" spans="4:9" x14ac:dyDescent="0.25">
      <c r="E156" t="s">
        <v>155</v>
      </c>
      <c r="F156" t="s">
        <v>312</v>
      </c>
      <c r="G156" t="s">
        <v>706</v>
      </c>
      <c r="H156" t="s">
        <v>127</v>
      </c>
      <c r="I156" t="s">
        <v>965</v>
      </c>
    </row>
    <row r="157" spans="4:9" x14ac:dyDescent="0.25">
      <c r="E157" t="s">
        <v>156</v>
      </c>
      <c r="F157" t="s">
        <v>313</v>
      </c>
      <c r="G157" t="s">
        <v>707</v>
      </c>
      <c r="H157" t="s">
        <v>156</v>
      </c>
      <c r="I157" t="s">
        <v>966</v>
      </c>
    </row>
    <row r="158" spans="4:9" x14ac:dyDescent="0.25">
      <c r="E158" t="s">
        <v>156</v>
      </c>
      <c r="F158" t="s">
        <v>314</v>
      </c>
      <c r="G158" t="s">
        <v>708</v>
      </c>
      <c r="H158" t="s">
        <v>156</v>
      </c>
      <c r="I158" t="s">
        <v>966</v>
      </c>
    </row>
    <row r="159" spans="4:9" x14ac:dyDescent="0.25">
      <c r="E159" t="s">
        <v>156</v>
      </c>
      <c r="F159" t="s">
        <v>315</v>
      </c>
      <c r="G159" t="s">
        <v>709</v>
      </c>
      <c r="H159" t="s">
        <v>156</v>
      </c>
      <c r="I159" t="s">
        <v>966</v>
      </c>
    </row>
    <row r="160" spans="4:9" x14ac:dyDescent="0.25">
      <c r="D160" t="s">
        <v>1055</v>
      </c>
      <c r="E160" t="s">
        <v>156</v>
      </c>
      <c r="F160" t="s">
        <v>316</v>
      </c>
      <c r="G160" t="s">
        <v>615</v>
      </c>
      <c r="H160" t="s">
        <v>156</v>
      </c>
      <c r="I160" t="s">
        <v>966</v>
      </c>
    </row>
    <row r="161" spans="4:9" x14ac:dyDescent="0.25">
      <c r="E161" t="s">
        <v>156</v>
      </c>
      <c r="F161" t="s">
        <v>317</v>
      </c>
      <c r="G161" t="s">
        <v>710</v>
      </c>
      <c r="H161" t="s">
        <v>156</v>
      </c>
      <c r="I161" t="s">
        <v>966</v>
      </c>
    </row>
    <row r="162" spans="4:9" x14ac:dyDescent="0.25">
      <c r="E162" t="s">
        <v>156</v>
      </c>
      <c r="F162" t="s">
        <v>318</v>
      </c>
      <c r="G162" t="s">
        <v>711</v>
      </c>
      <c r="H162" t="s">
        <v>156</v>
      </c>
      <c r="I162" t="s">
        <v>966</v>
      </c>
    </row>
    <row r="163" spans="4:9" x14ac:dyDescent="0.25">
      <c r="D163" t="s">
        <v>1055</v>
      </c>
      <c r="E163" t="s">
        <v>156</v>
      </c>
      <c r="F163" t="s">
        <v>319</v>
      </c>
      <c r="G163" t="s">
        <v>712</v>
      </c>
      <c r="H163" t="s">
        <v>156</v>
      </c>
      <c r="I163" t="s">
        <v>966</v>
      </c>
    </row>
    <row r="164" spans="4:9" x14ac:dyDescent="0.25">
      <c r="E164" t="s">
        <v>156</v>
      </c>
      <c r="F164" t="s">
        <v>320</v>
      </c>
      <c r="G164" t="s">
        <v>713</v>
      </c>
      <c r="H164" t="s">
        <v>156</v>
      </c>
      <c r="I164" t="s">
        <v>966</v>
      </c>
    </row>
    <row r="165" spans="4:9" x14ac:dyDescent="0.25">
      <c r="E165" t="s">
        <v>156</v>
      </c>
      <c r="F165" t="s">
        <v>321</v>
      </c>
      <c r="G165" t="s">
        <v>714</v>
      </c>
      <c r="H165" t="s">
        <v>156</v>
      </c>
      <c r="I165" t="s">
        <v>966</v>
      </c>
    </row>
    <row r="166" spans="4:9" x14ac:dyDescent="0.25">
      <c r="D166" t="s">
        <v>1055</v>
      </c>
      <c r="E166" t="s">
        <v>156</v>
      </c>
      <c r="F166" t="s">
        <v>322</v>
      </c>
      <c r="G166" t="s">
        <v>625</v>
      </c>
      <c r="H166" t="s">
        <v>156</v>
      </c>
      <c r="I166" t="s">
        <v>966</v>
      </c>
    </row>
    <row r="167" spans="4:9" x14ac:dyDescent="0.25">
      <c r="E167" t="s">
        <v>139</v>
      </c>
      <c r="F167" t="s">
        <v>323</v>
      </c>
      <c r="G167" t="s">
        <v>715</v>
      </c>
      <c r="H167" t="s">
        <v>139</v>
      </c>
      <c r="I167" t="s">
        <v>988</v>
      </c>
    </row>
    <row r="168" spans="4:9" x14ac:dyDescent="0.25">
      <c r="E168" t="s">
        <v>139</v>
      </c>
      <c r="F168" t="s">
        <v>324</v>
      </c>
      <c r="G168" t="s">
        <v>716</v>
      </c>
      <c r="H168" t="s">
        <v>139</v>
      </c>
      <c r="I168" t="s">
        <v>988</v>
      </c>
    </row>
    <row r="169" spans="4:9" x14ac:dyDescent="0.25">
      <c r="E169" t="s">
        <v>139</v>
      </c>
      <c r="F169" t="s">
        <v>325</v>
      </c>
      <c r="G169" t="s">
        <v>717</v>
      </c>
      <c r="H169" t="s">
        <v>139</v>
      </c>
      <c r="I169" t="s">
        <v>988</v>
      </c>
    </row>
    <row r="170" spans="4:9" x14ac:dyDescent="0.25">
      <c r="E170" t="s">
        <v>139</v>
      </c>
      <c r="F170" t="s">
        <v>326</v>
      </c>
      <c r="G170" t="s">
        <v>718</v>
      </c>
      <c r="H170" t="s">
        <v>139</v>
      </c>
      <c r="I170" t="s">
        <v>988</v>
      </c>
    </row>
    <row r="171" spans="4:9" x14ac:dyDescent="0.25">
      <c r="E171" t="s">
        <v>139</v>
      </c>
      <c r="F171" t="s">
        <v>987</v>
      </c>
      <c r="G171" t="s">
        <v>986</v>
      </c>
      <c r="H171" t="s">
        <v>139</v>
      </c>
      <c r="I171" t="s">
        <v>988</v>
      </c>
    </row>
    <row r="172" spans="4:9" x14ac:dyDescent="0.25">
      <c r="E172" t="s">
        <v>139</v>
      </c>
      <c r="F172" t="s">
        <v>327</v>
      </c>
      <c r="G172" t="s">
        <v>719</v>
      </c>
      <c r="H172" t="s">
        <v>139</v>
      </c>
      <c r="I172" t="s">
        <v>988</v>
      </c>
    </row>
    <row r="173" spans="4:9" x14ac:dyDescent="0.25">
      <c r="E173" t="s">
        <v>139</v>
      </c>
      <c r="F173" t="s">
        <v>328</v>
      </c>
      <c r="G173" t="s">
        <v>720</v>
      </c>
      <c r="H173" t="s">
        <v>139</v>
      </c>
      <c r="I173" t="s">
        <v>988</v>
      </c>
    </row>
    <row r="174" spans="4:9" x14ac:dyDescent="0.25">
      <c r="E174" t="s">
        <v>139</v>
      </c>
      <c r="F174" t="s">
        <v>329</v>
      </c>
      <c r="G174" t="s">
        <v>721</v>
      </c>
      <c r="H174" t="s">
        <v>139</v>
      </c>
      <c r="I174" t="s">
        <v>988</v>
      </c>
    </row>
    <row r="175" spans="4:9" x14ac:dyDescent="0.25">
      <c r="E175" t="s">
        <v>139</v>
      </c>
      <c r="F175" t="s">
        <v>330</v>
      </c>
      <c r="G175" t="s">
        <v>722</v>
      </c>
      <c r="H175" t="s">
        <v>139</v>
      </c>
      <c r="I175" t="s">
        <v>988</v>
      </c>
    </row>
    <row r="176" spans="4:9" x14ac:dyDescent="0.25">
      <c r="E176" t="s">
        <v>139</v>
      </c>
      <c r="F176" t="s">
        <v>331</v>
      </c>
      <c r="G176" t="s">
        <v>723</v>
      </c>
      <c r="H176" t="s">
        <v>139</v>
      </c>
      <c r="I176" t="s">
        <v>988</v>
      </c>
    </row>
    <row r="177" spans="5:9" x14ac:dyDescent="0.25">
      <c r="E177" t="s">
        <v>139</v>
      </c>
      <c r="F177" t="s">
        <v>332</v>
      </c>
      <c r="G177" t="s">
        <v>724</v>
      </c>
      <c r="H177" t="s">
        <v>139</v>
      </c>
      <c r="I177" t="s">
        <v>988</v>
      </c>
    </row>
    <row r="178" spans="5:9" x14ac:dyDescent="0.25">
      <c r="E178" t="s">
        <v>139</v>
      </c>
      <c r="F178" t="s">
        <v>333</v>
      </c>
      <c r="G178" t="s">
        <v>725</v>
      </c>
      <c r="H178" t="s">
        <v>139</v>
      </c>
      <c r="I178" t="s">
        <v>988</v>
      </c>
    </row>
    <row r="179" spans="5:9" x14ac:dyDescent="0.25">
      <c r="E179" t="s">
        <v>139</v>
      </c>
      <c r="F179" t="s">
        <v>334</v>
      </c>
      <c r="G179" t="s">
        <v>726</v>
      </c>
      <c r="H179" t="s">
        <v>139</v>
      </c>
      <c r="I179" t="s">
        <v>988</v>
      </c>
    </row>
    <row r="180" spans="5:9" x14ac:dyDescent="0.25">
      <c r="E180" t="s">
        <v>139</v>
      </c>
      <c r="F180" t="s">
        <v>335</v>
      </c>
      <c r="G180" t="s">
        <v>727</v>
      </c>
      <c r="H180" t="s">
        <v>139</v>
      </c>
      <c r="I180" t="s">
        <v>988</v>
      </c>
    </row>
    <row r="181" spans="5:9" x14ac:dyDescent="0.25">
      <c r="E181" t="s">
        <v>139</v>
      </c>
      <c r="F181" t="s">
        <v>336</v>
      </c>
      <c r="G181" t="s">
        <v>728</v>
      </c>
      <c r="H181" t="s">
        <v>139</v>
      </c>
      <c r="I181" t="s">
        <v>988</v>
      </c>
    </row>
    <row r="182" spans="5:9" x14ac:dyDescent="0.25">
      <c r="E182" t="s">
        <v>139</v>
      </c>
      <c r="F182" t="s">
        <v>337</v>
      </c>
      <c r="G182" t="s">
        <v>729</v>
      </c>
      <c r="H182" t="s">
        <v>139</v>
      </c>
      <c r="I182" t="s">
        <v>988</v>
      </c>
    </row>
    <row r="183" spans="5:9" x14ac:dyDescent="0.25">
      <c r="E183" t="s">
        <v>139</v>
      </c>
      <c r="F183" t="s">
        <v>338</v>
      </c>
      <c r="G183" t="s">
        <v>730</v>
      </c>
      <c r="H183" t="s">
        <v>139</v>
      </c>
      <c r="I183" t="s">
        <v>988</v>
      </c>
    </row>
    <row r="184" spans="5:9" x14ac:dyDescent="0.25">
      <c r="E184" t="s">
        <v>139</v>
      </c>
      <c r="F184" t="s">
        <v>339</v>
      </c>
      <c r="G184" t="s">
        <v>731</v>
      </c>
      <c r="H184" t="s">
        <v>139</v>
      </c>
      <c r="I184" t="s">
        <v>988</v>
      </c>
    </row>
    <row r="185" spans="5:9" x14ac:dyDescent="0.25">
      <c r="E185" t="s">
        <v>139</v>
      </c>
      <c r="F185" t="s">
        <v>340</v>
      </c>
      <c r="G185" t="s">
        <v>732</v>
      </c>
      <c r="H185" t="s">
        <v>139</v>
      </c>
      <c r="I185" t="s">
        <v>988</v>
      </c>
    </row>
    <row r="186" spans="5:9" x14ac:dyDescent="0.25">
      <c r="E186" t="s">
        <v>139</v>
      </c>
      <c r="F186" t="s">
        <v>341</v>
      </c>
      <c r="G186" t="s">
        <v>733</v>
      </c>
      <c r="H186" t="s">
        <v>139</v>
      </c>
      <c r="I186" t="s">
        <v>988</v>
      </c>
    </row>
    <row r="187" spans="5:9" x14ac:dyDescent="0.25">
      <c r="E187" t="s">
        <v>139</v>
      </c>
      <c r="F187" t="s">
        <v>342</v>
      </c>
      <c r="G187" t="s">
        <v>734</v>
      </c>
      <c r="H187" t="s">
        <v>139</v>
      </c>
      <c r="I187" t="s">
        <v>988</v>
      </c>
    </row>
    <row r="188" spans="5:9" x14ac:dyDescent="0.25">
      <c r="E188" t="s">
        <v>139</v>
      </c>
      <c r="F188" t="s">
        <v>343</v>
      </c>
      <c r="G188" t="s">
        <v>735</v>
      </c>
      <c r="H188" t="s">
        <v>139</v>
      </c>
      <c r="I188" t="s">
        <v>988</v>
      </c>
    </row>
    <row r="189" spans="5:9" x14ac:dyDescent="0.25">
      <c r="E189" t="s">
        <v>139</v>
      </c>
      <c r="F189" t="s">
        <v>344</v>
      </c>
      <c r="G189" t="s">
        <v>736</v>
      </c>
      <c r="H189" t="s">
        <v>139</v>
      </c>
      <c r="I189" t="s">
        <v>988</v>
      </c>
    </row>
    <row r="190" spans="5:9" x14ac:dyDescent="0.25">
      <c r="E190" t="s">
        <v>139</v>
      </c>
      <c r="F190" t="s">
        <v>345</v>
      </c>
      <c r="G190" t="s">
        <v>737</v>
      </c>
      <c r="H190" t="s">
        <v>139</v>
      </c>
      <c r="I190" t="s">
        <v>988</v>
      </c>
    </row>
    <row r="191" spans="5:9" x14ac:dyDescent="0.25">
      <c r="E191" t="s">
        <v>139</v>
      </c>
      <c r="F191" t="s">
        <v>346</v>
      </c>
      <c r="G191" t="s">
        <v>738</v>
      </c>
      <c r="H191" t="s">
        <v>139</v>
      </c>
      <c r="I191" t="s">
        <v>988</v>
      </c>
    </row>
    <row r="192" spans="5:9" x14ac:dyDescent="0.25">
      <c r="E192" t="s">
        <v>139</v>
      </c>
      <c r="F192" t="s">
        <v>347</v>
      </c>
      <c r="G192" t="s">
        <v>138</v>
      </c>
      <c r="H192" t="s">
        <v>139</v>
      </c>
      <c r="I192" t="s">
        <v>988</v>
      </c>
    </row>
    <row r="193" spans="5:9" x14ac:dyDescent="0.25">
      <c r="E193" t="s">
        <v>139</v>
      </c>
      <c r="F193" t="s">
        <v>348</v>
      </c>
      <c r="G193" t="s">
        <v>739</v>
      </c>
      <c r="H193" t="s">
        <v>139</v>
      </c>
      <c r="I193" t="s">
        <v>988</v>
      </c>
    </row>
    <row r="194" spans="5:9" x14ac:dyDescent="0.25">
      <c r="E194" t="s">
        <v>139</v>
      </c>
      <c r="F194" t="s">
        <v>349</v>
      </c>
      <c r="G194" t="s">
        <v>740</v>
      </c>
      <c r="H194" t="s">
        <v>139</v>
      </c>
      <c r="I194" t="s">
        <v>988</v>
      </c>
    </row>
    <row r="195" spans="5:9" x14ac:dyDescent="0.25">
      <c r="E195" t="s">
        <v>998</v>
      </c>
      <c r="F195" t="s">
        <v>350</v>
      </c>
      <c r="G195" t="s">
        <v>741</v>
      </c>
      <c r="H195" t="s">
        <v>999</v>
      </c>
      <c r="I195" t="s">
        <v>1000</v>
      </c>
    </row>
    <row r="196" spans="5:9" x14ac:dyDescent="0.25">
      <c r="E196" t="s">
        <v>998</v>
      </c>
      <c r="F196" t="s">
        <v>351</v>
      </c>
      <c r="G196" t="s">
        <v>742</v>
      </c>
      <c r="H196" t="s">
        <v>999</v>
      </c>
      <c r="I196" t="s">
        <v>1000</v>
      </c>
    </row>
    <row r="197" spans="5:9" x14ac:dyDescent="0.25">
      <c r="E197" t="s">
        <v>998</v>
      </c>
      <c r="F197" t="s">
        <v>352</v>
      </c>
      <c r="G197" t="s">
        <v>743</v>
      </c>
      <c r="H197" t="s">
        <v>999</v>
      </c>
      <c r="I197" t="s">
        <v>1000</v>
      </c>
    </row>
    <row r="198" spans="5:9" x14ac:dyDescent="0.25">
      <c r="E198" t="s">
        <v>998</v>
      </c>
      <c r="F198" t="s">
        <v>353</v>
      </c>
      <c r="G198" t="s">
        <v>744</v>
      </c>
      <c r="H198" t="s">
        <v>999</v>
      </c>
      <c r="I198" t="s">
        <v>1000</v>
      </c>
    </row>
    <row r="199" spans="5:9" x14ac:dyDescent="0.25">
      <c r="E199" t="s">
        <v>998</v>
      </c>
      <c r="F199" t="s">
        <v>354</v>
      </c>
      <c r="G199" t="s">
        <v>745</v>
      </c>
      <c r="H199" t="s">
        <v>999</v>
      </c>
      <c r="I199" t="s">
        <v>1000</v>
      </c>
    </row>
    <row r="200" spans="5:9" x14ac:dyDescent="0.25">
      <c r="E200" t="s">
        <v>998</v>
      </c>
      <c r="F200" t="s">
        <v>355</v>
      </c>
      <c r="G200" t="s">
        <v>746</v>
      </c>
      <c r="H200" t="s">
        <v>999</v>
      </c>
      <c r="I200" t="s">
        <v>1000</v>
      </c>
    </row>
    <row r="201" spans="5:9" x14ac:dyDescent="0.25">
      <c r="E201" t="s">
        <v>998</v>
      </c>
      <c r="F201" t="s">
        <v>356</v>
      </c>
      <c r="G201" t="s">
        <v>747</v>
      </c>
      <c r="H201" t="s">
        <v>999</v>
      </c>
      <c r="I201" t="s">
        <v>1000</v>
      </c>
    </row>
    <row r="202" spans="5:9" x14ac:dyDescent="0.25">
      <c r="E202" t="s">
        <v>998</v>
      </c>
      <c r="F202" t="s">
        <v>357</v>
      </c>
      <c r="G202" t="s">
        <v>748</v>
      </c>
      <c r="H202" t="s">
        <v>999</v>
      </c>
      <c r="I202" t="s">
        <v>1000</v>
      </c>
    </row>
    <row r="203" spans="5:9" x14ac:dyDescent="0.25">
      <c r="E203" t="s">
        <v>998</v>
      </c>
      <c r="F203" t="s">
        <v>358</v>
      </c>
      <c r="G203" t="s">
        <v>749</v>
      </c>
      <c r="H203" t="s">
        <v>999</v>
      </c>
      <c r="I203" t="s">
        <v>1000</v>
      </c>
    </row>
    <row r="204" spans="5:9" x14ac:dyDescent="0.25">
      <c r="E204" t="s">
        <v>998</v>
      </c>
      <c r="F204" t="s">
        <v>359</v>
      </c>
      <c r="G204" t="s">
        <v>750</v>
      </c>
      <c r="H204" t="s">
        <v>999</v>
      </c>
      <c r="I204" t="s">
        <v>1000</v>
      </c>
    </row>
    <row r="205" spans="5:9" x14ac:dyDescent="0.25">
      <c r="E205" t="s">
        <v>998</v>
      </c>
      <c r="F205" t="s">
        <v>360</v>
      </c>
      <c r="G205" t="s">
        <v>751</v>
      </c>
      <c r="H205" t="s">
        <v>999</v>
      </c>
      <c r="I205" t="s">
        <v>1000</v>
      </c>
    </row>
    <row r="206" spans="5:9" x14ac:dyDescent="0.25">
      <c r="E206" t="s">
        <v>998</v>
      </c>
      <c r="F206" t="s">
        <v>361</v>
      </c>
      <c r="G206" t="s">
        <v>752</v>
      </c>
      <c r="H206" t="s">
        <v>999</v>
      </c>
      <c r="I206" t="s">
        <v>1000</v>
      </c>
    </row>
    <row r="207" spans="5:9" x14ac:dyDescent="0.25">
      <c r="E207" t="s">
        <v>998</v>
      </c>
      <c r="F207" t="s">
        <v>362</v>
      </c>
      <c r="G207" t="s">
        <v>753</v>
      </c>
      <c r="H207" t="s">
        <v>999</v>
      </c>
      <c r="I207" t="s">
        <v>1000</v>
      </c>
    </row>
    <row r="208" spans="5:9" x14ac:dyDescent="0.25">
      <c r="E208" t="s">
        <v>998</v>
      </c>
      <c r="F208" t="s">
        <v>363</v>
      </c>
      <c r="G208" t="s">
        <v>754</v>
      </c>
      <c r="H208" t="s">
        <v>999</v>
      </c>
      <c r="I208" t="s">
        <v>1000</v>
      </c>
    </row>
    <row r="209" spans="5:9" x14ac:dyDescent="0.25">
      <c r="E209" t="s">
        <v>998</v>
      </c>
      <c r="F209" t="s">
        <v>1066</v>
      </c>
      <c r="G209" t="s">
        <v>1065</v>
      </c>
      <c r="H209" t="s">
        <v>999</v>
      </c>
      <c r="I209" t="s">
        <v>1000</v>
      </c>
    </row>
    <row r="210" spans="5:9" x14ac:dyDescent="0.25">
      <c r="E210" t="s">
        <v>998</v>
      </c>
      <c r="F210" t="s">
        <v>364</v>
      </c>
      <c r="G210" t="s">
        <v>755</v>
      </c>
      <c r="H210" t="s">
        <v>999</v>
      </c>
      <c r="I210" t="s">
        <v>1000</v>
      </c>
    </row>
    <row r="211" spans="5:9" x14ac:dyDescent="0.25">
      <c r="E211" t="s">
        <v>998</v>
      </c>
      <c r="F211" t="s">
        <v>365</v>
      </c>
      <c r="G211" t="s">
        <v>756</v>
      </c>
      <c r="H211" t="s">
        <v>999</v>
      </c>
      <c r="I211" t="s">
        <v>1000</v>
      </c>
    </row>
    <row r="212" spans="5:9" x14ac:dyDescent="0.25">
      <c r="E212" t="s">
        <v>998</v>
      </c>
      <c r="F212" t="s">
        <v>366</v>
      </c>
      <c r="G212" t="s">
        <v>757</v>
      </c>
      <c r="H212" t="s">
        <v>999</v>
      </c>
      <c r="I212" t="s">
        <v>1000</v>
      </c>
    </row>
    <row r="213" spans="5:9" x14ac:dyDescent="0.25">
      <c r="E213" t="s">
        <v>998</v>
      </c>
      <c r="F213" t="s">
        <v>367</v>
      </c>
      <c r="G213" t="s">
        <v>126</v>
      </c>
      <c r="H213" t="s">
        <v>999</v>
      </c>
      <c r="I213" t="s">
        <v>1000</v>
      </c>
    </row>
    <row r="214" spans="5:9" x14ac:dyDescent="0.25">
      <c r="E214" t="s">
        <v>998</v>
      </c>
      <c r="F214" t="s">
        <v>368</v>
      </c>
      <c r="G214" t="s">
        <v>758</v>
      </c>
      <c r="H214" t="s">
        <v>999</v>
      </c>
      <c r="I214" t="s">
        <v>1000</v>
      </c>
    </row>
    <row r="215" spans="5:9" x14ac:dyDescent="0.25">
      <c r="E215" t="s">
        <v>998</v>
      </c>
      <c r="F215" t="s">
        <v>369</v>
      </c>
      <c r="G215" t="s">
        <v>759</v>
      </c>
      <c r="H215" t="s">
        <v>999</v>
      </c>
      <c r="I215" t="s">
        <v>1000</v>
      </c>
    </row>
    <row r="216" spans="5:9" x14ac:dyDescent="0.25">
      <c r="E216" t="s">
        <v>157</v>
      </c>
      <c r="F216" t="s">
        <v>370</v>
      </c>
      <c r="G216" t="s">
        <v>760</v>
      </c>
      <c r="H216" t="s">
        <v>951</v>
      </c>
      <c r="I216" t="s">
        <v>967</v>
      </c>
    </row>
    <row r="217" spans="5:9" x14ac:dyDescent="0.25">
      <c r="E217" t="s">
        <v>158</v>
      </c>
      <c r="F217" t="s">
        <v>1085</v>
      </c>
      <c r="G217" t="s">
        <v>761</v>
      </c>
      <c r="H217" t="s">
        <v>123</v>
      </c>
      <c r="I217" t="s">
        <v>968</v>
      </c>
    </row>
    <row r="218" spans="5:9" x14ac:dyDescent="0.25">
      <c r="E218" t="s">
        <v>158</v>
      </c>
      <c r="F218" t="s">
        <v>371</v>
      </c>
      <c r="G218" t="s">
        <v>762</v>
      </c>
      <c r="H218" t="s">
        <v>123</v>
      </c>
      <c r="I218" t="s">
        <v>968</v>
      </c>
    </row>
    <row r="219" spans="5:9" x14ac:dyDescent="0.25">
      <c r="E219" t="s">
        <v>158</v>
      </c>
      <c r="F219" t="s">
        <v>372</v>
      </c>
      <c r="G219" t="s">
        <v>763</v>
      </c>
      <c r="H219" t="s">
        <v>123</v>
      </c>
      <c r="I219" t="s">
        <v>968</v>
      </c>
    </row>
    <row r="220" spans="5:9" x14ac:dyDescent="0.25">
      <c r="E220" t="s">
        <v>158</v>
      </c>
      <c r="F220" t="s">
        <v>373</v>
      </c>
      <c r="G220" t="s">
        <v>764</v>
      </c>
      <c r="H220" t="s">
        <v>123</v>
      </c>
      <c r="I220" t="s">
        <v>968</v>
      </c>
    </row>
    <row r="221" spans="5:9" x14ac:dyDescent="0.25">
      <c r="E221" t="s">
        <v>158</v>
      </c>
      <c r="F221" t="s">
        <v>374</v>
      </c>
      <c r="G221" t="s">
        <v>765</v>
      </c>
      <c r="H221" t="s">
        <v>123</v>
      </c>
      <c r="I221" t="s">
        <v>968</v>
      </c>
    </row>
    <row r="222" spans="5:9" x14ac:dyDescent="0.25">
      <c r="E222" t="s">
        <v>158</v>
      </c>
      <c r="F222" t="s">
        <v>375</v>
      </c>
      <c r="G222" t="s">
        <v>766</v>
      </c>
      <c r="H222" t="s">
        <v>123</v>
      </c>
      <c r="I222" t="s">
        <v>968</v>
      </c>
    </row>
    <row r="223" spans="5:9" x14ac:dyDescent="0.25">
      <c r="E223" t="s">
        <v>158</v>
      </c>
      <c r="F223" t="s">
        <v>1001</v>
      </c>
      <c r="G223" t="s">
        <v>1002</v>
      </c>
      <c r="H223" t="s">
        <v>123</v>
      </c>
      <c r="I223" t="s">
        <v>968</v>
      </c>
    </row>
    <row r="224" spans="5:9" x14ac:dyDescent="0.25">
      <c r="E224" t="s">
        <v>158</v>
      </c>
      <c r="F224" t="s">
        <v>376</v>
      </c>
      <c r="G224" t="s">
        <v>767</v>
      </c>
      <c r="H224" t="s">
        <v>123</v>
      </c>
      <c r="I224" t="s">
        <v>968</v>
      </c>
    </row>
    <row r="225" spans="4:9" x14ac:dyDescent="0.25">
      <c r="E225" t="s">
        <v>158</v>
      </c>
      <c r="F225" t="s">
        <v>377</v>
      </c>
      <c r="G225" t="s">
        <v>768</v>
      </c>
      <c r="H225" t="s">
        <v>123</v>
      </c>
      <c r="I225" t="s">
        <v>968</v>
      </c>
    </row>
    <row r="226" spans="4:9" x14ac:dyDescent="0.25">
      <c r="E226" t="s">
        <v>158</v>
      </c>
      <c r="F226" t="s">
        <v>378</v>
      </c>
      <c r="G226" t="s">
        <v>769</v>
      </c>
      <c r="H226" t="s">
        <v>123</v>
      </c>
      <c r="I226" t="s">
        <v>968</v>
      </c>
    </row>
    <row r="227" spans="4:9" x14ac:dyDescent="0.25">
      <c r="E227" t="s">
        <v>158</v>
      </c>
      <c r="F227" t="s">
        <v>379</v>
      </c>
      <c r="G227" t="s">
        <v>770</v>
      </c>
      <c r="H227" t="s">
        <v>123</v>
      </c>
      <c r="I227" t="s">
        <v>968</v>
      </c>
    </row>
    <row r="228" spans="4:9" x14ac:dyDescent="0.25">
      <c r="E228" t="s">
        <v>158</v>
      </c>
      <c r="F228" t="s">
        <v>380</v>
      </c>
      <c r="G228" t="s">
        <v>771</v>
      </c>
      <c r="H228" t="s">
        <v>123</v>
      </c>
      <c r="I228" t="s">
        <v>968</v>
      </c>
    </row>
    <row r="229" spans="4:9" x14ac:dyDescent="0.25">
      <c r="E229" t="s">
        <v>158</v>
      </c>
      <c r="F229" t="s">
        <v>381</v>
      </c>
      <c r="G229" t="s">
        <v>772</v>
      </c>
      <c r="H229" t="s">
        <v>123</v>
      </c>
      <c r="I229" t="s">
        <v>968</v>
      </c>
    </row>
    <row r="230" spans="4:9" x14ac:dyDescent="0.25">
      <c r="E230" t="s">
        <v>158</v>
      </c>
      <c r="F230" t="s">
        <v>382</v>
      </c>
      <c r="G230" t="s">
        <v>773</v>
      </c>
      <c r="H230" t="s">
        <v>123</v>
      </c>
      <c r="I230" t="s">
        <v>968</v>
      </c>
    </row>
    <row r="231" spans="4:9" x14ac:dyDescent="0.25">
      <c r="E231" t="s">
        <v>158</v>
      </c>
      <c r="F231" t="s">
        <v>383</v>
      </c>
      <c r="G231" t="s">
        <v>124</v>
      </c>
      <c r="H231" t="s">
        <v>123</v>
      </c>
      <c r="I231" t="s">
        <v>968</v>
      </c>
    </row>
    <row r="232" spans="4:9" x14ac:dyDescent="0.25">
      <c r="E232" t="s">
        <v>158</v>
      </c>
      <c r="F232" t="s">
        <v>384</v>
      </c>
      <c r="G232" t="s">
        <v>774</v>
      </c>
      <c r="H232" t="s">
        <v>123</v>
      </c>
      <c r="I232" t="s">
        <v>968</v>
      </c>
    </row>
    <row r="233" spans="4:9" x14ac:dyDescent="0.25">
      <c r="E233" t="s">
        <v>158</v>
      </c>
      <c r="F233" t="s">
        <v>385</v>
      </c>
      <c r="G233" t="s">
        <v>775</v>
      </c>
      <c r="H233" t="s">
        <v>123</v>
      </c>
      <c r="I233" t="s">
        <v>968</v>
      </c>
    </row>
    <row r="234" spans="4:9" x14ac:dyDescent="0.25">
      <c r="E234" t="s">
        <v>158</v>
      </c>
      <c r="F234" t="s">
        <v>386</v>
      </c>
      <c r="G234" t="s">
        <v>125</v>
      </c>
      <c r="H234" t="s">
        <v>123</v>
      </c>
      <c r="I234" t="s">
        <v>968</v>
      </c>
    </row>
    <row r="235" spans="4:9" x14ac:dyDescent="0.25">
      <c r="E235" t="s">
        <v>158</v>
      </c>
      <c r="F235" t="s">
        <v>387</v>
      </c>
      <c r="G235" t="s">
        <v>776</v>
      </c>
      <c r="H235" t="s">
        <v>123</v>
      </c>
      <c r="I235" t="s">
        <v>968</v>
      </c>
    </row>
    <row r="236" spans="4:9" x14ac:dyDescent="0.25">
      <c r="E236" t="s">
        <v>158</v>
      </c>
      <c r="F236" t="s">
        <v>388</v>
      </c>
      <c r="G236" t="s">
        <v>777</v>
      </c>
      <c r="H236" t="s">
        <v>123</v>
      </c>
      <c r="I236" t="s">
        <v>968</v>
      </c>
    </row>
    <row r="237" spans="4:9" x14ac:dyDescent="0.25">
      <c r="E237" t="s">
        <v>158</v>
      </c>
      <c r="F237" t="s">
        <v>389</v>
      </c>
      <c r="G237" t="s">
        <v>778</v>
      </c>
      <c r="H237" t="s">
        <v>123</v>
      </c>
      <c r="I237" t="s">
        <v>968</v>
      </c>
    </row>
    <row r="238" spans="4:9" x14ac:dyDescent="0.25">
      <c r="E238" t="s">
        <v>158</v>
      </c>
      <c r="F238" t="s">
        <v>390</v>
      </c>
      <c r="G238" t="s">
        <v>779</v>
      </c>
      <c r="H238" t="s">
        <v>123</v>
      </c>
      <c r="I238" t="s">
        <v>968</v>
      </c>
    </row>
    <row r="239" spans="4:9" x14ac:dyDescent="0.25">
      <c r="E239" t="s">
        <v>158</v>
      </c>
      <c r="F239" t="s">
        <v>391</v>
      </c>
      <c r="G239" t="s">
        <v>780</v>
      </c>
      <c r="H239" t="s">
        <v>123</v>
      </c>
      <c r="I239" t="s">
        <v>968</v>
      </c>
    </row>
    <row r="240" spans="4:9" x14ac:dyDescent="0.25">
      <c r="D240" t="s">
        <v>1060</v>
      </c>
      <c r="E240" t="s">
        <v>158</v>
      </c>
      <c r="F240" t="s">
        <v>322</v>
      </c>
      <c r="G240" t="s">
        <v>625</v>
      </c>
      <c r="H240" t="s">
        <v>123</v>
      </c>
      <c r="I240" t="s">
        <v>968</v>
      </c>
    </row>
    <row r="241" spans="4:9" x14ac:dyDescent="0.25">
      <c r="E241" t="s">
        <v>158</v>
      </c>
      <c r="F241" t="s">
        <v>392</v>
      </c>
      <c r="G241" t="s">
        <v>781</v>
      </c>
      <c r="H241" t="s">
        <v>123</v>
      </c>
      <c r="I241" t="s">
        <v>968</v>
      </c>
    </row>
    <row r="242" spans="4:9" x14ac:dyDescent="0.25">
      <c r="E242" t="s">
        <v>159</v>
      </c>
      <c r="F242" t="s">
        <v>1098</v>
      </c>
      <c r="G242" t="s">
        <v>1097</v>
      </c>
      <c r="H242" t="s">
        <v>952</v>
      </c>
      <c r="I242" t="s">
        <v>969</v>
      </c>
    </row>
    <row r="243" spans="4:9" x14ac:dyDescent="0.25">
      <c r="E243" t="s">
        <v>159</v>
      </c>
      <c r="F243" t="s">
        <v>1003</v>
      </c>
      <c r="G243" t="s">
        <v>1004</v>
      </c>
      <c r="H243" t="s">
        <v>952</v>
      </c>
      <c r="I243" t="s">
        <v>969</v>
      </c>
    </row>
    <row r="244" spans="4:9" x14ac:dyDescent="0.25">
      <c r="E244" t="s">
        <v>159</v>
      </c>
      <c r="F244" t="s">
        <v>393</v>
      </c>
      <c r="G244" t="s">
        <v>782</v>
      </c>
      <c r="H244" t="s">
        <v>952</v>
      </c>
      <c r="I244" t="s">
        <v>969</v>
      </c>
    </row>
    <row r="245" spans="4:9" x14ac:dyDescent="0.25">
      <c r="E245" t="s">
        <v>159</v>
      </c>
      <c r="F245" t="s">
        <v>1005</v>
      </c>
      <c r="G245" t="s">
        <v>1006</v>
      </c>
      <c r="H245" t="s">
        <v>952</v>
      </c>
      <c r="I245" t="s">
        <v>969</v>
      </c>
    </row>
    <row r="246" spans="4:9" x14ac:dyDescent="0.25">
      <c r="E246" t="s">
        <v>159</v>
      </c>
      <c r="F246" t="s">
        <v>1007</v>
      </c>
      <c r="G246" t="s">
        <v>1008</v>
      </c>
      <c r="H246" t="s">
        <v>952</v>
      </c>
      <c r="I246" t="s">
        <v>969</v>
      </c>
    </row>
    <row r="247" spans="4:9" x14ac:dyDescent="0.25">
      <c r="E247" t="s">
        <v>159</v>
      </c>
      <c r="F247" t="s">
        <v>394</v>
      </c>
      <c r="G247" t="s">
        <v>783</v>
      </c>
      <c r="H247" t="s">
        <v>952</v>
      </c>
      <c r="I247" t="s">
        <v>969</v>
      </c>
    </row>
    <row r="248" spans="4:9" x14ac:dyDescent="0.25">
      <c r="E248" t="s">
        <v>159</v>
      </c>
      <c r="F248" t="s">
        <v>395</v>
      </c>
      <c r="G248" t="s">
        <v>784</v>
      </c>
      <c r="H248" t="s">
        <v>952</v>
      </c>
      <c r="I248" t="s">
        <v>969</v>
      </c>
    </row>
    <row r="249" spans="4:9" x14ac:dyDescent="0.25">
      <c r="E249" t="s">
        <v>159</v>
      </c>
      <c r="F249" t="s">
        <v>1100</v>
      </c>
      <c r="G249" t="s">
        <v>1099</v>
      </c>
      <c r="H249" t="s">
        <v>952</v>
      </c>
      <c r="I249" t="s">
        <v>969</v>
      </c>
    </row>
    <row r="250" spans="4:9" x14ac:dyDescent="0.25">
      <c r="E250" t="s">
        <v>159</v>
      </c>
      <c r="F250" t="s">
        <v>1009</v>
      </c>
      <c r="G250" t="s">
        <v>1010</v>
      </c>
      <c r="H250" t="s">
        <v>952</v>
      </c>
      <c r="I250" t="s">
        <v>969</v>
      </c>
    </row>
    <row r="251" spans="4:9" x14ac:dyDescent="0.25">
      <c r="D251" t="s">
        <v>1062</v>
      </c>
      <c r="E251" t="s">
        <v>159</v>
      </c>
      <c r="F251" t="s">
        <v>396</v>
      </c>
      <c r="G251" t="s">
        <v>685</v>
      </c>
      <c r="H251" t="s">
        <v>952</v>
      </c>
      <c r="I251" t="s">
        <v>969</v>
      </c>
    </row>
    <row r="252" spans="4:9" x14ac:dyDescent="0.25">
      <c r="E252" t="s">
        <v>159</v>
      </c>
      <c r="F252" t="s">
        <v>397</v>
      </c>
      <c r="G252" t="s">
        <v>785</v>
      </c>
      <c r="H252" t="s">
        <v>952</v>
      </c>
      <c r="I252" t="s">
        <v>969</v>
      </c>
    </row>
    <row r="253" spans="4:9" x14ac:dyDescent="0.25">
      <c r="E253" t="s">
        <v>159</v>
      </c>
      <c r="F253" t="s">
        <v>398</v>
      </c>
      <c r="G253" t="s">
        <v>786</v>
      </c>
      <c r="H253" t="s">
        <v>952</v>
      </c>
      <c r="I253" t="s">
        <v>969</v>
      </c>
    </row>
    <row r="254" spans="4:9" x14ac:dyDescent="0.25">
      <c r="E254" t="s">
        <v>159</v>
      </c>
      <c r="F254" t="s">
        <v>399</v>
      </c>
      <c r="G254" t="s">
        <v>787</v>
      </c>
      <c r="H254" t="s">
        <v>952</v>
      </c>
      <c r="I254" t="s">
        <v>969</v>
      </c>
    </row>
    <row r="255" spans="4:9" x14ac:dyDescent="0.25">
      <c r="E255" t="s">
        <v>159</v>
      </c>
      <c r="F255" t="s">
        <v>400</v>
      </c>
      <c r="G255" t="s">
        <v>788</v>
      </c>
      <c r="H255" t="s">
        <v>952</v>
      </c>
      <c r="I255" t="s">
        <v>969</v>
      </c>
    </row>
    <row r="256" spans="4:9" x14ac:dyDescent="0.25">
      <c r="E256" t="s">
        <v>159</v>
      </c>
      <c r="F256" t="s">
        <v>1078</v>
      </c>
      <c r="G256" t="s">
        <v>1077</v>
      </c>
      <c r="H256" t="s">
        <v>952</v>
      </c>
      <c r="I256" t="s">
        <v>969</v>
      </c>
    </row>
    <row r="257" spans="5:9" x14ac:dyDescent="0.25">
      <c r="E257" t="s">
        <v>159</v>
      </c>
      <c r="F257" t="s">
        <v>1067</v>
      </c>
      <c r="G257" t="s">
        <v>1068</v>
      </c>
      <c r="H257" t="s">
        <v>952</v>
      </c>
      <c r="I257" t="s">
        <v>969</v>
      </c>
    </row>
    <row r="258" spans="5:9" x14ac:dyDescent="0.25">
      <c r="E258" t="s">
        <v>159</v>
      </c>
      <c r="F258" t="s">
        <v>401</v>
      </c>
      <c r="G258" t="s">
        <v>789</v>
      </c>
      <c r="H258" t="s">
        <v>952</v>
      </c>
      <c r="I258" t="s">
        <v>969</v>
      </c>
    </row>
    <row r="259" spans="5:9" x14ac:dyDescent="0.25">
      <c r="E259" t="s">
        <v>160</v>
      </c>
      <c r="F259" t="s">
        <v>402</v>
      </c>
      <c r="G259" t="s">
        <v>790</v>
      </c>
      <c r="H259" t="s">
        <v>953</v>
      </c>
      <c r="I259" t="s">
        <v>970</v>
      </c>
    </row>
    <row r="260" spans="5:9" x14ac:dyDescent="0.25">
      <c r="E260" t="s">
        <v>160</v>
      </c>
      <c r="F260" t="s">
        <v>1011</v>
      </c>
      <c r="G260" t="s">
        <v>1012</v>
      </c>
      <c r="H260" t="s">
        <v>953</v>
      </c>
      <c r="I260" t="s">
        <v>970</v>
      </c>
    </row>
    <row r="261" spans="5:9" x14ac:dyDescent="0.25">
      <c r="E261" t="s">
        <v>160</v>
      </c>
      <c r="F261" t="s">
        <v>1013</v>
      </c>
      <c r="G261" t="s">
        <v>1014</v>
      </c>
      <c r="H261" t="s">
        <v>953</v>
      </c>
      <c r="I261" t="s">
        <v>970</v>
      </c>
    </row>
    <row r="262" spans="5:9" x14ac:dyDescent="0.25">
      <c r="E262" t="s">
        <v>160</v>
      </c>
      <c r="F262" t="s">
        <v>1096</v>
      </c>
      <c r="G262" t="s">
        <v>1095</v>
      </c>
      <c r="H262" t="s">
        <v>953</v>
      </c>
      <c r="I262" t="s">
        <v>970</v>
      </c>
    </row>
    <row r="263" spans="5:9" x14ac:dyDescent="0.25">
      <c r="E263" t="s">
        <v>160</v>
      </c>
      <c r="F263" t="s">
        <v>403</v>
      </c>
      <c r="G263" t="s">
        <v>791</v>
      </c>
      <c r="H263" t="s">
        <v>953</v>
      </c>
      <c r="I263" t="s">
        <v>970</v>
      </c>
    </row>
    <row r="264" spans="5:9" x14ac:dyDescent="0.25">
      <c r="E264" t="s">
        <v>160</v>
      </c>
      <c r="F264" t="s">
        <v>404</v>
      </c>
      <c r="G264" t="s">
        <v>792</v>
      </c>
      <c r="H264" t="s">
        <v>953</v>
      </c>
      <c r="I264" t="s">
        <v>970</v>
      </c>
    </row>
    <row r="265" spans="5:9" x14ac:dyDescent="0.25">
      <c r="E265" t="s">
        <v>160</v>
      </c>
      <c r="F265" t="s">
        <v>405</v>
      </c>
      <c r="G265" t="s">
        <v>793</v>
      </c>
      <c r="H265" t="s">
        <v>953</v>
      </c>
      <c r="I265" t="s">
        <v>970</v>
      </c>
    </row>
    <row r="266" spans="5:9" x14ac:dyDescent="0.25">
      <c r="E266" t="s">
        <v>160</v>
      </c>
      <c r="F266" t="s">
        <v>406</v>
      </c>
      <c r="G266" t="s">
        <v>794</v>
      </c>
      <c r="H266" t="s">
        <v>953</v>
      </c>
      <c r="I266" t="s">
        <v>970</v>
      </c>
    </row>
    <row r="267" spans="5:9" x14ac:dyDescent="0.25">
      <c r="E267" t="s">
        <v>160</v>
      </c>
      <c r="F267" t="s">
        <v>407</v>
      </c>
      <c r="G267" t="s">
        <v>795</v>
      </c>
      <c r="H267" t="s">
        <v>953</v>
      </c>
      <c r="I267" t="s">
        <v>970</v>
      </c>
    </row>
    <row r="268" spans="5:9" x14ac:dyDescent="0.25">
      <c r="E268" t="s">
        <v>160</v>
      </c>
      <c r="F268" t="s">
        <v>408</v>
      </c>
      <c r="G268" t="s">
        <v>796</v>
      </c>
      <c r="H268" t="s">
        <v>953</v>
      </c>
      <c r="I268" t="s">
        <v>970</v>
      </c>
    </row>
    <row r="269" spans="5:9" x14ac:dyDescent="0.25">
      <c r="E269" t="s">
        <v>160</v>
      </c>
      <c r="F269" t="s">
        <v>1091</v>
      </c>
      <c r="G269" t="s">
        <v>1092</v>
      </c>
      <c r="H269" t="s">
        <v>953</v>
      </c>
      <c r="I269" t="s">
        <v>970</v>
      </c>
    </row>
    <row r="270" spans="5:9" x14ac:dyDescent="0.25">
      <c r="E270" t="s">
        <v>160</v>
      </c>
      <c r="F270" t="s">
        <v>1080</v>
      </c>
      <c r="G270" t="s">
        <v>1079</v>
      </c>
      <c r="H270" t="s">
        <v>953</v>
      </c>
      <c r="I270" t="s">
        <v>970</v>
      </c>
    </row>
    <row r="271" spans="5:9" x14ac:dyDescent="0.25">
      <c r="E271" t="s">
        <v>160</v>
      </c>
      <c r="F271" t="s">
        <v>1015</v>
      </c>
      <c r="G271" t="s">
        <v>1016</v>
      </c>
      <c r="H271" t="s">
        <v>953</v>
      </c>
      <c r="I271" t="s">
        <v>970</v>
      </c>
    </row>
    <row r="272" spans="5:9" x14ac:dyDescent="0.25">
      <c r="E272" t="s">
        <v>160</v>
      </c>
      <c r="F272" t="s">
        <v>409</v>
      </c>
      <c r="G272" t="s">
        <v>797</v>
      </c>
      <c r="H272" t="s">
        <v>953</v>
      </c>
      <c r="I272" t="s">
        <v>970</v>
      </c>
    </row>
    <row r="273" spans="4:9" x14ac:dyDescent="0.25">
      <c r="E273" t="s">
        <v>160</v>
      </c>
      <c r="F273" t="s">
        <v>410</v>
      </c>
      <c r="G273" t="s">
        <v>798</v>
      </c>
      <c r="H273" t="s">
        <v>953</v>
      </c>
      <c r="I273" t="s">
        <v>970</v>
      </c>
    </row>
    <row r="274" spans="4:9" x14ac:dyDescent="0.25">
      <c r="D274" t="s">
        <v>1061</v>
      </c>
      <c r="E274" t="s">
        <v>160</v>
      </c>
      <c r="F274" t="s">
        <v>411</v>
      </c>
      <c r="G274" t="s">
        <v>799</v>
      </c>
      <c r="H274" t="s">
        <v>953</v>
      </c>
      <c r="I274" t="s">
        <v>970</v>
      </c>
    </row>
    <row r="275" spans="4:9" x14ac:dyDescent="0.25">
      <c r="E275" t="s">
        <v>160</v>
      </c>
      <c r="F275" t="s">
        <v>412</v>
      </c>
      <c r="G275" t="s">
        <v>800</v>
      </c>
      <c r="H275" t="s">
        <v>953</v>
      </c>
      <c r="I275" t="s">
        <v>970</v>
      </c>
    </row>
    <row r="276" spans="4:9" x14ac:dyDescent="0.25">
      <c r="E276" t="s">
        <v>160</v>
      </c>
      <c r="F276" t="s">
        <v>413</v>
      </c>
      <c r="G276" t="s">
        <v>801</v>
      </c>
      <c r="H276" t="s">
        <v>953</v>
      </c>
      <c r="I276" t="s">
        <v>970</v>
      </c>
    </row>
    <row r="277" spans="4:9" x14ac:dyDescent="0.25">
      <c r="E277" t="s">
        <v>160</v>
      </c>
      <c r="F277" t="s">
        <v>414</v>
      </c>
      <c r="G277" t="s">
        <v>802</v>
      </c>
      <c r="H277" t="s">
        <v>953</v>
      </c>
      <c r="I277" t="s">
        <v>970</v>
      </c>
    </row>
    <row r="278" spans="4:9" x14ac:dyDescent="0.25">
      <c r="D278" t="s">
        <v>1061</v>
      </c>
      <c r="E278" t="s">
        <v>160</v>
      </c>
      <c r="F278" t="s">
        <v>319</v>
      </c>
      <c r="G278" t="s">
        <v>712</v>
      </c>
      <c r="H278" t="s">
        <v>953</v>
      </c>
      <c r="I278" t="s">
        <v>970</v>
      </c>
    </row>
    <row r="279" spans="4:9" x14ac:dyDescent="0.25">
      <c r="E279" t="s">
        <v>160</v>
      </c>
      <c r="F279" t="s">
        <v>415</v>
      </c>
      <c r="G279" t="s">
        <v>803</v>
      </c>
      <c r="H279" t="s">
        <v>953</v>
      </c>
      <c r="I279" t="s">
        <v>970</v>
      </c>
    </row>
    <row r="280" spans="4:9" x14ac:dyDescent="0.25">
      <c r="E280" t="s">
        <v>160</v>
      </c>
      <c r="F280" t="s">
        <v>416</v>
      </c>
      <c r="G280" t="s">
        <v>804</v>
      </c>
      <c r="H280" t="s">
        <v>953</v>
      </c>
      <c r="I280" t="s">
        <v>970</v>
      </c>
    </row>
    <row r="281" spans="4:9" x14ac:dyDescent="0.25">
      <c r="E281" t="s">
        <v>160</v>
      </c>
      <c r="F281" t="s">
        <v>417</v>
      </c>
      <c r="G281" t="s">
        <v>805</v>
      </c>
      <c r="H281" t="s">
        <v>953</v>
      </c>
      <c r="I281" t="s">
        <v>970</v>
      </c>
    </row>
    <row r="282" spans="4:9" x14ac:dyDescent="0.25">
      <c r="E282" t="s">
        <v>160</v>
      </c>
      <c r="F282" t="s">
        <v>418</v>
      </c>
      <c r="G282" t="s">
        <v>806</v>
      </c>
      <c r="H282" t="s">
        <v>953</v>
      </c>
      <c r="I282" t="s">
        <v>970</v>
      </c>
    </row>
    <row r="283" spans="4:9" x14ac:dyDescent="0.25">
      <c r="E283" t="s">
        <v>161</v>
      </c>
      <c r="F283" t="s">
        <v>419</v>
      </c>
      <c r="G283" t="s">
        <v>807</v>
      </c>
      <c r="H283" t="s">
        <v>954</v>
      </c>
      <c r="I283" t="s">
        <v>971</v>
      </c>
    </row>
    <row r="284" spans="4:9" x14ac:dyDescent="0.25">
      <c r="E284" t="s">
        <v>161</v>
      </c>
      <c r="F284" t="s">
        <v>420</v>
      </c>
      <c r="G284" t="s">
        <v>808</v>
      </c>
      <c r="H284" t="s">
        <v>954</v>
      </c>
      <c r="I284" t="s">
        <v>971</v>
      </c>
    </row>
    <row r="285" spans="4:9" x14ac:dyDescent="0.25">
      <c r="E285" t="s">
        <v>161</v>
      </c>
      <c r="F285" t="s">
        <v>421</v>
      </c>
      <c r="G285" t="s">
        <v>809</v>
      </c>
      <c r="H285" t="s">
        <v>954</v>
      </c>
      <c r="I285" t="s">
        <v>971</v>
      </c>
    </row>
    <row r="286" spans="4:9" x14ac:dyDescent="0.25">
      <c r="E286" t="s">
        <v>161</v>
      </c>
      <c r="F286" t="s">
        <v>422</v>
      </c>
      <c r="G286" t="s">
        <v>810</v>
      </c>
      <c r="H286" t="s">
        <v>954</v>
      </c>
      <c r="I286" t="s">
        <v>971</v>
      </c>
    </row>
    <row r="287" spans="4:9" x14ac:dyDescent="0.25">
      <c r="E287" t="s">
        <v>161</v>
      </c>
      <c r="F287" t="s">
        <v>423</v>
      </c>
      <c r="G287" t="s">
        <v>811</v>
      </c>
      <c r="H287" t="s">
        <v>954</v>
      </c>
      <c r="I287" t="s">
        <v>971</v>
      </c>
    </row>
    <row r="288" spans="4:9" x14ac:dyDescent="0.25">
      <c r="E288" t="s">
        <v>161</v>
      </c>
      <c r="F288" t="s">
        <v>424</v>
      </c>
      <c r="G288" t="s">
        <v>812</v>
      </c>
      <c r="H288" t="s">
        <v>954</v>
      </c>
      <c r="I288" t="s">
        <v>971</v>
      </c>
    </row>
    <row r="289" spans="5:9" x14ac:dyDescent="0.25">
      <c r="E289" t="s">
        <v>161</v>
      </c>
      <c r="F289" t="s">
        <v>425</v>
      </c>
      <c r="G289" t="s">
        <v>813</v>
      </c>
      <c r="H289" t="s">
        <v>954</v>
      </c>
      <c r="I289" t="s">
        <v>971</v>
      </c>
    </row>
    <row r="290" spans="5:9" x14ac:dyDescent="0.25">
      <c r="E290" t="s">
        <v>161</v>
      </c>
      <c r="F290" t="s">
        <v>426</v>
      </c>
      <c r="G290" t="s">
        <v>814</v>
      </c>
      <c r="H290" t="s">
        <v>954</v>
      </c>
      <c r="I290" t="s">
        <v>971</v>
      </c>
    </row>
    <row r="291" spans="5:9" x14ac:dyDescent="0.25">
      <c r="E291" t="s">
        <v>161</v>
      </c>
      <c r="F291" t="s">
        <v>427</v>
      </c>
      <c r="G291" t="s">
        <v>815</v>
      </c>
      <c r="H291" t="s">
        <v>954</v>
      </c>
      <c r="I291" t="s">
        <v>971</v>
      </c>
    </row>
    <row r="292" spans="5:9" x14ac:dyDescent="0.25">
      <c r="E292" t="s">
        <v>161</v>
      </c>
      <c r="F292" t="s">
        <v>428</v>
      </c>
      <c r="G292" t="s">
        <v>816</v>
      </c>
      <c r="H292" t="s">
        <v>954</v>
      </c>
      <c r="I292" t="s">
        <v>971</v>
      </c>
    </row>
    <row r="293" spans="5:9" x14ac:dyDescent="0.25">
      <c r="E293" t="s">
        <v>161</v>
      </c>
      <c r="F293" t="s">
        <v>429</v>
      </c>
      <c r="G293" t="s">
        <v>817</v>
      </c>
      <c r="H293" t="s">
        <v>954</v>
      </c>
      <c r="I293" t="s">
        <v>971</v>
      </c>
    </row>
    <row r="294" spans="5:9" x14ac:dyDescent="0.25">
      <c r="E294" t="s">
        <v>161</v>
      </c>
      <c r="F294" t="s">
        <v>430</v>
      </c>
      <c r="G294" t="s">
        <v>818</v>
      </c>
      <c r="H294" t="s">
        <v>954</v>
      </c>
      <c r="I294" t="s">
        <v>971</v>
      </c>
    </row>
    <row r="295" spans="5:9" x14ac:dyDescent="0.25">
      <c r="E295" t="s">
        <v>161</v>
      </c>
      <c r="F295" t="s">
        <v>431</v>
      </c>
      <c r="G295" t="s">
        <v>819</v>
      </c>
      <c r="H295" t="s">
        <v>954</v>
      </c>
      <c r="I295" t="s">
        <v>971</v>
      </c>
    </row>
    <row r="296" spans="5:9" x14ac:dyDescent="0.25">
      <c r="E296" t="s">
        <v>161</v>
      </c>
      <c r="F296" t="s">
        <v>432</v>
      </c>
      <c r="G296" t="s">
        <v>820</v>
      </c>
      <c r="H296" t="s">
        <v>954</v>
      </c>
      <c r="I296" t="s">
        <v>971</v>
      </c>
    </row>
    <row r="297" spans="5:9" x14ac:dyDescent="0.25">
      <c r="E297" t="s">
        <v>161</v>
      </c>
      <c r="F297" t="s">
        <v>433</v>
      </c>
      <c r="G297" t="s">
        <v>821</v>
      </c>
      <c r="H297" t="s">
        <v>954</v>
      </c>
      <c r="I297" t="s">
        <v>971</v>
      </c>
    </row>
    <row r="298" spans="5:9" x14ac:dyDescent="0.25">
      <c r="E298" t="s">
        <v>161</v>
      </c>
      <c r="F298" t="s">
        <v>434</v>
      </c>
      <c r="G298" t="s">
        <v>822</v>
      </c>
      <c r="H298" t="s">
        <v>954</v>
      </c>
      <c r="I298" t="s">
        <v>971</v>
      </c>
    </row>
    <row r="299" spans="5:9" x14ac:dyDescent="0.25">
      <c r="E299" t="s">
        <v>161</v>
      </c>
      <c r="F299" t="s">
        <v>1017</v>
      </c>
      <c r="G299" t="s">
        <v>1018</v>
      </c>
      <c r="H299" t="s">
        <v>954</v>
      </c>
      <c r="I299" t="s">
        <v>971</v>
      </c>
    </row>
    <row r="300" spans="5:9" x14ac:dyDescent="0.25">
      <c r="E300" t="s">
        <v>161</v>
      </c>
      <c r="F300" t="s">
        <v>435</v>
      </c>
      <c r="G300" t="s">
        <v>823</v>
      </c>
      <c r="H300" t="s">
        <v>954</v>
      </c>
      <c r="I300" t="s">
        <v>971</v>
      </c>
    </row>
    <row r="301" spans="5:9" x14ac:dyDescent="0.25">
      <c r="E301" t="s">
        <v>161</v>
      </c>
      <c r="F301" t="s">
        <v>436</v>
      </c>
      <c r="G301" t="s">
        <v>824</v>
      </c>
      <c r="H301" t="s">
        <v>954</v>
      </c>
      <c r="I301" t="s">
        <v>971</v>
      </c>
    </row>
    <row r="302" spans="5:9" x14ac:dyDescent="0.25">
      <c r="E302" t="s">
        <v>162</v>
      </c>
      <c r="F302" t="s">
        <v>437</v>
      </c>
      <c r="G302" t="s">
        <v>825</v>
      </c>
      <c r="H302" t="s">
        <v>141</v>
      </c>
      <c r="I302" t="s">
        <v>972</v>
      </c>
    </row>
    <row r="303" spans="5:9" x14ac:dyDescent="0.25">
      <c r="E303" t="s">
        <v>162</v>
      </c>
      <c r="F303" t="s">
        <v>438</v>
      </c>
      <c r="G303" t="s">
        <v>140</v>
      </c>
      <c r="H303" t="s">
        <v>141</v>
      </c>
      <c r="I303" t="s">
        <v>972</v>
      </c>
    </row>
    <row r="304" spans="5:9" x14ac:dyDescent="0.25">
      <c r="E304" t="s">
        <v>162</v>
      </c>
      <c r="F304" t="s">
        <v>439</v>
      </c>
      <c r="G304" t="s">
        <v>826</v>
      </c>
      <c r="H304" t="s">
        <v>141</v>
      </c>
      <c r="I304" t="s">
        <v>972</v>
      </c>
    </row>
    <row r="305" spans="5:9" x14ac:dyDescent="0.25">
      <c r="E305" t="s">
        <v>162</v>
      </c>
      <c r="F305" t="s">
        <v>440</v>
      </c>
      <c r="G305" t="s">
        <v>827</v>
      </c>
      <c r="H305" t="s">
        <v>141</v>
      </c>
      <c r="I305" t="s">
        <v>972</v>
      </c>
    </row>
    <row r="306" spans="5:9" x14ac:dyDescent="0.25">
      <c r="E306" t="s">
        <v>162</v>
      </c>
      <c r="F306" t="s">
        <v>441</v>
      </c>
      <c r="G306" t="s">
        <v>828</v>
      </c>
      <c r="H306" t="s">
        <v>141</v>
      </c>
      <c r="I306" t="s">
        <v>972</v>
      </c>
    </row>
    <row r="307" spans="5:9" x14ac:dyDescent="0.25">
      <c r="E307" t="s">
        <v>162</v>
      </c>
      <c r="F307" t="s">
        <v>442</v>
      </c>
      <c r="G307" t="s">
        <v>829</v>
      </c>
      <c r="H307" t="s">
        <v>141</v>
      </c>
      <c r="I307" t="s">
        <v>972</v>
      </c>
    </row>
    <row r="308" spans="5:9" x14ac:dyDescent="0.25">
      <c r="E308" t="s">
        <v>162</v>
      </c>
      <c r="F308" t="s">
        <v>443</v>
      </c>
      <c r="G308" t="s">
        <v>830</v>
      </c>
      <c r="H308" t="s">
        <v>141</v>
      </c>
      <c r="I308" t="s">
        <v>972</v>
      </c>
    </row>
    <row r="309" spans="5:9" x14ac:dyDescent="0.25">
      <c r="E309" t="s">
        <v>162</v>
      </c>
      <c r="F309" t="s">
        <v>444</v>
      </c>
      <c r="G309" t="s">
        <v>831</v>
      </c>
      <c r="H309" t="s">
        <v>141</v>
      </c>
      <c r="I309" t="s">
        <v>972</v>
      </c>
    </row>
    <row r="310" spans="5:9" x14ac:dyDescent="0.25">
      <c r="E310" t="s">
        <v>162</v>
      </c>
      <c r="F310" t="s">
        <v>445</v>
      </c>
      <c r="G310" t="s">
        <v>832</v>
      </c>
      <c r="H310" t="s">
        <v>141</v>
      </c>
      <c r="I310" t="s">
        <v>972</v>
      </c>
    </row>
    <row r="311" spans="5:9" x14ac:dyDescent="0.25">
      <c r="E311" t="s">
        <v>162</v>
      </c>
      <c r="F311" t="s">
        <v>446</v>
      </c>
      <c r="G311" t="s">
        <v>833</v>
      </c>
      <c r="H311" t="s">
        <v>141</v>
      </c>
      <c r="I311" t="s">
        <v>972</v>
      </c>
    </row>
    <row r="312" spans="5:9" x14ac:dyDescent="0.25">
      <c r="E312" t="s">
        <v>162</v>
      </c>
      <c r="F312" t="s">
        <v>447</v>
      </c>
      <c r="G312" t="s">
        <v>834</v>
      </c>
      <c r="H312" t="s">
        <v>141</v>
      </c>
      <c r="I312" t="s">
        <v>972</v>
      </c>
    </row>
    <row r="313" spans="5:9" x14ac:dyDescent="0.25">
      <c r="E313" t="s">
        <v>162</v>
      </c>
      <c r="F313" t="s">
        <v>448</v>
      </c>
      <c r="G313" t="s">
        <v>835</v>
      </c>
      <c r="H313" t="s">
        <v>141</v>
      </c>
      <c r="I313" t="s">
        <v>972</v>
      </c>
    </row>
    <row r="314" spans="5:9" x14ac:dyDescent="0.25">
      <c r="E314" t="s">
        <v>162</v>
      </c>
      <c r="F314" t="s">
        <v>449</v>
      </c>
      <c r="G314" t="s">
        <v>836</v>
      </c>
      <c r="H314" t="s">
        <v>141</v>
      </c>
      <c r="I314" t="s">
        <v>972</v>
      </c>
    </row>
    <row r="315" spans="5:9" x14ac:dyDescent="0.25">
      <c r="E315" t="s">
        <v>162</v>
      </c>
      <c r="F315" t="s">
        <v>450</v>
      </c>
      <c r="G315" t="s">
        <v>837</v>
      </c>
      <c r="H315" t="s">
        <v>141</v>
      </c>
      <c r="I315" t="s">
        <v>972</v>
      </c>
    </row>
    <row r="316" spans="5:9" x14ac:dyDescent="0.25">
      <c r="E316" t="s">
        <v>162</v>
      </c>
      <c r="F316" t="s">
        <v>451</v>
      </c>
      <c r="G316" t="s">
        <v>838</v>
      </c>
      <c r="H316" t="s">
        <v>141</v>
      </c>
      <c r="I316" t="s">
        <v>972</v>
      </c>
    </row>
    <row r="317" spans="5:9" x14ac:dyDescent="0.25">
      <c r="E317" t="s">
        <v>162</v>
      </c>
      <c r="F317" t="s">
        <v>452</v>
      </c>
      <c r="G317" t="s">
        <v>839</v>
      </c>
      <c r="H317" t="s">
        <v>141</v>
      </c>
      <c r="I317" t="s">
        <v>972</v>
      </c>
    </row>
    <row r="318" spans="5:9" x14ac:dyDescent="0.25">
      <c r="E318" t="s">
        <v>162</v>
      </c>
      <c r="F318" t="s">
        <v>453</v>
      </c>
      <c r="G318" t="s">
        <v>840</v>
      </c>
      <c r="H318" t="s">
        <v>141</v>
      </c>
      <c r="I318" t="s">
        <v>972</v>
      </c>
    </row>
    <row r="319" spans="5:9" x14ac:dyDescent="0.25">
      <c r="E319" t="s">
        <v>163</v>
      </c>
      <c r="F319" t="s">
        <v>1019</v>
      </c>
      <c r="G319" t="s">
        <v>1020</v>
      </c>
      <c r="H319" t="s">
        <v>131</v>
      </c>
      <c r="I319" t="s">
        <v>973</v>
      </c>
    </row>
    <row r="320" spans="5:9" x14ac:dyDescent="0.25">
      <c r="E320" t="s">
        <v>163</v>
      </c>
      <c r="F320" t="s">
        <v>1021</v>
      </c>
      <c r="G320" t="s">
        <v>1022</v>
      </c>
      <c r="H320" t="s">
        <v>131</v>
      </c>
      <c r="I320" t="s">
        <v>973</v>
      </c>
    </row>
    <row r="321" spans="5:9" x14ac:dyDescent="0.25">
      <c r="E321" t="s">
        <v>163</v>
      </c>
      <c r="F321" t="s">
        <v>454</v>
      </c>
      <c r="G321" t="s">
        <v>132</v>
      </c>
      <c r="H321" t="s">
        <v>131</v>
      </c>
      <c r="I321" t="s">
        <v>973</v>
      </c>
    </row>
    <row r="322" spans="5:9" x14ac:dyDescent="0.25">
      <c r="E322" t="s">
        <v>163</v>
      </c>
      <c r="F322" t="s">
        <v>1076</v>
      </c>
      <c r="G322" t="s">
        <v>1075</v>
      </c>
      <c r="H322" t="s">
        <v>131</v>
      </c>
      <c r="I322" t="s">
        <v>973</v>
      </c>
    </row>
    <row r="323" spans="5:9" x14ac:dyDescent="0.25">
      <c r="E323" t="s">
        <v>163</v>
      </c>
      <c r="F323" t="s">
        <v>455</v>
      </c>
      <c r="G323" t="s">
        <v>841</v>
      </c>
      <c r="H323" t="s">
        <v>131</v>
      </c>
      <c r="I323" t="s">
        <v>973</v>
      </c>
    </row>
    <row r="324" spans="5:9" x14ac:dyDescent="0.25">
      <c r="E324" t="s">
        <v>163</v>
      </c>
      <c r="F324" t="s">
        <v>1023</v>
      </c>
      <c r="G324" t="s">
        <v>1024</v>
      </c>
      <c r="H324" t="s">
        <v>131</v>
      </c>
      <c r="I324" t="s">
        <v>973</v>
      </c>
    </row>
    <row r="325" spans="5:9" x14ac:dyDescent="0.25">
      <c r="E325" t="s">
        <v>163</v>
      </c>
      <c r="F325" t="s">
        <v>1086</v>
      </c>
      <c r="G325" t="s">
        <v>1087</v>
      </c>
      <c r="H325" t="s">
        <v>131</v>
      </c>
      <c r="I325" t="s">
        <v>973</v>
      </c>
    </row>
    <row r="326" spans="5:9" x14ac:dyDescent="0.25">
      <c r="E326" t="s">
        <v>163</v>
      </c>
      <c r="F326" t="s">
        <v>456</v>
      </c>
      <c r="G326" t="s">
        <v>842</v>
      </c>
      <c r="H326" t="s">
        <v>131</v>
      </c>
      <c r="I326" t="s">
        <v>973</v>
      </c>
    </row>
    <row r="327" spans="5:9" x14ac:dyDescent="0.25">
      <c r="E327" t="s">
        <v>163</v>
      </c>
      <c r="F327" t="s">
        <v>1025</v>
      </c>
      <c r="G327" t="s">
        <v>1026</v>
      </c>
      <c r="H327" t="s">
        <v>131</v>
      </c>
      <c r="I327" t="s">
        <v>973</v>
      </c>
    </row>
    <row r="328" spans="5:9" x14ac:dyDescent="0.25">
      <c r="E328" t="s">
        <v>163</v>
      </c>
      <c r="F328" t="s">
        <v>1027</v>
      </c>
      <c r="G328" t="s">
        <v>1028</v>
      </c>
      <c r="H328" t="s">
        <v>131</v>
      </c>
      <c r="I328" t="s">
        <v>973</v>
      </c>
    </row>
    <row r="329" spans="5:9" x14ac:dyDescent="0.25">
      <c r="E329" t="s">
        <v>163</v>
      </c>
      <c r="F329" t="s">
        <v>1029</v>
      </c>
      <c r="G329" t="s">
        <v>1030</v>
      </c>
      <c r="H329" t="s">
        <v>131</v>
      </c>
      <c r="I329" t="s">
        <v>973</v>
      </c>
    </row>
    <row r="330" spans="5:9" x14ac:dyDescent="0.25">
      <c r="E330" t="s">
        <v>163</v>
      </c>
      <c r="F330" t="s">
        <v>1031</v>
      </c>
      <c r="G330" t="s">
        <v>1032</v>
      </c>
      <c r="H330" t="s">
        <v>131</v>
      </c>
      <c r="I330" t="s">
        <v>973</v>
      </c>
    </row>
    <row r="331" spans="5:9" x14ac:dyDescent="0.25">
      <c r="E331" t="s">
        <v>163</v>
      </c>
      <c r="F331" t="s">
        <v>1033</v>
      </c>
      <c r="G331" t="s">
        <v>1034</v>
      </c>
      <c r="H331" t="s">
        <v>131</v>
      </c>
      <c r="I331" t="s">
        <v>973</v>
      </c>
    </row>
    <row r="332" spans="5:9" x14ac:dyDescent="0.25">
      <c r="E332" t="s">
        <v>163</v>
      </c>
      <c r="F332" t="s">
        <v>457</v>
      </c>
      <c r="G332" t="s">
        <v>843</v>
      </c>
      <c r="H332" t="s">
        <v>131</v>
      </c>
      <c r="I332" t="s">
        <v>973</v>
      </c>
    </row>
    <row r="333" spans="5:9" x14ac:dyDescent="0.25">
      <c r="E333" t="s">
        <v>164</v>
      </c>
      <c r="F333" t="s">
        <v>1035</v>
      </c>
      <c r="G333" t="s">
        <v>844</v>
      </c>
      <c r="H333" t="s">
        <v>955</v>
      </c>
      <c r="I333" t="s">
        <v>974</v>
      </c>
    </row>
    <row r="334" spans="5:9" x14ac:dyDescent="0.25">
      <c r="E334" t="s">
        <v>164</v>
      </c>
      <c r="F334" t="s">
        <v>458</v>
      </c>
      <c r="G334" t="s">
        <v>845</v>
      </c>
      <c r="H334" t="s">
        <v>955</v>
      </c>
      <c r="I334" t="s">
        <v>974</v>
      </c>
    </row>
    <row r="335" spans="5:9" x14ac:dyDescent="0.25">
      <c r="E335" t="s">
        <v>164</v>
      </c>
      <c r="F335" t="s">
        <v>459</v>
      </c>
      <c r="G335" t="s">
        <v>846</v>
      </c>
      <c r="H335" t="s">
        <v>955</v>
      </c>
      <c r="I335" t="s">
        <v>974</v>
      </c>
    </row>
    <row r="336" spans="5:9" x14ac:dyDescent="0.25">
      <c r="E336" t="s">
        <v>164</v>
      </c>
      <c r="F336" t="s">
        <v>460</v>
      </c>
      <c r="G336" t="s">
        <v>847</v>
      </c>
      <c r="H336" t="s">
        <v>955</v>
      </c>
      <c r="I336" t="s">
        <v>974</v>
      </c>
    </row>
    <row r="337" spans="5:9" x14ac:dyDescent="0.25">
      <c r="E337" t="s">
        <v>164</v>
      </c>
      <c r="F337" t="s">
        <v>461</v>
      </c>
      <c r="G337" t="s">
        <v>848</v>
      </c>
      <c r="H337" t="s">
        <v>955</v>
      </c>
      <c r="I337" t="s">
        <v>974</v>
      </c>
    </row>
    <row r="338" spans="5:9" x14ac:dyDescent="0.25">
      <c r="E338" t="s">
        <v>164</v>
      </c>
      <c r="F338" t="s">
        <v>462</v>
      </c>
      <c r="G338" t="s">
        <v>849</v>
      </c>
      <c r="H338" t="s">
        <v>955</v>
      </c>
      <c r="I338" t="s">
        <v>974</v>
      </c>
    </row>
    <row r="339" spans="5:9" x14ac:dyDescent="0.25">
      <c r="E339" t="s">
        <v>164</v>
      </c>
      <c r="F339" t="s">
        <v>463</v>
      </c>
      <c r="G339" t="s">
        <v>851</v>
      </c>
      <c r="H339" t="s">
        <v>955</v>
      </c>
      <c r="I339" t="s">
        <v>974</v>
      </c>
    </row>
    <row r="340" spans="5:9" x14ac:dyDescent="0.25">
      <c r="E340" t="s">
        <v>164</v>
      </c>
      <c r="F340" t="s">
        <v>464</v>
      </c>
      <c r="G340" t="s">
        <v>852</v>
      </c>
      <c r="H340" t="s">
        <v>955</v>
      </c>
      <c r="I340" t="s">
        <v>974</v>
      </c>
    </row>
    <row r="341" spans="5:9" x14ac:dyDescent="0.25">
      <c r="E341" t="s">
        <v>164</v>
      </c>
      <c r="F341" t="s">
        <v>465</v>
      </c>
      <c r="G341" t="s">
        <v>853</v>
      </c>
      <c r="H341" t="s">
        <v>955</v>
      </c>
      <c r="I341" t="s">
        <v>974</v>
      </c>
    </row>
    <row r="342" spans="5:9" x14ac:dyDescent="0.25">
      <c r="E342" t="s">
        <v>164</v>
      </c>
      <c r="F342" t="s">
        <v>466</v>
      </c>
      <c r="G342" t="s">
        <v>854</v>
      </c>
      <c r="H342" t="s">
        <v>955</v>
      </c>
      <c r="I342" t="s">
        <v>974</v>
      </c>
    </row>
    <row r="343" spans="5:9" x14ac:dyDescent="0.25">
      <c r="E343" t="s">
        <v>164</v>
      </c>
      <c r="F343" t="s">
        <v>467</v>
      </c>
      <c r="G343" t="s">
        <v>855</v>
      </c>
      <c r="H343" t="s">
        <v>955</v>
      </c>
      <c r="I343" t="s">
        <v>974</v>
      </c>
    </row>
    <row r="344" spans="5:9" x14ac:dyDescent="0.25">
      <c r="E344" t="s">
        <v>164</v>
      </c>
      <c r="F344" t="s">
        <v>468</v>
      </c>
      <c r="G344" t="s">
        <v>856</v>
      </c>
      <c r="H344" t="s">
        <v>955</v>
      </c>
      <c r="I344" t="s">
        <v>974</v>
      </c>
    </row>
    <row r="345" spans="5:9" x14ac:dyDescent="0.25">
      <c r="E345" t="s">
        <v>164</v>
      </c>
      <c r="F345" t="s">
        <v>469</v>
      </c>
      <c r="G345" t="s">
        <v>857</v>
      </c>
      <c r="H345" t="s">
        <v>955</v>
      </c>
      <c r="I345" t="s">
        <v>974</v>
      </c>
    </row>
    <row r="346" spans="5:9" x14ac:dyDescent="0.25">
      <c r="E346" t="s">
        <v>164</v>
      </c>
      <c r="F346" t="s">
        <v>470</v>
      </c>
      <c r="G346" t="s">
        <v>850</v>
      </c>
      <c r="H346" t="s">
        <v>955</v>
      </c>
      <c r="I346" t="s">
        <v>974</v>
      </c>
    </row>
    <row r="347" spans="5:9" x14ac:dyDescent="0.25">
      <c r="E347" t="s">
        <v>164</v>
      </c>
      <c r="F347" t="s">
        <v>471</v>
      </c>
      <c r="G347" t="s">
        <v>858</v>
      </c>
      <c r="H347" t="s">
        <v>955</v>
      </c>
      <c r="I347" t="s">
        <v>974</v>
      </c>
    </row>
    <row r="348" spans="5:9" x14ac:dyDescent="0.25">
      <c r="E348" t="s">
        <v>165</v>
      </c>
      <c r="F348" t="s">
        <v>1036</v>
      </c>
      <c r="G348" t="s">
        <v>1037</v>
      </c>
      <c r="H348" t="s">
        <v>130</v>
      </c>
      <c r="I348" t="s">
        <v>975</v>
      </c>
    </row>
    <row r="349" spans="5:9" x14ac:dyDescent="0.25">
      <c r="E349" t="s">
        <v>165</v>
      </c>
      <c r="F349" t="s">
        <v>472</v>
      </c>
      <c r="G349" t="s">
        <v>859</v>
      </c>
      <c r="H349" t="s">
        <v>130</v>
      </c>
      <c r="I349" t="s">
        <v>975</v>
      </c>
    </row>
    <row r="350" spans="5:9" x14ac:dyDescent="0.25">
      <c r="E350" t="s">
        <v>165</v>
      </c>
      <c r="F350" t="s">
        <v>473</v>
      </c>
      <c r="G350" t="s">
        <v>860</v>
      </c>
      <c r="H350" t="s">
        <v>130</v>
      </c>
      <c r="I350" t="s">
        <v>975</v>
      </c>
    </row>
    <row r="351" spans="5:9" x14ac:dyDescent="0.25">
      <c r="E351" t="s">
        <v>165</v>
      </c>
      <c r="F351" t="s">
        <v>474</v>
      </c>
      <c r="G351" t="s">
        <v>861</v>
      </c>
      <c r="H351" t="s">
        <v>130</v>
      </c>
      <c r="I351" t="s">
        <v>975</v>
      </c>
    </row>
    <row r="352" spans="5:9" x14ac:dyDescent="0.25">
      <c r="E352" t="s">
        <v>165</v>
      </c>
      <c r="F352" t="s">
        <v>475</v>
      </c>
      <c r="G352" t="s">
        <v>862</v>
      </c>
      <c r="H352" t="s">
        <v>130</v>
      </c>
      <c r="I352" t="s">
        <v>975</v>
      </c>
    </row>
    <row r="353" spans="4:9" x14ac:dyDescent="0.25">
      <c r="E353" t="s">
        <v>165</v>
      </c>
      <c r="F353" t="s">
        <v>476</v>
      </c>
      <c r="G353" t="s">
        <v>863</v>
      </c>
      <c r="H353" t="s">
        <v>130</v>
      </c>
      <c r="I353" t="s">
        <v>975</v>
      </c>
    </row>
    <row r="354" spans="4:9" x14ac:dyDescent="0.25">
      <c r="E354" t="s">
        <v>165</v>
      </c>
      <c r="F354" t="s">
        <v>1038</v>
      </c>
      <c r="G354" t="s">
        <v>1039</v>
      </c>
      <c r="H354" t="s">
        <v>130</v>
      </c>
      <c r="I354" t="s">
        <v>975</v>
      </c>
    </row>
    <row r="355" spans="4:9" x14ac:dyDescent="0.25">
      <c r="E355" t="s">
        <v>165</v>
      </c>
      <c r="F355" t="s">
        <v>477</v>
      </c>
      <c r="G355" t="s">
        <v>864</v>
      </c>
      <c r="H355" t="s">
        <v>130</v>
      </c>
      <c r="I355" t="s">
        <v>975</v>
      </c>
    </row>
    <row r="356" spans="4:9" x14ac:dyDescent="0.25">
      <c r="E356" t="s">
        <v>165</v>
      </c>
      <c r="F356" t="s">
        <v>478</v>
      </c>
      <c r="G356" t="s">
        <v>865</v>
      </c>
      <c r="H356" t="s">
        <v>130</v>
      </c>
      <c r="I356" t="s">
        <v>975</v>
      </c>
    </row>
    <row r="357" spans="4:9" x14ac:dyDescent="0.25">
      <c r="E357" t="s">
        <v>165</v>
      </c>
      <c r="F357" t="s">
        <v>479</v>
      </c>
      <c r="G357" t="s">
        <v>866</v>
      </c>
      <c r="H357" t="s">
        <v>130</v>
      </c>
      <c r="I357" t="s">
        <v>975</v>
      </c>
    </row>
    <row r="358" spans="4:9" x14ac:dyDescent="0.25">
      <c r="E358" t="s">
        <v>165</v>
      </c>
      <c r="F358" t="s">
        <v>1040</v>
      </c>
      <c r="G358" t="s">
        <v>1041</v>
      </c>
      <c r="H358" t="s">
        <v>130</v>
      </c>
      <c r="I358" t="s">
        <v>975</v>
      </c>
    </row>
    <row r="359" spans="4:9" x14ac:dyDescent="0.25">
      <c r="E359" t="s">
        <v>165</v>
      </c>
      <c r="F359" t="s">
        <v>480</v>
      </c>
      <c r="G359" t="s">
        <v>867</v>
      </c>
      <c r="H359" t="s">
        <v>130</v>
      </c>
      <c r="I359" t="s">
        <v>975</v>
      </c>
    </row>
    <row r="360" spans="4:9" x14ac:dyDescent="0.25">
      <c r="E360" t="s">
        <v>165</v>
      </c>
      <c r="F360" t="s">
        <v>481</v>
      </c>
      <c r="G360" t="s">
        <v>868</v>
      </c>
      <c r="H360" t="s">
        <v>130</v>
      </c>
      <c r="I360" t="s">
        <v>975</v>
      </c>
    </row>
    <row r="361" spans="4:9" x14ac:dyDescent="0.25">
      <c r="E361" t="s">
        <v>165</v>
      </c>
      <c r="F361" t="s">
        <v>1042</v>
      </c>
      <c r="G361" t="s">
        <v>1043</v>
      </c>
      <c r="H361" t="s">
        <v>130</v>
      </c>
      <c r="I361" t="s">
        <v>975</v>
      </c>
    </row>
    <row r="362" spans="4:9" x14ac:dyDescent="0.25">
      <c r="E362" t="s">
        <v>165</v>
      </c>
      <c r="F362" t="s">
        <v>482</v>
      </c>
      <c r="G362" t="s">
        <v>869</v>
      </c>
      <c r="H362" t="s">
        <v>130</v>
      </c>
      <c r="I362" t="s">
        <v>975</v>
      </c>
    </row>
    <row r="363" spans="4:9" x14ac:dyDescent="0.25">
      <c r="E363" t="s">
        <v>165</v>
      </c>
      <c r="F363" t="s">
        <v>483</v>
      </c>
      <c r="G363" t="s">
        <v>870</v>
      </c>
      <c r="H363" t="s">
        <v>130</v>
      </c>
      <c r="I363" t="s">
        <v>975</v>
      </c>
    </row>
    <row r="364" spans="4:9" x14ac:dyDescent="0.25">
      <c r="E364" t="s">
        <v>165</v>
      </c>
      <c r="F364" t="s">
        <v>484</v>
      </c>
      <c r="G364" t="s">
        <v>871</v>
      </c>
      <c r="H364" t="s">
        <v>130</v>
      </c>
      <c r="I364" t="s">
        <v>975</v>
      </c>
    </row>
    <row r="365" spans="4:9" x14ac:dyDescent="0.25">
      <c r="D365" t="s">
        <v>1058</v>
      </c>
      <c r="E365" t="s">
        <v>165</v>
      </c>
      <c r="F365" t="s">
        <v>218</v>
      </c>
      <c r="G365" t="s">
        <v>129</v>
      </c>
      <c r="H365" t="s">
        <v>130</v>
      </c>
      <c r="I365" t="s">
        <v>975</v>
      </c>
    </row>
    <row r="366" spans="4:9" x14ac:dyDescent="0.25">
      <c r="D366" t="s">
        <v>1058</v>
      </c>
      <c r="E366" t="s">
        <v>165</v>
      </c>
      <c r="F366" t="s">
        <v>485</v>
      </c>
      <c r="G366" t="s">
        <v>799</v>
      </c>
      <c r="H366" t="s">
        <v>130</v>
      </c>
      <c r="I366" t="s">
        <v>975</v>
      </c>
    </row>
    <row r="367" spans="4:9" x14ac:dyDescent="0.25">
      <c r="E367" t="s">
        <v>165</v>
      </c>
      <c r="F367" t="s">
        <v>486</v>
      </c>
      <c r="G367" t="s">
        <v>872</v>
      </c>
      <c r="H367" t="s">
        <v>130</v>
      </c>
      <c r="I367" t="s">
        <v>975</v>
      </c>
    </row>
    <row r="368" spans="4:9" x14ac:dyDescent="0.25">
      <c r="E368" t="s">
        <v>165</v>
      </c>
      <c r="F368" t="s">
        <v>487</v>
      </c>
      <c r="G368" t="s">
        <v>873</v>
      </c>
      <c r="H368" t="s">
        <v>130</v>
      </c>
      <c r="I368" t="s">
        <v>975</v>
      </c>
    </row>
    <row r="369" spans="4:9" x14ac:dyDescent="0.25">
      <c r="E369" t="s">
        <v>165</v>
      </c>
      <c r="F369" t="s">
        <v>488</v>
      </c>
      <c r="G369" t="s">
        <v>874</v>
      </c>
      <c r="H369" t="s">
        <v>130</v>
      </c>
      <c r="I369" t="s">
        <v>975</v>
      </c>
    </row>
    <row r="370" spans="4:9" x14ac:dyDescent="0.25">
      <c r="E370" t="s">
        <v>165</v>
      </c>
      <c r="F370" t="s">
        <v>489</v>
      </c>
      <c r="G370" t="s">
        <v>875</v>
      </c>
      <c r="H370" t="s">
        <v>130</v>
      </c>
      <c r="I370" t="s">
        <v>975</v>
      </c>
    </row>
    <row r="371" spans="4:9" x14ac:dyDescent="0.25">
      <c r="E371" t="s">
        <v>165</v>
      </c>
      <c r="F371" t="s">
        <v>490</v>
      </c>
      <c r="G371" t="s">
        <v>876</v>
      </c>
      <c r="H371" t="s">
        <v>130</v>
      </c>
      <c r="I371" t="s">
        <v>975</v>
      </c>
    </row>
    <row r="372" spans="4:9" x14ac:dyDescent="0.25">
      <c r="E372" t="s">
        <v>165</v>
      </c>
      <c r="F372" t="s">
        <v>491</v>
      </c>
      <c r="G372" t="s">
        <v>877</v>
      </c>
      <c r="H372" t="s">
        <v>130</v>
      </c>
      <c r="I372" t="s">
        <v>975</v>
      </c>
    </row>
    <row r="373" spans="4:9" x14ac:dyDescent="0.25">
      <c r="E373" t="s">
        <v>165</v>
      </c>
      <c r="F373" t="s">
        <v>492</v>
      </c>
      <c r="G373" t="s">
        <v>878</v>
      </c>
      <c r="H373" t="s">
        <v>130</v>
      </c>
      <c r="I373" t="s">
        <v>975</v>
      </c>
    </row>
    <row r="374" spans="4:9" x14ac:dyDescent="0.25">
      <c r="E374" t="s">
        <v>165</v>
      </c>
      <c r="F374" t="s">
        <v>493</v>
      </c>
      <c r="G374" t="s">
        <v>879</v>
      </c>
      <c r="H374" t="s">
        <v>130</v>
      </c>
      <c r="I374" t="s">
        <v>975</v>
      </c>
    </row>
    <row r="375" spans="4:9" x14ac:dyDescent="0.25">
      <c r="E375" t="s">
        <v>165</v>
      </c>
      <c r="F375" t="s">
        <v>494</v>
      </c>
      <c r="G375" t="s">
        <v>880</v>
      </c>
      <c r="H375" t="s">
        <v>130</v>
      </c>
      <c r="I375" t="s">
        <v>975</v>
      </c>
    </row>
    <row r="376" spans="4:9" x14ac:dyDescent="0.25">
      <c r="D376" t="s">
        <v>1058</v>
      </c>
      <c r="E376" t="s">
        <v>165</v>
      </c>
      <c r="F376" t="s">
        <v>228</v>
      </c>
      <c r="G376" t="s">
        <v>625</v>
      </c>
      <c r="H376" t="s">
        <v>130</v>
      </c>
      <c r="I376" t="s">
        <v>975</v>
      </c>
    </row>
    <row r="377" spans="4:9" x14ac:dyDescent="0.25">
      <c r="E377" t="s">
        <v>166</v>
      </c>
      <c r="F377" t="s">
        <v>495</v>
      </c>
      <c r="G377" t="s">
        <v>881</v>
      </c>
      <c r="H377" t="s">
        <v>956</v>
      </c>
      <c r="I377" t="s">
        <v>976</v>
      </c>
    </row>
    <row r="378" spans="4:9" x14ac:dyDescent="0.25">
      <c r="E378" t="s">
        <v>167</v>
      </c>
      <c r="F378" t="s">
        <v>496</v>
      </c>
      <c r="G378" t="s">
        <v>882</v>
      </c>
      <c r="H378" t="s">
        <v>957</v>
      </c>
      <c r="I378" t="s">
        <v>977</v>
      </c>
    </row>
    <row r="379" spans="4:9" x14ac:dyDescent="0.25">
      <c r="E379" t="s">
        <v>167</v>
      </c>
      <c r="F379" t="s">
        <v>497</v>
      </c>
      <c r="G379" t="s">
        <v>883</v>
      </c>
      <c r="H379" t="s">
        <v>957</v>
      </c>
      <c r="I379" t="s">
        <v>977</v>
      </c>
    </row>
    <row r="380" spans="4:9" x14ac:dyDescent="0.25">
      <c r="E380" t="s">
        <v>167</v>
      </c>
      <c r="F380" t="s">
        <v>498</v>
      </c>
      <c r="G380" t="s">
        <v>884</v>
      </c>
      <c r="H380" t="s">
        <v>957</v>
      </c>
      <c r="I380" t="s">
        <v>977</v>
      </c>
    </row>
    <row r="381" spans="4:9" x14ac:dyDescent="0.25">
      <c r="E381" t="s">
        <v>167</v>
      </c>
      <c r="F381" t="s">
        <v>499</v>
      </c>
      <c r="G381" t="s">
        <v>885</v>
      </c>
      <c r="H381" t="s">
        <v>957</v>
      </c>
      <c r="I381" t="s">
        <v>977</v>
      </c>
    </row>
    <row r="382" spans="4:9" x14ac:dyDescent="0.25">
      <c r="E382" t="s">
        <v>167</v>
      </c>
      <c r="F382" t="s">
        <v>500</v>
      </c>
      <c r="G382" t="s">
        <v>886</v>
      </c>
      <c r="H382" t="s">
        <v>957</v>
      </c>
      <c r="I382" t="s">
        <v>977</v>
      </c>
    </row>
    <row r="383" spans="4:9" x14ac:dyDescent="0.25">
      <c r="E383" t="s">
        <v>167</v>
      </c>
      <c r="F383" t="s">
        <v>501</v>
      </c>
      <c r="G383" t="s">
        <v>887</v>
      </c>
      <c r="H383" t="s">
        <v>957</v>
      </c>
      <c r="I383" t="s">
        <v>977</v>
      </c>
    </row>
    <row r="384" spans="4:9" x14ac:dyDescent="0.25">
      <c r="E384" t="s">
        <v>167</v>
      </c>
      <c r="F384" t="s">
        <v>502</v>
      </c>
      <c r="G384" t="s">
        <v>888</v>
      </c>
      <c r="H384" t="s">
        <v>957</v>
      </c>
      <c r="I384" t="s">
        <v>977</v>
      </c>
    </row>
    <row r="385" spans="5:9" x14ac:dyDescent="0.25">
      <c r="E385" t="s">
        <v>167</v>
      </c>
      <c r="F385" t="s">
        <v>503</v>
      </c>
      <c r="G385" t="s">
        <v>889</v>
      </c>
      <c r="H385" t="s">
        <v>957</v>
      </c>
      <c r="I385" t="s">
        <v>977</v>
      </c>
    </row>
    <row r="386" spans="5:9" x14ac:dyDescent="0.25">
      <c r="E386" t="s">
        <v>167</v>
      </c>
      <c r="F386" t="s">
        <v>504</v>
      </c>
      <c r="G386" t="s">
        <v>890</v>
      </c>
      <c r="H386" t="s">
        <v>957</v>
      </c>
      <c r="I386" t="s">
        <v>977</v>
      </c>
    </row>
    <row r="387" spans="5:9" x14ac:dyDescent="0.25">
      <c r="E387" t="s">
        <v>167</v>
      </c>
      <c r="F387" t="s">
        <v>505</v>
      </c>
      <c r="G387" t="s">
        <v>891</v>
      </c>
      <c r="H387" t="s">
        <v>957</v>
      </c>
      <c r="I387" t="s">
        <v>977</v>
      </c>
    </row>
    <row r="388" spans="5:9" x14ac:dyDescent="0.25">
      <c r="E388" t="s">
        <v>167</v>
      </c>
      <c r="F388" t="s">
        <v>506</v>
      </c>
      <c r="G388" t="s">
        <v>892</v>
      </c>
      <c r="H388" t="s">
        <v>957</v>
      </c>
      <c r="I388" t="s">
        <v>977</v>
      </c>
    </row>
    <row r="389" spans="5:9" x14ac:dyDescent="0.25">
      <c r="E389" t="s">
        <v>167</v>
      </c>
      <c r="F389" t="s">
        <v>507</v>
      </c>
      <c r="G389" t="s">
        <v>893</v>
      </c>
      <c r="H389" t="s">
        <v>957</v>
      </c>
      <c r="I389" t="s">
        <v>977</v>
      </c>
    </row>
    <row r="390" spans="5:9" x14ac:dyDescent="0.25">
      <c r="E390" t="s">
        <v>167</v>
      </c>
      <c r="F390" t="s">
        <v>508</v>
      </c>
      <c r="G390" t="s">
        <v>894</v>
      </c>
      <c r="H390" t="s">
        <v>957</v>
      </c>
      <c r="I390" t="s">
        <v>977</v>
      </c>
    </row>
    <row r="391" spans="5:9" x14ac:dyDescent="0.25">
      <c r="E391" t="s">
        <v>167</v>
      </c>
      <c r="F391" t="s">
        <v>509</v>
      </c>
      <c r="G391" t="s">
        <v>895</v>
      </c>
      <c r="H391" t="s">
        <v>957</v>
      </c>
      <c r="I391" t="s">
        <v>977</v>
      </c>
    </row>
    <row r="392" spans="5:9" x14ac:dyDescent="0.25">
      <c r="E392" t="s">
        <v>167</v>
      </c>
      <c r="F392" t="s">
        <v>510</v>
      </c>
      <c r="G392" t="s">
        <v>896</v>
      </c>
      <c r="H392" t="s">
        <v>957</v>
      </c>
      <c r="I392" t="s">
        <v>977</v>
      </c>
    </row>
    <row r="393" spans="5:9" x14ac:dyDescent="0.25">
      <c r="E393" t="s">
        <v>167</v>
      </c>
      <c r="F393" t="s">
        <v>511</v>
      </c>
      <c r="G393" t="s">
        <v>897</v>
      </c>
      <c r="H393" t="s">
        <v>957</v>
      </c>
      <c r="I393" t="s">
        <v>977</v>
      </c>
    </row>
    <row r="394" spans="5:9" x14ac:dyDescent="0.25">
      <c r="E394" t="s">
        <v>167</v>
      </c>
      <c r="F394" t="s">
        <v>512</v>
      </c>
      <c r="G394" t="s">
        <v>898</v>
      </c>
      <c r="H394" t="s">
        <v>957</v>
      </c>
      <c r="I394" t="s">
        <v>977</v>
      </c>
    </row>
    <row r="395" spans="5:9" x14ac:dyDescent="0.25">
      <c r="E395" t="s">
        <v>167</v>
      </c>
      <c r="F395" t="s">
        <v>513</v>
      </c>
      <c r="G395" t="s">
        <v>899</v>
      </c>
      <c r="H395" t="s">
        <v>957</v>
      </c>
      <c r="I395" t="s">
        <v>977</v>
      </c>
    </row>
    <row r="396" spans="5:9" x14ac:dyDescent="0.25">
      <c r="E396" t="s">
        <v>167</v>
      </c>
      <c r="F396" t="s">
        <v>514</v>
      </c>
      <c r="G396" t="s">
        <v>900</v>
      </c>
      <c r="H396" t="s">
        <v>957</v>
      </c>
      <c r="I396" t="s">
        <v>977</v>
      </c>
    </row>
    <row r="397" spans="5:9" x14ac:dyDescent="0.25">
      <c r="E397" t="s">
        <v>167</v>
      </c>
      <c r="F397" t="s">
        <v>515</v>
      </c>
      <c r="G397" t="s">
        <v>901</v>
      </c>
      <c r="H397" t="s">
        <v>957</v>
      </c>
      <c r="I397" t="s">
        <v>977</v>
      </c>
    </row>
    <row r="398" spans="5:9" x14ac:dyDescent="0.25">
      <c r="E398" t="s">
        <v>167</v>
      </c>
      <c r="F398" t="s">
        <v>516</v>
      </c>
      <c r="G398" t="s">
        <v>902</v>
      </c>
      <c r="H398" t="s">
        <v>957</v>
      </c>
      <c r="I398" t="s">
        <v>977</v>
      </c>
    </row>
    <row r="399" spans="5:9" x14ac:dyDescent="0.25">
      <c r="E399" t="s">
        <v>167</v>
      </c>
      <c r="F399" t="s">
        <v>517</v>
      </c>
      <c r="G399" t="s">
        <v>903</v>
      </c>
      <c r="H399" t="s">
        <v>957</v>
      </c>
      <c r="I399" t="s">
        <v>977</v>
      </c>
    </row>
    <row r="400" spans="5:9" x14ac:dyDescent="0.25">
      <c r="E400" t="s">
        <v>168</v>
      </c>
      <c r="F400" t="s">
        <v>518</v>
      </c>
      <c r="G400" t="s">
        <v>904</v>
      </c>
      <c r="H400" t="s">
        <v>958</v>
      </c>
      <c r="I400" t="s">
        <v>978</v>
      </c>
    </row>
    <row r="401" spans="5:9" x14ac:dyDescent="0.25">
      <c r="E401" t="s">
        <v>168</v>
      </c>
      <c r="F401" t="s">
        <v>527</v>
      </c>
      <c r="G401" t="s">
        <v>913</v>
      </c>
      <c r="H401" t="s">
        <v>958</v>
      </c>
      <c r="I401" t="s">
        <v>978</v>
      </c>
    </row>
    <row r="402" spans="5:9" x14ac:dyDescent="0.25">
      <c r="E402" t="s">
        <v>168</v>
      </c>
      <c r="F402" t="s">
        <v>519</v>
      </c>
      <c r="G402" t="s">
        <v>905</v>
      </c>
      <c r="H402" t="s">
        <v>958</v>
      </c>
      <c r="I402" t="s">
        <v>978</v>
      </c>
    </row>
    <row r="403" spans="5:9" x14ac:dyDescent="0.25">
      <c r="E403" t="s">
        <v>168</v>
      </c>
      <c r="F403" t="s">
        <v>520</v>
      </c>
      <c r="G403" t="s">
        <v>906</v>
      </c>
      <c r="H403" t="s">
        <v>958</v>
      </c>
      <c r="I403" t="s">
        <v>978</v>
      </c>
    </row>
    <row r="404" spans="5:9" x14ac:dyDescent="0.25">
      <c r="E404" t="s">
        <v>168</v>
      </c>
      <c r="F404" t="s">
        <v>521</v>
      </c>
      <c r="G404" t="s">
        <v>907</v>
      </c>
      <c r="H404" t="s">
        <v>958</v>
      </c>
      <c r="I404" t="s">
        <v>978</v>
      </c>
    </row>
    <row r="405" spans="5:9" x14ac:dyDescent="0.25">
      <c r="E405" t="s">
        <v>168</v>
      </c>
      <c r="F405" t="s">
        <v>522</v>
      </c>
      <c r="G405" t="s">
        <v>908</v>
      </c>
      <c r="H405" t="s">
        <v>958</v>
      </c>
      <c r="I405" t="s">
        <v>978</v>
      </c>
    </row>
    <row r="406" spans="5:9" x14ac:dyDescent="0.25">
      <c r="E406" t="s">
        <v>168</v>
      </c>
      <c r="F406" t="s">
        <v>523</v>
      </c>
      <c r="G406" t="s">
        <v>909</v>
      </c>
      <c r="H406" t="s">
        <v>958</v>
      </c>
      <c r="I406" t="s">
        <v>978</v>
      </c>
    </row>
    <row r="407" spans="5:9" x14ac:dyDescent="0.25">
      <c r="E407" t="s">
        <v>168</v>
      </c>
      <c r="F407" t="s">
        <v>524</v>
      </c>
      <c r="G407" t="s">
        <v>910</v>
      </c>
      <c r="H407" t="s">
        <v>958</v>
      </c>
      <c r="I407" t="s">
        <v>978</v>
      </c>
    </row>
    <row r="408" spans="5:9" x14ac:dyDescent="0.25">
      <c r="E408" t="s">
        <v>168</v>
      </c>
      <c r="F408" t="s">
        <v>525</v>
      </c>
      <c r="G408" t="s">
        <v>911</v>
      </c>
      <c r="H408" t="s">
        <v>958</v>
      </c>
      <c r="I408" t="s">
        <v>978</v>
      </c>
    </row>
    <row r="409" spans="5:9" x14ac:dyDescent="0.25">
      <c r="E409" t="s">
        <v>168</v>
      </c>
      <c r="F409" t="s">
        <v>526</v>
      </c>
      <c r="G409" t="s">
        <v>912</v>
      </c>
      <c r="H409" t="s">
        <v>958</v>
      </c>
      <c r="I409" t="s">
        <v>978</v>
      </c>
    </row>
    <row r="410" spans="5:9" x14ac:dyDescent="0.25">
      <c r="E410" t="s">
        <v>168</v>
      </c>
      <c r="F410" t="s">
        <v>528</v>
      </c>
      <c r="G410" t="s">
        <v>914</v>
      </c>
      <c r="H410" t="s">
        <v>958</v>
      </c>
      <c r="I410" t="s">
        <v>978</v>
      </c>
    </row>
    <row r="411" spans="5:9" x14ac:dyDescent="0.25">
      <c r="E411" t="s">
        <v>168</v>
      </c>
      <c r="F411" t="s">
        <v>529</v>
      </c>
      <c r="G411" t="s">
        <v>915</v>
      </c>
      <c r="H411" t="s">
        <v>958</v>
      </c>
      <c r="I411" t="s">
        <v>978</v>
      </c>
    </row>
    <row r="412" spans="5:9" x14ac:dyDescent="0.25">
      <c r="E412" t="s">
        <v>168</v>
      </c>
      <c r="F412" t="s">
        <v>530</v>
      </c>
      <c r="G412" t="s">
        <v>916</v>
      </c>
      <c r="H412" t="s">
        <v>958</v>
      </c>
      <c r="I412" t="s">
        <v>978</v>
      </c>
    </row>
    <row r="413" spans="5:9" x14ac:dyDescent="0.25">
      <c r="E413" t="s">
        <v>168</v>
      </c>
      <c r="F413" t="s">
        <v>531</v>
      </c>
      <c r="G413" t="s">
        <v>917</v>
      </c>
      <c r="H413" t="s">
        <v>958</v>
      </c>
      <c r="I413" t="s">
        <v>978</v>
      </c>
    </row>
    <row r="414" spans="5:9" x14ac:dyDescent="0.25">
      <c r="E414" t="s">
        <v>168</v>
      </c>
      <c r="F414" t="s">
        <v>532</v>
      </c>
      <c r="G414" t="s">
        <v>918</v>
      </c>
      <c r="H414" t="s">
        <v>958</v>
      </c>
      <c r="I414" t="s">
        <v>978</v>
      </c>
    </row>
    <row r="415" spans="5:9" x14ac:dyDescent="0.25">
      <c r="E415" t="s">
        <v>168</v>
      </c>
      <c r="F415" t="s">
        <v>533</v>
      </c>
      <c r="G415" t="s">
        <v>919</v>
      </c>
      <c r="H415" t="s">
        <v>958</v>
      </c>
      <c r="I415" t="s">
        <v>978</v>
      </c>
    </row>
    <row r="416" spans="5:9" x14ac:dyDescent="0.25">
      <c r="E416" t="s">
        <v>168</v>
      </c>
      <c r="F416" t="s">
        <v>534</v>
      </c>
      <c r="G416" t="s">
        <v>920</v>
      </c>
      <c r="H416" t="s">
        <v>958</v>
      </c>
      <c r="I416" t="s">
        <v>978</v>
      </c>
    </row>
    <row r="417" spans="5:9" x14ac:dyDescent="0.25">
      <c r="E417" t="s">
        <v>168</v>
      </c>
      <c r="F417" t="s">
        <v>535</v>
      </c>
      <c r="G417" t="s">
        <v>921</v>
      </c>
      <c r="H417" t="s">
        <v>958</v>
      </c>
      <c r="I417" t="s">
        <v>978</v>
      </c>
    </row>
    <row r="418" spans="5:9" x14ac:dyDescent="0.25">
      <c r="E418" t="s">
        <v>168</v>
      </c>
      <c r="F418" t="s">
        <v>536</v>
      </c>
      <c r="G418" t="s">
        <v>922</v>
      </c>
      <c r="H418" t="s">
        <v>958</v>
      </c>
      <c r="I418" t="s">
        <v>978</v>
      </c>
    </row>
    <row r="419" spans="5:9" x14ac:dyDescent="0.25">
      <c r="E419" t="s">
        <v>168</v>
      </c>
      <c r="F419" t="s">
        <v>537</v>
      </c>
      <c r="G419" t="s">
        <v>923</v>
      </c>
      <c r="H419" t="s">
        <v>958</v>
      </c>
      <c r="I419" t="s">
        <v>978</v>
      </c>
    </row>
    <row r="420" spans="5:9" x14ac:dyDescent="0.25">
      <c r="E420" t="s">
        <v>169</v>
      </c>
      <c r="F420" t="s">
        <v>538</v>
      </c>
      <c r="G420" t="s">
        <v>135</v>
      </c>
      <c r="H420" t="s">
        <v>118</v>
      </c>
      <c r="I420" t="s">
        <v>979</v>
      </c>
    </row>
    <row r="421" spans="5:9" x14ac:dyDescent="0.25">
      <c r="E421" t="s">
        <v>169</v>
      </c>
      <c r="F421" t="s">
        <v>539</v>
      </c>
      <c r="G421" t="s">
        <v>924</v>
      </c>
      <c r="H421" t="s">
        <v>118</v>
      </c>
      <c r="I421" t="s">
        <v>979</v>
      </c>
    </row>
    <row r="422" spans="5:9" x14ac:dyDescent="0.25">
      <c r="E422" t="s">
        <v>169</v>
      </c>
      <c r="F422" t="s">
        <v>540</v>
      </c>
      <c r="G422" t="s">
        <v>117</v>
      </c>
      <c r="H422" t="s">
        <v>118</v>
      </c>
      <c r="I422" t="s">
        <v>979</v>
      </c>
    </row>
    <row r="423" spans="5:9" x14ac:dyDescent="0.25">
      <c r="E423" t="s">
        <v>169</v>
      </c>
      <c r="F423" t="s">
        <v>1044</v>
      </c>
      <c r="G423" t="s">
        <v>1045</v>
      </c>
      <c r="H423" t="s">
        <v>118</v>
      </c>
      <c r="I423" t="s">
        <v>979</v>
      </c>
    </row>
    <row r="424" spans="5:9" x14ac:dyDescent="0.25">
      <c r="E424" t="s">
        <v>169</v>
      </c>
      <c r="F424" t="s">
        <v>541</v>
      </c>
      <c r="G424" t="s">
        <v>925</v>
      </c>
      <c r="H424" t="s">
        <v>118</v>
      </c>
      <c r="I424" t="s">
        <v>979</v>
      </c>
    </row>
    <row r="425" spans="5:9" x14ac:dyDescent="0.25">
      <c r="E425" t="s">
        <v>169</v>
      </c>
      <c r="F425" t="s">
        <v>1093</v>
      </c>
      <c r="G425" t="s">
        <v>1094</v>
      </c>
      <c r="H425" t="s">
        <v>118</v>
      </c>
      <c r="I425" t="s">
        <v>979</v>
      </c>
    </row>
    <row r="426" spans="5:9" x14ac:dyDescent="0.25">
      <c r="E426" t="s">
        <v>169</v>
      </c>
      <c r="F426" t="s">
        <v>542</v>
      </c>
      <c r="G426" t="s">
        <v>926</v>
      </c>
      <c r="H426" t="s">
        <v>118</v>
      </c>
      <c r="I426" t="s">
        <v>979</v>
      </c>
    </row>
    <row r="427" spans="5:9" x14ac:dyDescent="0.25">
      <c r="E427" t="s">
        <v>169</v>
      </c>
      <c r="F427" t="s">
        <v>543</v>
      </c>
      <c r="G427" t="s">
        <v>927</v>
      </c>
      <c r="H427" t="s">
        <v>118</v>
      </c>
      <c r="I427" t="s">
        <v>979</v>
      </c>
    </row>
    <row r="428" spans="5:9" x14ac:dyDescent="0.25">
      <c r="E428" t="s">
        <v>169</v>
      </c>
      <c r="F428" t="s">
        <v>1046</v>
      </c>
      <c r="G428" t="s">
        <v>1047</v>
      </c>
      <c r="H428" t="s">
        <v>118</v>
      </c>
      <c r="I428" t="s">
        <v>979</v>
      </c>
    </row>
    <row r="429" spans="5:9" x14ac:dyDescent="0.25">
      <c r="E429" t="s">
        <v>169</v>
      </c>
      <c r="F429" t="s">
        <v>544</v>
      </c>
      <c r="G429" t="s">
        <v>928</v>
      </c>
      <c r="H429" t="s">
        <v>118</v>
      </c>
      <c r="I429" t="s">
        <v>979</v>
      </c>
    </row>
    <row r="430" spans="5:9" x14ac:dyDescent="0.25">
      <c r="E430" t="s">
        <v>169</v>
      </c>
      <c r="F430" t="s">
        <v>545</v>
      </c>
      <c r="G430" t="s">
        <v>929</v>
      </c>
      <c r="H430" t="s">
        <v>118</v>
      </c>
      <c r="I430" t="s">
        <v>979</v>
      </c>
    </row>
    <row r="431" spans="5:9" x14ac:dyDescent="0.25">
      <c r="E431" t="s">
        <v>170</v>
      </c>
      <c r="F431" t="s">
        <v>546</v>
      </c>
      <c r="G431" t="s">
        <v>930</v>
      </c>
      <c r="H431" t="s">
        <v>119</v>
      </c>
      <c r="I431" t="s">
        <v>980</v>
      </c>
    </row>
    <row r="432" spans="5:9" x14ac:dyDescent="0.25">
      <c r="E432" t="s">
        <v>170</v>
      </c>
      <c r="F432" t="s">
        <v>547</v>
      </c>
      <c r="G432" t="s">
        <v>931</v>
      </c>
      <c r="H432" t="s">
        <v>119</v>
      </c>
      <c r="I432" t="s">
        <v>980</v>
      </c>
    </row>
    <row r="433" spans="5:9" x14ac:dyDescent="0.25">
      <c r="E433" t="s">
        <v>170</v>
      </c>
      <c r="F433" t="s">
        <v>548</v>
      </c>
      <c r="G433" t="s">
        <v>932</v>
      </c>
      <c r="H433" t="s">
        <v>119</v>
      </c>
      <c r="I433" t="s">
        <v>980</v>
      </c>
    </row>
    <row r="434" spans="5:9" x14ac:dyDescent="0.25">
      <c r="E434" t="s">
        <v>170</v>
      </c>
      <c r="F434" t="s">
        <v>549</v>
      </c>
      <c r="G434" t="s">
        <v>933</v>
      </c>
      <c r="H434" t="s">
        <v>119</v>
      </c>
      <c r="I434" t="s">
        <v>980</v>
      </c>
    </row>
    <row r="435" spans="5:9" x14ac:dyDescent="0.25">
      <c r="E435" t="s">
        <v>170</v>
      </c>
      <c r="F435" t="s">
        <v>550</v>
      </c>
      <c r="G435" t="s">
        <v>934</v>
      </c>
      <c r="H435" t="s">
        <v>119</v>
      </c>
      <c r="I435" t="s">
        <v>980</v>
      </c>
    </row>
    <row r="436" spans="5:9" x14ac:dyDescent="0.25">
      <c r="E436" t="s">
        <v>170</v>
      </c>
      <c r="F436" t="s">
        <v>983</v>
      </c>
      <c r="G436" t="s">
        <v>982</v>
      </c>
      <c r="H436" t="s">
        <v>119</v>
      </c>
      <c r="I436" t="s">
        <v>980</v>
      </c>
    </row>
    <row r="437" spans="5:9" x14ac:dyDescent="0.25">
      <c r="E437" t="s">
        <v>170</v>
      </c>
      <c r="F437" t="s">
        <v>1048</v>
      </c>
      <c r="G437" t="s">
        <v>1049</v>
      </c>
      <c r="H437" t="s">
        <v>119</v>
      </c>
      <c r="I437" t="s">
        <v>980</v>
      </c>
    </row>
    <row r="438" spans="5:9" x14ac:dyDescent="0.25">
      <c r="E438" t="s">
        <v>170</v>
      </c>
      <c r="F438" t="s">
        <v>551</v>
      </c>
      <c r="G438" t="s">
        <v>935</v>
      </c>
      <c r="H438" t="s">
        <v>119</v>
      </c>
      <c r="I438" t="s">
        <v>980</v>
      </c>
    </row>
    <row r="439" spans="5:9" x14ac:dyDescent="0.25">
      <c r="E439" t="s">
        <v>170</v>
      </c>
      <c r="F439" t="s">
        <v>552</v>
      </c>
      <c r="G439" t="s">
        <v>936</v>
      </c>
      <c r="H439" t="s">
        <v>119</v>
      </c>
      <c r="I439" t="s">
        <v>980</v>
      </c>
    </row>
    <row r="440" spans="5:9" x14ac:dyDescent="0.25">
      <c r="E440" t="s">
        <v>170</v>
      </c>
      <c r="F440" t="s">
        <v>1050</v>
      </c>
      <c r="G440" t="s">
        <v>1051</v>
      </c>
      <c r="H440" t="s">
        <v>119</v>
      </c>
      <c r="I440" t="s">
        <v>980</v>
      </c>
    </row>
    <row r="441" spans="5:9" x14ac:dyDescent="0.25">
      <c r="E441" t="s">
        <v>170</v>
      </c>
      <c r="F441" t="s">
        <v>553</v>
      </c>
      <c r="G441" t="s">
        <v>937</v>
      </c>
      <c r="H441" t="s">
        <v>119</v>
      </c>
      <c r="I441" t="s">
        <v>980</v>
      </c>
    </row>
    <row r="442" spans="5:9" x14ac:dyDescent="0.25">
      <c r="E442" t="s">
        <v>170</v>
      </c>
      <c r="F442" t="s">
        <v>554</v>
      </c>
      <c r="G442" t="s">
        <v>938</v>
      </c>
      <c r="H442" t="s">
        <v>119</v>
      </c>
      <c r="I442" t="s">
        <v>980</v>
      </c>
    </row>
    <row r="443" spans="5:9" x14ac:dyDescent="0.25">
      <c r="E443" t="s">
        <v>170</v>
      </c>
      <c r="F443" t="s">
        <v>555</v>
      </c>
      <c r="G443" t="s">
        <v>939</v>
      </c>
      <c r="H443" t="s">
        <v>119</v>
      </c>
      <c r="I443" t="s">
        <v>980</v>
      </c>
    </row>
    <row r="444" spans="5:9" x14ac:dyDescent="0.25">
      <c r="E444" t="s">
        <v>170</v>
      </c>
      <c r="F444" t="s">
        <v>556</v>
      </c>
      <c r="G444" t="s">
        <v>940</v>
      </c>
      <c r="H444" t="s">
        <v>119</v>
      </c>
      <c r="I444" t="s">
        <v>980</v>
      </c>
    </row>
    <row r="445" spans="5:9" x14ac:dyDescent="0.25">
      <c r="E445" t="s">
        <v>170</v>
      </c>
      <c r="F445" t="s">
        <v>557</v>
      </c>
      <c r="G445" t="s">
        <v>941</v>
      </c>
      <c r="H445" t="s">
        <v>119</v>
      </c>
      <c r="I445" t="s">
        <v>980</v>
      </c>
    </row>
    <row r="446" spans="5:9" x14ac:dyDescent="0.25">
      <c r="E446" t="s">
        <v>170</v>
      </c>
      <c r="F446" t="s">
        <v>558</v>
      </c>
      <c r="G446" t="s">
        <v>942</v>
      </c>
      <c r="H446" t="s">
        <v>119</v>
      </c>
      <c r="I446" t="s">
        <v>980</v>
      </c>
    </row>
    <row r="447" spans="5:9" x14ac:dyDescent="0.25">
      <c r="E447" t="s">
        <v>170</v>
      </c>
      <c r="F447" t="s">
        <v>1052</v>
      </c>
      <c r="G447" t="s">
        <v>1053</v>
      </c>
      <c r="H447" t="s">
        <v>119</v>
      </c>
      <c r="I447" t="s">
        <v>980</v>
      </c>
    </row>
    <row r="448" spans="5:9" x14ac:dyDescent="0.25">
      <c r="E448" t="s">
        <v>170</v>
      </c>
      <c r="F448" t="s">
        <v>559</v>
      </c>
      <c r="G448" t="s">
        <v>943</v>
      </c>
      <c r="H448" t="s">
        <v>119</v>
      </c>
      <c r="I448" t="s">
        <v>980</v>
      </c>
    </row>
    <row r="449" spans="5:9" x14ac:dyDescent="0.25">
      <c r="E449" t="s">
        <v>170</v>
      </c>
      <c r="F449" t="s">
        <v>560</v>
      </c>
      <c r="G449" t="s">
        <v>944</v>
      </c>
      <c r="H449" t="s">
        <v>119</v>
      </c>
      <c r="I449" t="s">
        <v>980</v>
      </c>
    </row>
    <row r="450" spans="5:9" x14ac:dyDescent="0.25">
      <c r="E450" t="s">
        <v>170</v>
      </c>
      <c r="F450" t="s">
        <v>984</v>
      </c>
      <c r="G450" t="s">
        <v>985</v>
      </c>
      <c r="H450" t="s">
        <v>119</v>
      </c>
      <c r="I450" t="s">
        <v>980</v>
      </c>
    </row>
    <row r="451" spans="5:9" x14ac:dyDescent="0.25">
      <c r="E451" t="s">
        <v>170</v>
      </c>
      <c r="F451" t="s">
        <v>561</v>
      </c>
      <c r="G451" t="s">
        <v>945</v>
      </c>
      <c r="H451" t="s">
        <v>119</v>
      </c>
      <c r="I451" t="s">
        <v>980</v>
      </c>
    </row>
    <row r="452" spans="5:9" x14ac:dyDescent="0.25">
      <c r="E452" t="s">
        <v>170</v>
      </c>
      <c r="F452" t="s">
        <v>562</v>
      </c>
      <c r="G452" t="s">
        <v>946</v>
      </c>
      <c r="H452" t="s">
        <v>119</v>
      </c>
      <c r="I452" t="s">
        <v>980</v>
      </c>
    </row>
  </sheetData>
  <conditionalFormatting sqref="F166">
    <cfRule type="duplicateValues" dxfId="42" priority="7"/>
  </conditionalFormatting>
  <conditionalFormatting sqref="F169">
    <cfRule type="duplicateValues" dxfId="41" priority="5"/>
  </conditionalFormatting>
  <conditionalFormatting sqref="F283">
    <cfRule type="duplicateValues" dxfId="40" priority="6"/>
  </conditionalFormatting>
  <conditionalFormatting sqref="F284:F1048576 F167:F168 F170:F282 F1:F165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workbookViewId="0">
      <selection activeCell="A6" sqref="A6"/>
    </sheetView>
  </sheetViews>
  <sheetFormatPr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A2" t="s">
        <v>1124</v>
      </c>
      <c r="C2" t="str">
        <f>Основний!E12</f>
        <v>Алексієнко Єгор Вікторович</v>
      </c>
      <c r="E2" t="b">
        <f>C2=G2</f>
        <v>0</v>
      </c>
      <c r="G2" s="32" t="s">
        <v>1124</v>
      </c>
      <c r="H2" s="33" t="s">
        <v>1370</v>
      </c>
      <c r="I2" s="33" t="s">
        <v>1371</v>
      </c>
      <c r="J2" s="33" t="s">
        <v>142</v>
      </c>
      <c r="K2" s="33" t="s">
        <v>1372</v>
      </c>
      <c r="L2" s="33" t="s">
        <v>1373</v>
      </c>
      <c r="M2" s="33" t="s">
        <v>1374</v>
      </c>
      <c r="N2" s="34" t="s">
        <v>1375</v>
      </c>
    </row>
    <row r="3" spans="1:14" x14ac:dyDescent="0.25">
      <c r="A3" t="s">
        <v>1179</v>
      </c>
      <c r="C3" t="str">
        <f>Основний!E13</f>
        <v>Амадор Євген Сесарович</v>
      </c>
      <c r="E3" t="b">
        <f t="shared" ref="E3:E66" si="0">C3=G3</f>
        <v>0</v>
      </c>
      <c r="G3" t="s">
        <v>1179</v>
      </c>
      <c r="H3" t="s">
        <v>1424</v>
      </c>
      <c r="I3" t="s">
        <v>1425</v>
      </c>
      <c r="J3" t="s">
        <v>142</v>
      </c>
      <c r="K3" t="s">
        <v>1426</v>
      </c>
      <c r="L3" t="s">
        <v>1427</v>
      </c>
      <c r="M3" t="s">
        <v>1428</v>
      </c>
      <c r="N3" t="s">
        <v>1429</v>
      </c>
    </row>
    <row r="4" spans="1:14" x14ac:dyDescent="0.25">
      <c r="A4" t="s">
        <v>1166</v>
      </c>
      <c r="C4" t="str">
        <f>Основний!E14</f>
        <v>Андрієчко Дмитро Ярославович</v>
      </c>
      <c r="E4" t="b">
        <f t="shared" si="0"/>
        <v>0</v>
      </c>
      <c r="G4" t="s">
        <v>1166</v>
      </c>
      <c r="H4" t="s">
        <v>1316</v>
      </c>
      <c r="I4" t="s">
        <v>1317</v>
      </c>
      <c r="J4" t="s">
        <v>563</v>
      </c>
      <c r="K4" t="s">
        <v>1318</v>
      </c>
      <c r="L4" t="s">
        <v>1319</v>
      </c>
      <c r="M4" t="s">
        <v>1320</v>
      </c>
      <c r="N4" t="s">
        <v>1321</v>
      </c>
    </row>
    <row r="5" spans="1:14" x14ac:dyDescent="0.25">
      <c r="A5" t="s">
        <v>1437</v>
      </c>
      <c r="C5" t="str">
        <f>Основний!E15</f>
        <v>Артемов Олег В'ячеславович</v>
      </c>
      <c r="E5" t="b">
        <f t="shared" si="0"/>
        <v>0</v>
      </c>
      <c r="G5" t="s">
        <v>1154</v>
      </c>
      <c r="H5" t="s">
        <v>1400</v>
      </c>
      <c r="I5" t="s">
        <v>1401</v>
      </c>
      <c r="J5" t="s">
        <v>564</v>
      </c>
      <c r="K5" t="s">
        <v>1402</v>
      </c>
      <c r="L5" t="s">
        <v>1403</v>
      </c>
      <c r="M5" t="s">
        <v>1404</v>
      </c>
      <c r="N5" t="s">
        <v>1405</v>
      </c>
    </row>
    <row r="6" spans="1:14" x14ac:dyDescent="0.25">
      <c r="A6" t="s">
        <v>1154</v>
      </c>
      <c r="C6" t="str">
        <f>Основний!E16</f>
        <v>Ахмадов Тимур Борисович</v>
      </c>
      <c r="E6" t="b">
        <f t="shared" si="0"/>
        <v>0</v>
      </c>
      <c r="G6" t="s">
        <v>1206</v>
      </c>
      <c r="H6" t="s">
        <v>1328</v>
      </c>
      <c r="I6" t="s">
        <v>1329</v>
      </c>
      <c r="J6" t="s">
        <v>565</v>
      </c>
      <c r="K6" t="s">
        <v>1330</v>
      </c>
      <c r="L6" t="s">
        <v>1331</v>
      </c>
      <c r="M6" t="s">
        <v>1332</v>
      </c>
      <c r="N6" t="s">
        <v>1333</v>
      </c>
    </row>
    <row r="7" spans="1:14" x14ac:dyDescent="0.25">
      <c r="A7" t="s">
        <v>1206</v>
      </c>
      <c r="C7" t="str">
        <f>Основний!E17</f>
        <v>Бабіч Микола Юрійович</v>
      </c>
      <c r="E7" t="b">
        <f t="shared" si="0"/>
        <v>0</v>
      </c>
      <c r="G7" t="s">
        <v>1182</v>
      </c>
      <c r="H7" t="s">
        <v>1340</v>
      </c>
      <c r="I7" t="s">
        <v>1341</v>
      </c>
      <c r="J7" t="s">
        <v>142</v>
      </c>
      <c r="K7" t="s">
        <v>1342</v>
      </c>
      <c r="L7" t="s">
        <v>1343</v>
      </c>
      <c r="M7" t="s">
        <v>1344</v>
      </c>
      <c r="N7" t="s">
        <v>1345</v>
      </c>
    </row>
    <row r="8" spans="1:14" x14ac:dyDescent="0.25">
      <c r="A8" t="s">
        <v>1182</v>
      </c>
      <c r="C8" t="str">
        <f>Основний!E18</f>
        <v>Багінський Анатолій Ігорович</v>
      </c>
      <c r="E8" t="b">
        <f t="shared" si="0"/>
        <v>0</v>
      </c>
      <c r="G8" t="s">
        <v>1133</v>
      </c>
      <c r="H8" t="s">
        <v>1277</v>
      </c>
      <c r="I8" t="s">
        <v>1278</v>
      </c>
      <c r="J8" t="s">
        <v>565</v>
      </c>
      <c r="K8" t="s">
        <v>1279</v>
      </c>
      <c r="L8" t="s">
        <v>1280</v>
      </c>
      <c r="M8" t="s">
        <v>1281</v>
      </c>
      <c r="N8" t="s">
        <v>1282</v>
      </c>
    </row>
    <row r="9" spans="1:14" x14ac:dyDescent="0.25">
      <c r="A9" t="s">
        <v>1448</v>
      </c>
      <c r="C9" t="str">
        <f>Основний!E19</f>
        <v>Балан Денис Сергійович</v>
      </c>
      <c r="E9" t="b">
        <f t="shared" si="0"/>
        <v>0</v>
      </c>
      <c r="G9" t="s">
        <v>1187</v>
      </c>
      <c r="H9" t="s">
        <v>1346</v>
      </c>
      <c r="I9" t="s">
        <v>1347</v>
      </c>
      <c r="J9" t="s">
        <v>142</v>
      </c>
      <c r="K9" t="s">
        <v>1348</v>
      </c>
      <c r="L9" t="s">
        <v>1349</v>
      </c>
      <c r="M9" t="s">
        <v>1350</v>
      </c>
      <c r="N9" t="s">
        <v>1351</v>
      </c>
    </row>
    <row r="10" spans="1:14" x14ac:dyDescent="0.25">
      <c r="A10" t="s">
        <v>1187</v>
      </c>
      <c r="C10" t="str">
        <f>Основний!E20</f>
        <v>Беднарський Назарій Тарасович</v>
      </c>
      <c r="E10" t="b">
        <f t="shared" si="0"/>
        <v>0</v>
      </c>
      <c r="G10" t="s">
        <v>1128</v>
      </c>
      <c r="H10" t="s">
        <v>1271</v>
      </c>
      <c r="I10" t="s">
        <v>1272</v>
      </c>
      <c r="J10" t="s">
        <v>565</v>
      </c>
      <c r="K10" t="s">
        <v>1273</v>
      </c>
      <c r="L10" t="s">
        <v>1274</v>
      </c>
      <c r="M10" t="s">
        <v>1275</v>
      </c>
      <c r="N10" t="s">
        <v>1276</v>
      </c>
    </row>
    <row r="11" spans="1:14" x14ac:dyDescent="0.25">
      <c r="A11" t="s">
        <v>1128</v>
      </c>
      <c r="C11" t="str">
        <f>Основний!E21</f>
        <v>Безкоровайний Володимир Васильович</v>
      </c>
      <c r="E11" t="b">
        <f t="shared" si="0"/>
        <v>0</v>
      </c>
      <c r="G11" t="s">
        <v>1193</v>
      </c>
      <c r="H11" t="s">
        <v>1376</v>
      </c>
      <c r="I11" t="s">
        <v>1377</v>
      </c>
      <c r="J11" t="s">
        <v>565</v>
      </c>
      <c r="K11" t="s">
        <v>1378</v>
      </c>
      <c r="L11" t="s">
        <v>1379</v>
      </c>
      <c r="M11" t="s">
        <v>1380</v>
      </c>
      <c r="N11" t="s">
        <v>1381</v>
      </c>
    </row>
    <row r="12" spans="1:14" x14ac:dyDescent="0.25">
      <c r="A12" t="s">
        <v>1193</v>
      </c>
      <c r="C12" t="str">
        <f>Основний!E22</f>
        <v>Бекетов Максим Володимирович</v>
      </c>
      <c r="E12" t="b">
        <f t="shared" si="0"/>
        <v>0</v>
      </c>
      <c r="G12" t="s">
        <v>1137</v>
      </c>
      <c r="H12" t="s">
        <v>1283</v>
      </c>
      <c r="I12" t="s">
        <v>1284</v>
      </c>
      <c r="J12" t="s">
        <v>565</v>
      </c>
      <c r="K12" t="s">
        <v>1285</v>
      </c>
      <c r="L12" t="s">
        <v>1286</v>
      </c>
      <c r="M12" t="s">
        <v>1287</v>
      </c>
      <c r="N12" t="s">
        <v>1288</v>
      </c>
    </row>
    <row r="13" spans="1:14" x14ac:dyDescent="0.25">
      <c r="A13" t="s">
        <v>1137</v>
      </c>
      <c r="C13" t="str">
        <f>Основний!E23</f>
        <v>Бендовський Ігор Віталійович</v>
      </c>
      <c r="E13" t="b">
        <f t="shared" si="0"/>
        <v>0</v>
      </c>
      <c r="G13" t="s">
        <v>1201</v>
      </c>
      <c r="H13" t="s">
        <v>1277</v>
      </c>
      <c r="I13" t="s">
        <v>1305</v>
      </c>
      <c r="J13" t="s">
        <v>565</v>
      </c>
      <c r="K13" t="s">
        <v>1306</v>
      </c>
      <c r="L13" t="s">
        <v>1307</v>
      </c>
      <c r="M13" t="s">
        <v>1308</v>
      </c>
      <c r="N13" t="s">
        <v>1309</v>
      </c>
    </row>
    <row r="14" spans="1:14" x14ac:dyDescent="0.25">
      <c r="A14" t="s">
        <v>1201</v>
      </c>
      <c r="C14" t="str">
        <f>Основний!E24</f>
        <v>Бережний Сергій Григорович</v>
      </c>
      <c r="E14" t="b">
        <f t="shared" si="0"/>
        <v>0</v>
      </c>
      <c r="G14" t="s">
        <v>1120</v>
      </c>
      <c r="H14" t="s">
        <v>1265</v>
      </c>
      <c r="I14" t="s">
        <v>1266</v>
      </c>
      <c r="J14" t="s">
        <v>564</v>
      </c>
      <c r="K14" t="s">
        <v>1267</v>
      </c>
      <c r="L14" t="s">
        <v>1268</v>
      </c>
      <c r="M14" t="s">
        <v>1269</v>
      </c>
      <c r="N14" t="s">
        <v>1270</v>
      </c>
    </row>
    <row r="15" spans="1:14" x14ac:dyDescent="0.25">
      <c r="A15" t="s">
        <v>1449</v>
      </c>
      <c r="C15" t="str">
        <f>Основний!E25</f>
        <v>Биковець Антон Романович</v>
      </c>
      <c r="E15" t="b">
        <f t="shared" si="0"/>
        <v>0</v>
      </c>
      <c r="G15" t="s">
        <v>1204</v>
      </c>
      <c r="H15" t="s">
        <v>1322</v>
      </c>
      <c r="I15" t="s">
        <v>1323</v>
      </c>
      <c r="J15" t="s">
        <v>565</v>
      </c>
      <c r="K15" t="s">
        <v>1324</v>
      </c>
      <c r="L15" t="s">
        <v>1325</v>
      </c>
      <c r="M15" t="s">
        <v>1326</v>
      </c>
      <c r="N15" t="s">
        <v>1327</v>
      </c>
    </row>
    <row r="16" spans="1:14" x14ac:dyDescent="0.25">
      <c r="A16" t="s">
        <v>1204</v>
      </c>
      <c r="C16" t="str">
        <f>Основний!E26</f>
        <v>Білокур Артем Вікторович</v>
      </c>
      <c r="E16" t="b">
        <f t="shared" si="0"/>
        <v>0</v>
      </c>
      <c r="G16" t="s">
        <v>1143</v>
      </c>
      <c r="H16" t="s">
        <v>1289</v>
      </c>
      <c r="I16" t="s">
        <v>1290</v>
      </c>
      <c r="J16" t="s">
        <v>142</v>
      </c>
      <c r="K16" t="s">
        <v>1291</v>
      </c>
      <c r="L16" t="s">
        <v>1292</v>
      </c>
      <c r="M16" t="s">
        <v>1293</v>
      </c>
      <c r="N16" t="s">
        <v>1294</v>
      </c>
    </row>
    <row r="17" spans="1:14" x14ac:dyDescent="0.25">
      <c r="A17" t="s">
        <v>1143</v>
      </c>
      <c r="C17" t="str">
        <f>Основний!E27</f>
        <v>Блощинський Іван Васильович</v>
      </c>
      <c r="E17" t="b">
        <f t="shared" si="0"/>
        <v>0</v>
      </c>
      <c r="G17" t="s">
        <v>1148</v>
      </c>
      <c r="H17" t="s">
        <v>1277</v>
      </c>
      <c r="I17" t="s">
        <v>1295</v>
      </c>
      <c r="J17" t="s">
        <v>564</v>
      </c>
      <c r="K17" t="s">
        <v>1296</v>
      </c>
      <c r="L17" t="s">
        <v>1297</v>
      </c>
      <c r="M17" t="s">
        <v>1298</v>
      </c>
      <c r="N17" t="s">
        <v>1299</v>
      </c>
    </row>
    <row r="18" spans="1:14" x14ac:dyDescent="0.25">
      <c r="A18" t="s">
        <v>1148</v>
      </c>
      <c r="C18" t="str">
        <f>Основний!E28</f>
        <v>Бойчук Олег Володимирович</v>
      </c>
      <c r="E18" t="b">
        <f t="shared" si="0"/>
        <v>0</v>
      </c>
      <c r="G18" t="s">
        <v>1116</v>
      </c>
      <c r="H18" t="s">
        <v>1259</v>
      </c>
      <c r="I18" t="s">
        <v>1260</v>
      </c>
      <c r="J18" t="s">
        <v>565</v>
      </c>
      <c r="K18" t="s">
        <v>1261</v>
      </c>
      <c r="L18" t="s">
        <v>1262</v>
      </c>
      <c r="M18" t="s">
        <v>1263</v>
      </c>
      <c r="N18" t="s">
        <v>1264</v>
      </c>
    </row>
    <row r="19" spans="1:14" x14ac:dyDescent="0.25">
      <c r="A19" t="s">
        <v>1116</v>
      </c>
      <c r="C19" t="str">
        <f>Основний!E29</f>
        <v>Бондаровський Олександр Юрійович</v>
      </c>
      <c r="E19" t="b">
        <f t="shared" si="0"/>
        <v>0</v>
      </c>
      <c r="G19" t="s">
        <v>1210</v>
      </c>
      <c r="H19" t="s">
        <v>1352</v>
      </c>
      <c r="I19" t="s">
        <v>1353</v>
      </c>
      <c r="J19" t="s">
        <v>563</v>
      </c>
      <c r="K19" t="s">
        <v>1354</v>
      </c>
      <c r="L19" t="s">
        <v>1355</v>
      </c>
      <c r="M19" t="s">
        <v>1356</v>
      </c>
      <c r="N19" t="s">
        <v>1357</v>
      </c>
    </row>
    <row r="20" spans="1:14" x14ac:dyDescent="0.25">
      <c r="A20" t="s">
        <v>1210</v>
      </c>
      <c r="C20" t="str">
        <f>Основний!E30</f>
        <v>Бондарук Андрій Миколайович</v>
      </c>
      <c r="E20" t="b">
        <f t="shared" si="0"/>
        <v>0</v>
      </c>
      <c r="G20" t="s">
        <v>1195</v>
      </c>
      <c r="H20" t="s">
        <v>1382</v>
      </c>
      <c r="I20" t="s">
        <v>1383</v>
      </c>
      <c r="J20" t="s">
        <v>564</v>
      </c>
      <c r="K20" t="s">
        <v>1384</v>
      </c>
      <c r="L20" t="s">
        <v>1385</v>
      </c>
      <c r="M20" t="s">
        <v>1386</v>
      </c>
      <c r="N20" t="s">
        <v>1387</v>
      </c>
    </row>
    <row r="21" spans="1:14" x14ac:dyDescent="0.25">
      <c r="A21" t="s">
        <v>1195</v>
      </c>
      <c r="C21" t="str">
        <f>Основний!E31</f>
        <v>Борисенко Артем Михайлович</v>
      </c>
      <c r="E21" t="b">
        <f t="shared" si="0"/>
        <v>0</v>
      </c>
      <c r="G21" t="s">
        <v>1197</v>
      </c>
      <c r="H21" t="s">
        <v>1388</v>
      </c>
      <c r="I21" t="s">
        <v>1389</v>
      </c>
      <c r="J21" t="s">
        <v>565</v>
      </c>
      <c r="K21" t="s">
        <v>1390</v>
      </c>
      <c r="L21" t="s">
        <v>1391</v>
      </c>
      <c r="M21" t="s">
        <v>1392</v>
      </c>
      <c r="N21" t="s">
        <v>1393</v>
      </c>
    </row>
    <row r="22" spans="1:14" x14ac:dyDescent="0.25">
      <c r="A22" t="s">
        <v>1197</v>
      </c>
      <c r="C22" t="str">
        <f>Основний!E32</f>
        <v>Борух Владислав Іванович</v>
      </c>
      <c r="E22" t="b">
        <f t="shared" si="0"/>
        <v>0</v>
      </c>
      <c r="G22" t="s">
        <v>1199</v>
      </c>
      <c r="H22" t="s">
        <v>1394</v>
      </c>
      <c r="I22" t="s">
        <v>1395</v>
      </c>
      <c r="J22" t="s">
        <v>565</v>
      </c>
      <c r="K22" t="s">
        <v>1396</v>
      </c>
      <c r="L22" t="s">
        <v>1397</v>
      </c>
      <c r="M22" t="s">
        <v>1398</v>
      </c>
      <c r="N22" t="s">
        <v>1399</v>
      </c>
    </row>
    <row r="23" spans="1:14" x14ac:dyDescent="0.25">
      <c r="A23" t="s">
        <v>1199</v>
      </c>
      <c r="C23" t="str">
        <f>Основний!E33</f>
        <v>Брик Максим Анатолійович</v>
      </c>
      <c r="E23" t="b">
        <f t="shared" si="0"/>
        <v>0</v>
      </c>
      <c r="G23" t="s">
        <v>1191</v>
      </c>
      <c r="H23" t="s">
        <v>1364</v>
      </c>
      <c r="I23" t="s">
        <v>1365</v>
      </c>
      <c r="J23" t="s">
        <v>142</v>
      </c>
      <c r="K23" t="s">
        <v>1366</v>
      </c>
      <c r="L23" t="s">
        <v>1367</v>
      </c>
      <c r="M23" t="s">
        <v>1368</v>
      </c>
      <c r="N23" t="s">
        <v>1369</v>
      </c>
    </row>
    <row r="24" spans="1:14" x14ac:dyDescent="0.25">
      <c r="A24" t="s">
        <v>1191</v>
      </c>
      <c r="C24" t="str">
        <f>Основний!E34</f>
        <v>Бубка Сергій Григорович</v>
      </c>
      <c r="E24" t="b">
        <f t="shared" si="0"/>
        <v>0</v>
      </c>
      <c r="G24" t="s">
        <v>1203</v>
      </c>
      <c r="H24" t="s">
        <v>1406</v>
      </c>
      <c r="I24" t="s">
        <v>1407</v>
      </c>
      <c r="J24" t="s">
        <v>564</v>
      </c>
      <c r="K24" t="s">
        <v>1408</v>
      </c>
      <c r="L24" t="s">
        <v>1409</v>
      </c>
      <c r="M24" t="s">
        <v>1410</v>
      </c>
      <c r="N24" t="s">
        <v>1411</v>
      </c>
    </row>
    <row r="25" spans="1:14" x14ac:dyDescent="0.25">
      <c r="A25" t="s">
        <v>1203</v>
      </c>
      <c r="C25" t="str">
        <f>Основний!E35</f>
        <v>Бурячок Іван Павлович</v>
      </c>
      <c r="E25" t="b">
        <f t="shared" si="0"/>
        <v>0</v>
      </c>
      <c r="G25" s="96" t="s">
        <v>1106</v>
      </c>
      <c r="H25" s="96" t="s">
        <v>1358</v>
      </c>
      <c r="I25" s="96" t="s">
        <v>1359</v>
      </c>
      <c r="J25" s="96" t="s">
        <v>565</v>
      </c>
      <c r="K25" s="96" t="s">
        <v>1360</v>
      </c>
      <c r="L25" s="96" t="s">
        <v>1361</v>
      </c>
      <c r="M25" s="96" t="s">
        <v>1362</v>
      </c>
      <c r="N25" s="96" t="s">
        <v>1363</v>
      </c>
    </row>
    <row r="26" spans="1:14" x14ac:dyDescent="0.25">
      <c r="A26" t="s">
        <v>1106</v>
      </c>
      <c r="C26" t="str">
        <f>Основний!E36</f>
        <v>Владикін Владислав Юрійович</v>
      </c>
      <c r="E26" t="b">
        <f t="shared" si="0"/>
        <v>0</v>
      </c>
      <c r="G26" t="s">
        <v>1208</v>
      </c>
      <c r="H26" t="s">
        <v>1334</v>
      </c>
      <c r="I26" t="s">
        <v>1335</v>
      </c>
      <c r="J26" t="s">
        <v>565</v>
      </c>
      <c r="K26" t="s">
        <v>1336</v>
      </c>
      <c r="L26" t="s">
        <v>1337</v>
      </c>
      <c r="M26" t="s">
        <v>1338</v>
      </c>
      <c r="N26" t="s">
        <v>1339</v>
      </c>
    </row>
    <row r="27" spans="1:14" x14ac:dyDescent="0.25">
      <c r="A27" t="s">
        <v>1208</v>
      </c>
      <c r="C27" t="str">
        <f>Основний!E37</f>
        <v>Волков Олександр Едуардович</v>
      </c>
      <c r="E27" t="b">
        <f t="shared" si="0"/>
        <v>0</v>
      </c>
      <c r="G27" t="s">
        <v>1170</v>
      </c>
      <c r="H27" t="s">
        <v>1412</v>
      </c>
      <c r="I27" t="s">
        <v>1413</v>
      </c>
      <c r="J27" t="s">
        <v>564</v>
      </c>
      <c r="K27" t="s">
        <v>1414</v>
      </c>
      <c r="L27" t="s">
        <v>1415</v>
      </c>
      <c r="M27" t="s">
        <v>1416</v>
      </c>
      <c r="N27" t="s">
        <v>1417</v>
      </c>
    </row>
    <row r="28" spans="1:14" x14ac:dyDescent="0.25">
      <c r="A28" t="s">
        <v>1170</v>
      </c>
      <c r="C28" t="str">
        <f>Основний!E38</f>
        <v>Волос Василь Васильович</v>
      </c>
      <c r="E28" t="b">
        <f t="shared" si="0"/>
        <v>0</v>
      </c>
      <c r="G28" s="96" t="s">
        <v>1112</v>
      </c>
      <c r="H28" s="96" t="s">
        <v>1253</v>
      </c>
      <c r="I28" s="96" t="s">
        <v>1254</v>
      </c>
      <c r="J28" s="96" t="s">
        <v>563</v>
      </c>
      <c r="K28" s="96" t="s">
        <v>1255</v>
      </c>
      <c r="L28" s="96" t="s">
        <v>1256</v>
      </c>
      <c r="M28" s="96" t="s">
        <v>1257</v>
      </c>
      <c r="N28" s="96" t="s">
        <v>1258</v>
      </c>
    </row>
    <row r="29" spans="1:14" x14ac:dyDescent="0.25">
      <c r="A29" t="s">
        <v>1112</v>
      </c>
      <c r="C29" t="str">
        <f>Основний!E39</f>
        <v>Волченбой Сергій Олександрович</v>
      </c>
      <c r="E29" t="b">
        <f t="shared" si="0"/>
        <v>0</v>
      </c>
      <c r="G29" t="s">
        <v>1200</v>
      </c>
      <c r="H29" t="s">
        <v>1277</v>
      </c>
      <c r="I29" t="s">
        <v>1300</v>
      </c>
      <c r="J29" t="s">
        <v>565</v>
      </c>
      <c r="K29" t="s">
        <v>1301</v>
      </c>
      <c r="L29" t="s">
        <v>1302</v>
      </c>
      <c r="M29" t="s">
        <v>1303</v>
      </c>
      <c r="N29" t="s">
        <v>1304</v>
      </c>
    </row>
    <row r="30" spans="1:14" x14ac:dyDescent="0.25">
      <c r="A30" t="s">
        <v>1200</v>
      </c>
      <c r="C30" t="str">
        <f>Основний!E40</f>
        <v>Воронов Ігор Валерійович</v>
      </c>
      <c r="E30" t="b">
        <f t="shared" si="0"/>
        <v>0</v>
      </c>
      <c r="G30" t="s">
        <v>1160</v>
      </c>
      <c r="H30" t="s">
        <v>1310</v>
      </c>
      <c r="I30" t="s">
        <v>1311</v>
      </c>
      <c r="J30" t="s">
        <v>564</v>
      </c>
      <c r="K30" t="s">
        <v>1312</v>
      </c>
      <c r="L30" t="s">
        <v>1313</v>
      </c>
      <c r="M30" t="s">
        <v>1314</v>
      </c>
      <c r="N30" t="s">
        <v>1315</v>
      </c>
    </row>
    <row r="31" spans="1:14" x14ac:dyDescent="0.25">
      <c r="A31" t="s">
        <v>1160</v>
      </c>
      <c r="C31" t="str">
        <f>Основний!E41</f>
        <v>Гарбар Денис Олександрович</v>
      </c>
      <c r="E31" t="b">
        <f t="shared" si="0"/>
        <v>0</v>
      </c>
      <c r="G31" t="s">
        <v>1209</v>
      </c>
      <c r="H31" t="s">
        <v>1430</v>
      </c>
      <c r="I31" t="s">
        <v>1431</v>
      </c>
      <c r="J31" t="s">
        <v>564</v>
      </c>
      <c r="K31" t="s">
        <v>1432</v>
      </c>
      <c r="L31" t="s">
        <v>1433</v>
      </c>
      <c r="M31" t="s">
        <v>1434</v>
      </c>
      <c r="N31" t="s">
        <v>1435</v>
      </c>
    </row>
    <row r="32" spans="1:14" x14ac:dyDescent="0.25">
      <c r="A32" t="s">
        <v>1209</v>
      </c>
      <c r="C32" t="str">
        <f>Основний!E42</f>
        <v>Геєць Валентин Олександрович</v>
      </c>
      <c r="E32" t="b">
        <f t="shared" si="0"/>
        <v>0</v>
      </c>
      <c r="G32" t="s">
        <v>1175</v>
      </c>
      <c r="H32" t="s">
        <v>1418</v>
      </c>
      <c r="I32" t="s">
        <v>1419</v>
      </c>
      <c r="J32" t="s">
        <v>142</v>
      </c>
      <c r="K32" t="s">
        <v>1420</v>
      </c>
      <c r="L32" t="s">
        <v>1421</v>
      </c>
      <c r="M32" t="s">
        <v>1422</v>
      </c>
      <c r="N32" t="s">
        <v>1423</v>
      </c>
    </row>
    <row r="33" spans="1:5" x14ac:dyDescent="0.25">
      <c r="A33" t="s">
        <v>1175</v>
      </c>
      <c r="C33" t="str">
        <f>Основний!E43</f>
        <v>Гейко Андрій Володимирович</v>
      </c>
      <c r="E33" t="b">
        <f t="shared" si="0"/>
        <v>0</v>
      </c>
    </row>
    <row r="34" spans="1:5" x14ac:dyDescent="0.25">
      <c r="C34" t="str">
        <f>Основний!E44</f>
        <v>Гілевич Назар Едуардович</v>
      </c>
      <c r="E34" t="b">
        <f t="shared" si="0"/>
        <v>0</v>
      </c>
    </row>
    <row r="35" spans="1:5" x14ac:dyDescent="0.25">
      <c r="C35" t="str">
        <f>Основний!E45</f>
        <v>Глухенький Роман Володимирович</v>
      </c>
      <c r="E35" t="b">
        <f t="shared" si="0"/>
        <v>0</v>
      </c>
    </row>
    <row r="36" spans="1:5" x14ac:dyDescent="0.25">
      <c r="C36" t="str">
        <f>Основний!E46</f>
        <v>Головей Олександр Олегович</v>
      </c>
      <c r="E36" t="b">
        <f t="shared" si="0"/>
        <v>0</v>
      </c>
    </row>
    <row r="37" spans="1:5" x14ac:dyDescent="0.25">
      <c r="C37" t="str">
        <f>Основний!E47</f>
        <v>Гоменюк Віктор Леонтійович</v>
      </c>
      <c r="E37" t="b">
        <f t="shared" si="0"/>
        <v>0</v>
      </c>
    </row>
    <row r="38" spans="1:5" x14ac:dyDescent="0.25">
      <c r="C38" t="str">
        <f>Основний!E48</f>
        <v>Гончарук Максим Олегович</v>
      </c>
      <c r="E38" t="b">
        <f t="shared" si="0"/>
        <v>0</v>
      </c>
    </row>
    <row r="39" spans="1:5" x14ac:dyDescent="0.25">
      <c r="C39" t="str">
        <f>Основний!E49</f>
        <v>Горай Сергій Олександрович</v>
      </c>
      <c r="E39" t="b">
        <f t="shared" si="0"/>
        <v>0</v>
      </c>
    </row>
    <row r="40" spans="1:5" x14ac:dyDescent="0.25">
      <c r="C40" t="str">
        <f>Основний!E50</f>
        <v>Гринь Сергій Олександрович</v>
      </c>
      <c r="E40" t="b">
        <f t="shared" si="0"/>
        <v>0</v>
      </c>
    </row>
    <row r="41" spans="1:5" x14ac:dyDescent="0.25">
      <c r="C41" t="str">
        <f>Основний!E51</f>
        <v>Гришин В'ячеслав Миколайович</v>
      </c>
      <c r="E41" t="b">
        <f t="shared" si="0"/>
        <v>0</v>
      </c>
    </row>
    <row r="42" spans="1:5" x14ac:dyDescent="0.25">
      <c r="C42" t="str">
        <f>Основний!E52</f>
        <v>Грищенко Пилип Олександрович</v>
      </c>
      <c r="E42" t="b">
        <f t="shared" si="0"/>
        <v>0</v>
      </c>
    </row>
    <row r="43" spans="1:5" x14ac:dyDescent="0.25">
      <c r="C43" t="str">
        <f>Основний!E53</f>
        <v>Гуєв Максим Валерійович</v>
      </c>
      <c r="E43" t="b">
        <f t="shared" si="0"/>
        <v>0</v>
      </c>
    </row>
    <row r="44" spans="1:5" x14ac:dyDescent="0.25">
      <c r="C44" t="str">
        <f>Основний!E54</f>
        <v>Давидов Микола Васильович</v>
      </c>
      <c r="E44" t="b">
        <f t="shared" si="0"/>
        <v>0</v>
      </c>
    </row>
    <row r="45" spans="1:5" x14ac:dyDescent="0.25">
      <c r="C45" t="str">
        <f>Основний!E55</f>
        <v>Демчук Роман Віталійович</v>
      </c>
      <c r="E45" t="b">
        <f t="shared" si="0"/>
        <v>0</v>
      </c>
    </row>
    <row r="46" spans="1:5" x14ac:dyDescent="0.25">
      <c r="C46" t="str">
        <f>Основний!E56</f>
        <v>Денисюк Олександр Андрійович</v>
      </c>
      <c r="E46" t="b">
        <f t="shared" si="0"/>
        <v>0</v>
      </c>
    </row>
    <row r="47" spans="1:5" x14ac:dyDescent="0.25">
      <c r="C47" t="str">
        <f>Основний!E57</f>
        <v>Деркач Руслан Миколайович</v>
      </c>
      <c r="E47" t="b">
        <f t="shared" si="0"/>
        <v>0</v>
      </c>
    </row>
    <row r="48" spans="1:5" x14ac:dyDescent="0.25">
      <c r="C48" t="str">
        <f>Основний!E58</f>
        <v>Дмитровський Борис Юрійович</v>
      </c>
      <c r="E48" t="b">
        <f t="shared" si="0"/>
        <v>0</v>
      </c>
    </row>
    <row r="49" spans="3:5" x14ac:dyDescent="0.25">
      <c r="C49" t="str">
        <f>Основний!E59</f>
        <v>Дробинко В'ячеслав Ігорович</v>
      </c>
      <c r="E49" t="b">
        <f t="shared" si="0"/>
        <v>0</v>
      </c>
    </row>
    <row r="50" spans="3:5" x14ac:dyDescent="0.25">
      <c r="C50" t="str">
        <f>Основний!E60</f>
        <v>Євтушик Станіслав Олександрович</v>
      </c>
      <c r="E50" t="b">
        <f t="shared" si="0"/>
        <v>0</v>
      </c>
    </row>
    <row r="51" spans="3:5" x14ac:dyDescent="0.25">
      <c r="C51" t="str">
        <f>Основний!E61</f>
        <v>Єпіфанов Руслан Сергійович</v>
      </c>
      <c r="E51" t="b">
        <f t="shared" si="0"/>
        <v>0</v>
      </c>
    </row>
    <row r="52" spans="3:5" x14ac:dyDescent="0.25">
      <c r="C52" t="str">
        <f>Основний!E62</f>
        <v>Жадько Юрій Миколайович</v>
      </c>
      <c r="E52" t="b">
        <f t="shared" si="0"/>
        <v>0</v>
      </c>
    </row>
    <row r="53" spans="3:5" x14ac:dyDescent="0.25">
      <c r="C53" t="str">
        <f>Основний!E63</f>
        <v>Жеведенко Сергій Миколайович</v>
      </c>
      <c r="E53" t="b">
        <f t="shared" si="0"/>
        <v>0</v>
      </c>
    </row>
    <row r="54" spans="3:5" x14ac:dyDescent="0.25">
      <c r="C54" t="str">
        <f>Основний!E64</f>
        <v>Зварич Олександр Володимирович</v>
      </c>
      <c r="E54" t="b">
        <f t="shared" si="0"/>
        <v>0</v>
      </c>
    </row>
    <row r="55" spans="3:5" x14ac:dyDescent="0.25">
      <c r="C55" t="str">
        <f>Основний!E65</f>
        <v>Земсков Віталій Юрійович</v>
      </c>
      <c r="E55" t="b">
        <f t="shared" si="0"/>
        <v>0</v>
      </c>
    </row>
    <row r="56" spans="3:5" x14ac:dyDescent="0.25">
      <c r="C56" t="str">
        <f>Основний!E66</f>
        <v>Зіненко Владислав Ігорович</v>
      </c>
      <c r="E56" t="b">
        <f t="shared" si="0"/>
        <v>0</v>
      </c>
    </row>
    <row r="57" spans="3:5" x14ac:dyDescent="0.25">
      <c r="C57" t="str">
        <f>Основний!E67</f>
        <v>Зуєв Владислав Анатолійович</v>
      </c>
      <c r="E57" t="b">
        <f t="shared" si="0"/>
        <v>0</v>
      </c>
    </row>
    <row r="58" spans="3:5" x14ac:dyDescent="0.25">
      <c r="C58" t="str">
        <f>Основний!E68</f>
        <v>Іванюк Сергій Мирославович</v>
      </c>
      <c r="E58" t="b">
        <f t="shared" si="0"/>
        <v>0</v>
      </c>
    </row>
    <row r="59" spans="3:5" x14ac:dyDescent="0.25">
      <c r="C59" t="str">
        <f>Основний!E69</f>
        <v>Ісаєнко Вадим Анатолійович</v>
      </c>
      <c r="E59" t="b">
        <f t="shared" si="0"/>
        <v>0</v>
      </c>
    </row>
    <row r="60" spans="3:5" x14ac:dyDescent="0.25">
      <c r="C60" t="str">
        <f>Основний!E70</f>
        <v>Калінін Анатолій Юрійович</v>
      </c>
      <c r="E60" t="b">
        <f t="shared" si="0"/>
        <v>0</v>
      </c>
    </row>
    <row r="61" spans="3:5" x14ac:dyDescent="0.25">
      <c r="C61" t="str">
        <f>Основний!E71</f>
        <v>Камлик Євген Миколайович</v>
      </c>
      <c r="E61" t="b">
        <f t="shared" si="0"/>
        <v>0</v>
      </c>
    </row>
    <row r="62" spans="3:5" x14ac:dyDescent="0.25">
      <c r="C62" t="str">
        <f>Основний!E72</f>
        <v>Католик Денис Васильович</v>
      </c>
      <c r="E62" t="b">
        <f t="shared" si="0"/>
        <v>0</v>
      </c>
    </row>
    <row r="63" spans="3:5" x14ac:dyDescent="0.25">
      <c r="C63" t="str">
        <f>Основний!E73</f>
        <v>Кириченко Максим Костянтинович</v>
      </c>
      <c r="E63" t="b">
        <f t="shared" si="0"/>
        <v>0</v>
      </c>
    </row>
    <row r="64" spans="3:5" x14ac:dyDescent="0.25">
      <c r="C64" t="str">
        <f>Основний!E74</f>
        <v>Клевцов Олександр Іванович</v>
      </c>
      <c r="E64" t="b">
        <f t="shared" si="0"/>
        <v>0</v>
      </c>
    </row>
    <row r="65" spans="3:5" x14ac:dyDescent="0.25">
      <c r="C65" t="str">
        <f>Основний!E75</f>
        <v>Кобзар Дмитро Віталійович</v>
      </c>
      <c r="E65" t="b">
        <f t="shared" si="0"/>
        <v>0</v>
      </c>
    </row>
    <row r="66" spans="3:5" x14ac:dyDescent="0.25">
      <c r="C66" t="str">
        <f>Основний!E76</f>
        <v>Коваль Дмитро Олександрович</v>
      </c>
      <c r="E66" t="b">
        <f t="shared" si="0"/>
        <v>0</v>
      </c>
    </row>
    <row r="67" spans="3:5" x14ac:dyDescent="0.25">
      <c r="C67" t="str">
        <f>Основний!E77</f>
        <v>Ковальчук Сергій Леонідович</v>
      </c>
      <c r="E67" t="b">
        <f t="shared" ref="E67:E93" si="1">C67=G67</f>
        <v>0</v>
      </c>
    </row>
    <row r="68" spans="3:5" x14ac:dyDescent="0.25">
      <c r="C68" t="str">
        <f>Основний!E78</f>
        <v>Коверін Артур Ейвазович</v>
      </c>
      <c r="E68" t="b">
        <f t="shared" si="1"/>
        <v>0</v>
      </c>
    </row>
    <row r="69" spans="3:5" x14ac:dyDescent="0.25">
      <c r="C69" t="str">
        <f>Основний!E79</f>
        <v>Ковязін Дмитро Олександрович</v>
      </c>
      <c r="E69" t="b">
        <f t="shared" si="1"/>
        <v>0</v>
      </c>
    </row>
    <row r="70" spans="3:5" x14ac:dyDescent="0.25">
      <c r="C70" t="str">
        <f>Основний!E80</f>
        <v>Козинко Олег Степанович</v>
      </c>
      <c r="E70" t="b">
        <f t="shared" si="1"/>
        <v>0</v>
      </c>
    </row>
    <row r="71" spans="3:5" x14ac:dyDescent="0.25">
      <c r="C71" t="str">
        <f>Основний!E81</f>
        <v>Комаровський Олександр Валерійович</v>
      </c>
      <c r="E71" t="b">
        <f t="shared" si="1"/>
        <v>0</v>
      </c>
    </row>
    <row r="72" spans="3:5" x14ac:dyDescent="0.25">
      <c r="C72" t="str">
        <f>Основний!E82</f>
        <v>Компанієць Віталій Васильович</v>
      </c>
      <c r="E72" t="b">
        <f t="shared" si="1"/>
        <v>0</v>
      </c>
    </row>
    <row r="73" spans="3:5" x14ac:dyDescent="0.25">
      <c r="C73" t="str">
        <f>Основний!E83</f>
        <v>Корєнєвський Тимур Олегович</v>
      </c>
      <c r="E73" t="b">
        <f t="shared" si="1"/>
        <v>0</v>
      </c>
    </row>
    <row r="74" spans="3:5" x14ac:dyDescent="0.25">
      <c r="C74" t="str">
        <f>Основний!E84</f>
        <v>Корольов Андрій Олегович</v>
      </c>
      <c r="E74" t="b">
        <f t="shared" si="1"/>
        <v>0</v>
      </c>
    </row>
    <row r="75" spans="3:5" x14ac:dyDescent="0.25">
      <c r="C75" t="str">
        <f>Основний!E85</f>
        <v>Корчан Павло Васильович</v>
      </c>
      <c r="E75" t="b">
        <f t="shared" si="1"/>
        <v>0</v>
      </c>
    </row>
    <row r="76" spans="3:5" x14ac:dyDescent="0.25">
      <c r="C76" t="str">
        <f>Основний!E86</f>
        <v>Костів Мирон Михайлович</v>
      </c>
      <c r="E76" t="b">
        <f t="shared" si="1"/>
        <v>0</v>
      </c>
    </row>
    <row r="77" spans="3:5" x14ac:dyDescent="0.25">
      <c r="C77" t="str">
        <f>Основний!E87</f>
        <v>Костюнін Андрій Юрійович</v>
      </c>
      <c r="E77" t="b">
        <f t="shared" si="1"/>
        <v>0</v>
      </c>
    </row>
    <row r="78" spans="3:5" x14ac:dyDescent="0.25">
      <c r="C78" t="str">
        <f>Основний!E88</f>
        <v>Котелянський Сергій Адамович</v>
      </c>
      <c r="E78" t="b">
        <f t="shared" si="1"/>
        <v>0</v>
      </c>
    </row>
    <row r="79" spans="3:5" x14ac:dyDescent="0.25">
      <c r="C79" t="str">
        <f>Основний!E89</f>
        <v>Кошель Руслан Євгенович</v>
      </c>
      <c r="E79" t="b">
        <f t="shared" si="1"/>
        <v>0</v>
      </c>
    </row>
    <row r="80" spans="3:5" x14ac:dyDescent="0.25">
      <c r="C80" t="str">
        <f>Основний!E90</f>
        <v>Кравець Олександр Миколайович</v>
      </c>
      <c r="E80" t="b">
        <f t="shared" si="1"/>
        <v>0</v>
      </c>
    </row>
    <row r="81" spans="3:7" x14ac:dyDescent="0.25">
      <c r="C81" t="str">
        <f>Основний!E91</f>
        <v>Красильщик Олександр Миколайович</v>
      </c>
      <c r="E81" t="b">
        <f t="shared" si="1"/>
        <v>0</v>
      </c>
    </row>
    <row r="82" spans="3:7" x14ac:dyDescent="0.25">
      <c r="C82" t="str">
        <f>Основний!E92</f>
        <v>Кричфалушій Микола Васильович</v>
      </c>
      <c r="E82" t="b">
        <f t="shared" si="1"/>
        <v>0</v>
      </c>
    </row>
    <row r="83" spans="3:7" x14ac:dyDescent="0.25">
      <c r="C83" t="str">
        <f>Основний!E93</f>
        <v>Кудимов Антон Володимирович</v>
      </c>
      <c r="E83" t="b">
        <f t="shared" si="1"/>
        <v>0</v>
      </c>
    </row>
    <row r="84" spans="3:7" x14ac:dyDescent="0.25">
      <c r="C84" t="str">
        <f>Основний!E94</f>
        <v>Куку Сергій Володимирович</v>
      </c>
      <c r="E84" t="b">
        <f t="shared" si="1"/>
        <v>0</v>
      </c>
    </row>
    <row r="85" spans="3:7" x14ac:dyDescent="0.25">
      <c r="C85" t="str">
        <f>Основний!E95</f>
        <v>Курманенко Геннадій Юрійович</v>
      </c>
      <c r="E85" t="b">
        <f t="shared" si="1"/>
        <v>0</v>
      </c>
    </row>
    <row r="86" spans="3:7" x14ac:dyDescent="0.25">
      <c r="C86" t="str">
        <f>Основний!E96</f>
        <v>Куц Антон Анатолійович</v>
      </c>
      <c r="E86" t="b">
        <f t="shared" si="1"/>
        <v>0</v>
      </c>
      <c r="G86" s="1"/>
    </row>
    <row r="87" spans="3:7" x14ac:dyDescent="0.25">
      <c r="C87" t="str">
        <f>Основний!E97</f>
        <v>Кучерявий Олександр Олександрович</v>
      </c>
      <c r="E87" t="b">
        <f t="shared" si="1"/>
        <v>0</v>
      </c>
    </row>
    <row r="88" spans="3:7" x14ac:dyDescent="0.25">
      <c r="C88" t="str">
        <f>Основний!E98</f>
        <v>Кушвид Микола Олександрович</v>
      </c>
      <c r="E88" t="b">
        <f t="shared" si="1"/>
        <v>0</v>
      </c>
    </row>
    <row r="89" spans="3:7" x14ac:dyDescent="0.25">
      <c r="C89" t="str">
        <f>Основний!E99</f>
        <v>Лазоренко Віктор Олександрович</v>
      </c>
      <c r="E89" t="b">
        <f t="shared" si="1"/>
        <v>0</v>
      </c>
    </row>
    <row r="90" spans="3:7" x14ac:dyDescent="0.25">
      <c r="C90" t="str">
        <f>Основний!E100</f>
        <v>Лебеденко Іван Васильович</v>
      </c>
      <c r="E90" t="b">
        <f t="shared" si="1"/>
        <v>0</v>
      </c>
    </row>
    <row r="91" spans="3:7" x14ac:dyDescent="0.25">
      <c r="C91" t="str">
        <f>Основний!E101</f>
        <v>Лемех Дмитро Олександрович</v>
      </c>
      <c r="E91" t="b">
        <f t="shared" si="1"/>
        <v>0</v>
      </c>
    </row>
    <row r="92" spans="3:7" x14ac:dyDescent="0.25">
      <c r="C92" t="str">
        <f>Основний!E102</f>
        <v>Лізвінський Сергій Ігорович</v>
      </c>
      <c r="E92" t="b">
        <f t="shared" si="1"/>
        <v>0</v>
      </c>
    </row>
    <row r="93" spans="3:7" x14ac:dyDescent="0.25">
      <c r="C93" t="str">
        <f>Основний!E103</f>
        <v>Літвінчук Віталій Петрович</v>
      </c>
      <c r="E93" t="b">
        <f t="shared" si="1"/>
        <v>0</v>
      </c>
    </row>
    <row r="94" spans="3:7" x14ac:dyDescent="0.25">
      <c r="C94" t="str">
        <f>Основний!E104</f>
        <v>Лопатін Богдан Сергійович</v>
      </c>
    </row>
    <row r="95" spans="3:7" x14ac:dyDescent="0.25">
      <c r="C95" t="str">
        <f>Основний!E105</f>
        <v>Лукан Юрій Васильович</v>
      </c>
    </row>
    <row r="96" spans="3:7" x14ac:dyDescent="0.25">
      <c r="C96" t="str">
        <f>Основний!E106</f>
        <v>Лук'янов Станіслав Анатолійович</v>
      </c>
    </row>
    <row r="97" spans="3:3" x14ac:dyDescent="0.25">
      <c r="C97" t="str">
        <f>Основний!E107</f>
        <v>Ляшенко Микола Володимирович</v>
      </c>
    </row>
    <row r="98" spans="3:3" x14ac:dyDescent="0.25">
      <c r="C98" t="str">
        <f>Основний!E108</f>
        <v>Маланчук Микола Григорович</v>
      </c>
    </row>
    <row r="99" spans="3:3" x14ac:dyDescent="0.25">
      <c r="C99" t="str">
        <f>Основний!E109</f>
        <v>Малієвський Владислав Володимирович</v>
      </c>
    </row>
    <row r="100" spans="3:3" x14ac:dyDescent="0.25">
      <c r="C100" t="str">
        <f>Основний!E110</f>
        <v>Манзій Ярослав Олегович</v>
      </c>
    </row>
    <row r="101" spans="3:3" x14ac:dyDescent="0.25">
      <c r="C101" t="str">
        <f>Основний!E111</f>
        <v>Мартищенко Денис Анатолійович</v>
      </c>
    </row>
    <row r="102" spans="3:3" x14ac:dyDescent="0.25">
      <c r="C102" t="str">
        <f>Основний!E112</f>
        <v>Марущак Артур Валерійович</v>
      </c>
    </row>
    <row r="103" spans="3:3" x14ac:dyDescent="0.25">
      <c r="C103" t="str">
        <f>Основний!E113</f>
        <v>Матіїшин Ярослав Степанович</v>
      </c>
    </row>
    <row r="104" spans="3:3" x14ac:dyDescent="0.25">
      <c r="C104" t="str">
        <f>Основний!E114</f>
        <v>Маховик Олег Віталійович</v>
      </c>
    </row>
    <row r="105" spans="3:3" x14ac:dyDescent="0.25">
      <c r="C105" t="str">
        <f>Основний!E115</f>
        <v>Мельник Роман Володимирович</v>
      </c>
    </row>
    <row r="106" spans="3:3" x14ac:dyDescent="0.25">
      <c r="C106" t="str">
        <f>Основний!E116</f>
        <v>Мельничук Віталій Васильович</v>
      </c>
    </row>
  </sheetData>
  <sortState xmlns:xlrd2="http://schemas.microsoft.com/office/spreadsheetml/2017/richdata2" ref="A2:A106">
    <sortCondition ref="A1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27:G55 G5:G12 C1:C1048576">
    <cfRule type="duplicateValues" dxfId="34" priority="230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5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5" customWidth="1"/>
    <col min="12" max="12" width="42.140625" customWidth="1"/>
    <col min="13" max="14" width="11.5703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72">Основний!C10:C181</f>
        <v>№ з/п</v>
      </c>
      <c r="B1" s="6" t="str" cm="1">
        <f t="array" ref="B1:B172">CONCATENATE("", Основний!E10:E181)</f>
        <v>189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25">
      <c r="A3">
        <v>1</v>
      </c>
      <c r="B3" t="str">
        <v>Алексієнко Єгор Вікторович</v>
      </c>
      <c r="C3" s="10" t="str">
        <v>27.02.1998</v>
      </c>
      <c r="D3" s="1" t="str">
        <v>3585212851</v>
      </c>
      <c r="E3" s="1">
        <f>IF(D3="", "", LEN(D3))</f>
        <v>10</v>
      </c>
      <c r="F3" t="str">
        <v>АВ99165</v>
      </c>
      <c r="G3" s="1">
        <f>IF(F3="", "", LEN(F3))</f>
        <v>7</v>
      </c>
      <c r="H3" t="str">
        <v>НМ519728
Ріпкенським РС УДМС
26.03.2016</v>
      </c>
      <c r="I3" s="1">
        <f t="shared" ref="I3:I34" si="0">IF(H3="", "", LEN(H3))</f>
        <v>39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35853</v>
      </c>
    </row>
    <row r="4" spans="1:16" x14ac:dyDescent="0.25">
      <c r="A4">
        <v>2</v>
      </c>
      <c r="B4" t="str">
        <v>Амадор Євген Сесарович</v>
      </c>
      <c r="C4" s="9" t="str">
        <v>06.10.1988</v>
      </c>
      <c r="D4" s="1" t="str">
        <v>3242112819</v>
      </c>
      <c r="E4" s="1">
        <f t="shared" ref="E4:E67" si="3">IF(D4="", "", LEN(D4))</f>
        <v>10</v>
      </c>
      <c r="F4" t="str">
        <v>АГ 041042</v>
      </c>
      <c r="G4" s="1">
        <f t="shared" ref="G4:G67" si="4">IF(F4="", "", LEN(F4))</f>
        <v>9</v>
      </c>
      <c r="H4" t="str">
        <v>ТТ 274051
Поділськким РВ ГУ ДМС УКР в м. Києві 
17.04.2015</v>
      </c>
      <c r="I4" s="1">
        <f t="shared" si="0"/>
        <v>58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25">
      <c r="A5">
        <v>3</v>
      </c>
      <c r="B5" t="str">
        <v>Андрієчко Дмитро Ярославович</v>
      </c>
      <c r="C5" s="9" t="str">
        <v>25.03.1995</v>
      </c>
      <c r="D5" s="1" t="str">
        <v>3478211154</v>
      </c>
      <c r="E5" s="1">
        <f t="shared" si="3"/>
        <v>10</v>
      </c>
      <c r="F5" t="str">
        <v>АГ125431</v>
      </c>
      <c r="G5" s="1">
        <f t="shared" si="4"/>
        <v>8</v>
      </c>
      <c r="H5" t="str">
        <v>СЕ614593
Коломийським РВ УМВС
26.08.2012</v>
      </c>
      <c r="I5" s="1">
        <f t="shared" si="0"/>
        <v>40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25">
      <c r="A6">
        <v>4</v>
      </c>
      <c r="B6" t="str">
        <v>Артемов Олег В'ячеславович</v>
      </c>
      <c r="C6" s="9" t="str">
        <v>14.07.1988</v>
      </c>
      <c r="D6" s="1" t="str">
        <v>3233706532</v>
      </c>
      <c r="E6" s="1">
        <f t="shared" si="3"/>
        <v>10</v>
      </c>
      <c r="F6" t="str">
        <v>АГ037302</v>
      </c>
      <c r="G6" s="1">
        <f t="shared" si="4"/>
        <v>8</v>
      </c>
      <c r="H6" t="str">
        <v>МН945835
Фрунзенським РВХ МУ ГУ МВС України в Харківській обл.
02.11.2007</v>
      </c>
      <c r="I6" s="1">
        <f t="shared" si="0"/>
        <v>73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Ахмадов Тимур Борисович</v>
      </c>
      <c r="C7" s="9" t="str">
        <v>17.10.1995</v>
      </c>
      <c r="D7" s="1" t="str">
        <v>3498803771</v>
      </c>
      <c r="E7" s="1">
        <f t="shared" si="3"/>
        <v>10</v>
      </c>
      <c r="F7" t="str">
        <v>АГ038682</v>
      </c>
      <c r="G7" s="1">
        <f t="shared" si="4"/>
        <v>8</v>
      </c>
      <c r="H7" t="str">
        <v>006101495
виданий 8034
18.05.2021</v>
      </c>
      <c r="I7" s="1">
        <f t="shared" si="0"/>
        <v>33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Бабіч Микола Юрійович</v>
      </c>
      <c r="C8" s="9" t="str">
        <v>25.10.1989</v>
      </c>
      <c r="D8" s="1" t="str">
        <v>3280506170</v>
      </c>
      <c r="E8" s="1">
        <f t="shared" si="3"/>
        <v>10</v>
      </c>
      <c r="F8" t="str">
        <v>АВ997742</v>
      </c>
      <c r="G8" s="1">
        <f t="shared" si="4"/>
        <v>8</v>
      </c>
      <c r="H8" t="str">
        <v>ВН323876
Нов. Волинським МРВ УМВС України в Житомирській обл.
23.11.2005</v>
      </c>
      <c r="I8" s="1">
        <f t="shared" si="0"/>
        <v>72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Багінський Анатолій Ігорович</v>
      </c>
      <c r="C9" s="9" t="str">
        <v>21.03.1988</v>
      </c>
      <c r="D9" s="1" t="str">
        <v>3222200874</v>
      </c>
      <c r="E9" s="1">
        <f t="shared" si="3"/>
        <v>10</v>
      </c>
      <c r="F9" t="str">
        <v>АВ895957</v>
      </c>
      <c r="G9" s="1">
        <f t="shared" si="4"/>
        <v>8</v>
      </c>
      <c r="H9" t="str">
        <v>СМ593382</v>
      </c>
      <c r="I9" s="1">
        <f t="shared" si="0"/>
        <v>8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Балан Денис Сергійович</v>
      </c>
      <c r="C10" s="9" t="str">
        <v>03.07.1990</v>
      </c>
      <c r="D10" s="1" t="str">
        <v>3305622137</v>
      </c>
      <c r="E10" s="1">
        <f t="shared" si="3"/>
        <v>10</v>
      </c>
      <c r="F10" t="str">
        <v>АВ022834</v>
      </c>
      <c r="G10" s="1">
        <f t="shared" si="4"/>
        <v>8</v>
      </c>
      <c r="H10" t="str">
        <v>КТ070675
Кельменецьким РВ УМВС України в Чернівецькій обл.
26.03.2012</v>
      </c>
      <c r="I10" s="1">
        <f t="shared" si="0"/>
        <v>69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Беднарський Назарій Тарасович</v>
      </c>
      <c r="C11" s="9" t="str">
        <v>17.08.1995</v>
      </c>
      <c r="D11" s="1" t="str">
        <v>3492706858</v>
      </c>
      <c r="E11" s="1">
        <f t="shared" si="3"/>
        <v>10</v>
      </c>
      <c r="F11" t="str">
        <v>АВ658938</v>
      </c>
      <c r="G11" s="1">
        <f t="shared" si="4"/>
        <v>8</v>
      </c>
      <c r="H11" t="str">
        <v>006674760
виданий 6110
06.09.2021</v>
      </c>
      <c r="I11" s="1">
        <f t="shared" si="0"/>
        <v>33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Безкоровайний Володимир Васильович</v>
      </c>
      <c r="C12" s="9" t="str">
        <v>16.11.1998</v>
      </c>
      <c r="D12" s="1" t="str">
        <v>3611404030</v>
      </c>
      <c r="E12" s="1">
        <f t="shared" si="3"/>
        <v>10</v>
      </c>
      <c r="F12" t="str">
        <v>АГ 038647</v>
      </c>
      <c r="G12" s="1">
        <f t="shared" si="4"/>
        <v>9</v>
      </c>
      <c r="H12" t="str">
        <v>СТ 442348</v>
      </c>
      <c r="I12" s="1">
        <f t="shared" si="0"/>
        <v>9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Бекетов Максим Володимирович</v>
      </c>
      <c r="C13" s="9" t="str">
        <v>10.06.1992</v>
      </c>
      <c r="D13" s="1" t="str">
        <v>3376402271</v>
      </c>
      <c r="E13" s="1">
        <f t="shared" si="3"/>
        <v>10</v>
      </c>
      <c r="F13" t="str">
        <v>АГ 443240</v>
      </c>
      <c r="G13" s="1">
        <f t="shared" si="4"/>
        <v>9</v>
      </c>
      <c r="H13" t="str">
        <v/>
      </c>
      <c r="I13" s="1" t="str">
        <f t="shared" si="0"/>
        <v/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Бендовський Ігор Віталійович</v>
      </c>
      <c r="C14" s="9" t="str">
        <v>05.04.1997</v>
      </c>
      <c r="D14" s="1" t="str">
        <v>3552409818</v>
      </c>
      <c r="E14" s="1">
        <f t="shared" si="3"/>
        <v>10</v>
      </c>
      <c r="F14" t="str">
        <v>АГ137686</v>
      </c>
      <c r="G14" s="1">
        <f t="shared" si="4"/>
        <v>8</v>
      </c>
      <c r="H14" t="str">
        <v>008576486
виданий 0532
19.12.2022</v>
      </c>
      <c r="I14" s="1">
        <f t="shared" si="0"/>
        <v>33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Бережний Сергій Григорович</v>
      </c>
      <c r="C15" s="9" t="str">
        <v>07.05.1994</v>
      </c>
      <c r="D15" s="1" t="str">
        <v>3446013979</v>
      </c>
      <c r="E15" s="1">
        <f t="shared" si="3"/>
        <v>10</v>
      </c>
      <c r="F15" t="str">
        <v>АГ051795</v>
      </c>
      <c r="G15" s="1">
        <f t="shared" si="4"/>
        <v>8</v>
      </c>
      <c r="H15" t="str">
        <v>003951106
виданий 5342
23.09.2019</v>
      </c>
      <c r="I15" s="1">
        <f t="shared" si="0"/>
        <v>33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Биковець Антон Романович</v>
      </c>
      <c r="C16" s="9" t="str">
        <v>03.08.1987</v>
      </c>
      <c r="D16" s="1" t="str">
        <v>3199112391</v>
      </c>
      <c r="E16" s="1">
        <f t="shared" si="3"/>
        <v>10</v>
      </c>
      <c r="F16" t="str">
        <v>СО 305755</v>
      </c>
      <c r="G16" s="1">
        <f t="shared" si="4"/>
        <v>9</v>
      </c>
      <c r="H16" t="str">
        <v>НМ 182810
Новозаводським ВМ УМВС УКР в Чергігівській обл
16.06.2004</v>
      </c>
      <c r="I16" s="1">
        <f t="shared" si="0"/>
        <v>67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Білокур Артем Вікторович</v>
      </c>
      <c r="C17" s="9" t="str">
        <v>02.09.1990</v>
      </c>
      <c r="D17" s="1" t="str">
        <v>3311713337</v>
      </c>
      <c r="E17" s="1">
        <f t="shared" si="3"/>
        <v>10</v>
      </c>
      <c r="F17" t="str">
        <v>СО921267</v>
      </c>
      <c r="G17" s="1">
        <f t="shared" si="4"/>
        <v>8</v>
      </c>
      <c r="H17" t="str">
        <v>МВ343355
Ковпаківським ВМС МВУМВС України в Сумській обл.
01.12.2006</v>
      </c>
      <c r="I17" s="1">
        <f t="shared" si="0"/>
        <v>68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Блощинський Іван Васильович</v>
      </c>
      <c r="C18" s="9" t="str">
        <v>17.10.1985</v>
      </c>
      <c r="D18" s="1" t="str">
        <v>3133610277</v>
      </c>
      <c r="E18" s="1">
        <f t="shared" si="3"/>
        <v>10</v>
      </c>
      <c r="F18" t="str">
        <v>АГ038683</v>
      </c>
      <c r="G18" s="1">
        <f t="shared" si="4"/>
        <v>8</v>
      </c>
      <c r="H18" t="str">
        <v>СВ426976
Бердянським МВ УМВС України в Запорізькій обл.
19.10.2001</v>
      </c>
      <c r="I18" s="1">
        <f t="shared" si="0"/>
        <v>66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Бойчук Олег Володимирович</v>
      </c>
      <c r="C19" s="9" t="str">
        <v>19.03.1996</v>
      </c>
      <c r="D19" s="1" t="str">
        <v>3514212170</v>
      </c>
      <c r="E19" s="1">
        <f t="shared" si="3"/>
        <v>10</v>
      </c>
      <c r="F19" t="str">
        <v>АГ 304949</v>
      </c>
      <c r="G19" s="1">
        <f t="shared" si="4"/>
        <v>9</v>
      </c>
      <c r="H19" t="str">
        <v>СЕ 604076
Тлумацьким РВ УМВС УКР в Івано-Франківській обл
18.05.2012</v>
      </c>
      <c r="I19" s="1">
        <f t="shared" si="0"/>
        <v>68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Бондаровський Олександр Юрійович</v>
      </c>
      <c r="C20" s="9" t="str">
        <v>17.09.1990</v>
      </c>
      <c r="D20" s="1" t="str">
        <v>3313207078</v>
      </c>
      <c r="E20" s="1">
        <f t="shared" si="3"/>
        <v>10</v>
      </c>
      <c r="F20" t="str">
        <v>АГ092057</v>
      </c>
      <c r="G20" s="1">
        <f t="shared" si="4"/>
        <v>8</v>
      </c>
      <c r="H20" t="str">
        <v>МЮ113942
Рівненським РВ УМВС України в Рівненській обл.
27.11.2006</v>
      </c>
      <c r="I20" s="1">
        <f t="shared" si="0"/>
        <v>66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Бондарук Андрій Миколайович</v>
      </c>
      <c r="C21" s="9" t="str">
        <v>28.11.1981</v>
      </c>
      <c r="D21" s="1" t="str">
        <v>2991702377</v>
      </c>
      <c r="E21" s="1">
        <f t="shared" si="3"/>
        <v>10</v>
      </c>
      <c r="F21" t="str">
        <v>АВ860524</v>
      </c>
      <c r="G21" s="1">
        <f t="shared" si="4"/>
        <v>8</v>
      </c>
      <c r="H21" t="str">
        <v>НА4832239
Славутським МВ УМВС України в Хмельникцькій обл.
27.04.1998</v>
      </c>
      <c r="I21" s="1">
        <f t="shared" si="0"/>
        <v>69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Борисенко Артем Михайлович</v>
      </c>
      <c r="C22" s="9" t="str">
        <v>17.03.1990</v>
      </c>
      <c r="D22" s="1" t="str">
        <v>3294801771</v>
      </c>
      <c r="E22" s="1">
        <f t="shared" si="3"/>
        <v>10</v>
      </c>
      <c r="F22" t="str">
        <v>АВ903899</v>
      </c>
      <c r="G22" s="1">
        <f t="shared" si="4"/>
        <v>8</v>
      </c>
      <c r="H22" t="str">
        <v>НМ379458
Срібнянським РВ УМЦС України в Чернігівській обл.
23.09.2010</v>
      </c>
      <c r="I22" s="1">
        <f t="shared" si="0"/>
        <v>69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Борух Владислав Іванович</v>
      </c>
      <c r="C23" s="9" t="str">
        <v>25.01.2000</v>
      </c>
      <c r="D23" s="1" t="str">
        <v>3654908619</v>
      </c>
      <c r="E23" s="1">
        <f t="shared" si="3"/>
        <v>10</v>
      </c>
      <c r="F23" t="str">
        <v>АВ963250</v>
      </c>
      <c r="G23" s="1">
        <f t="shared" si="4"/>
        <v>8</v>
      </c>
      <c r="H23" t="str">
        <v>000027006
виданий 6113
01.03.2016</v>
      </c>
      <c r="I23" s="1">
        <f t="shared" si="0"/>
        <v>33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Брик Максим Анатолійович</v>
      </c>
      <c r="C24" s="9" t="str">
        <v>16.01.1985</v>
      </c>
      <c r="D24" s="1" t="str">
        <v>3106217213</v>
      </c>
      <c r="E24" s="1">
        <f t="shared" si="3"/>
        <v>10</v>
      </c>
      <c r="F24" t="str">
        <v>МО594397</v>
      </c>
      <c r="G24" s="1">
        <f t="shared" si="4"/>
        <v>8</v>
      </c>
      <c r="H24" t="str">
        <v>СВ622863
Запорізьким РВ УМВС України в Запорізькій обл.
04.07.2002</v>
      </c>
      <c r="I24" s="1">
        <f t="shared" si="0"/>
        <v>66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Бубка Сергій Григорович</v>
      </c>
      <c r="C25" s="9" t="str">
        <v>06.08.1991</v>
      </c>
      <c r="D25" s="1" t="str">
        <v>3345512858</v>
      </c>
      <c r="E25" s="1">
        <f t="shared" si="3"/>
        <v>10</v>
      </c>
      <c r="F25" t="str">
        <v>АГ092056</v>
      </c>
      <c r="G25" s="1">
        <f t="shared" si="4"/>
        <v>8</v>
      </c>
      <c r="H25" t="str">
        <v>СМ990677
Яготинським РВ ГУ МВС України в Київській обл.
08.11.2007</v>
      </c>
      <c r="I25" s="1">
        <f t="shared" si="0"/>
        <v>66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Бурячок Іван Павлович</v>
      </c>
      <c r="C26" s="9" t="str">
        <v>22.02.1992</v>
      </c>
      <c r="D26" s="1" t="str">
        <v>3365516892</v>
      </c>
      <c r="E26" s="1">
        <f t="shared" si="3"/>
        <v>10</v>
      </c>
      <c r="F26" t="str">
        <v>АВ 997729</v>
      </c>
      <c r="G26" s="1">
        <f t="shared" si="4"/>
        <v>9</v>
      </c>
      <c r="H26" t="str">
        <v>ВН 557635
Романівським РВ УМВС УКР в Житомирській обл
27.06.2012</v>
      </c>
      <c r="I26" s="1">
        <f t="shared" si="0"/>
        <v>64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Владикін Владислав Юрійович</v>
      </c>
      <c r="C27" s="9" t="str">
        <v>23.09.1998</v>
      </c>
      <c r="D27" s="1" t="str">
        <v>3606009292</v>
      </c>
      <c r="E27" s="1">
        <f t="shared" si="3"/>
        <v>10</v>
      </c>
      <c r="F27" t="str">
        <v>АВ860455</v>
      </c>
      <c r="G27" s="1">
        <f t="shared" si="4"/>
        <v>8</v>
      </c>
      <c r="H27" t="str">
        <v>СТ451734</v>
      </c>
      <c r="I27" s="1">
        <f t="shared" si="0"/>
        <v>8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Волков Олександр Едуардович</v>
      </c>
      <c r="C28" s="9" t="str">
        <v>03.01.1999</v>
      </c>
      <c r="D28" s="1" t="str">
        <v>3616205535</v>
      </c>
      <c r="E28" s="1">
        <f t="shared" si="3"/>
        <v>10</v>
      </c>
      <c r="F28" t="str">
        <v>АГ041062</v>
      </c>
      <c r="G28" s="1">
        <f t="shared" si="4"/>
        <v>8</v>
      </c>
      <c r="H28" t="str">
        <v>НВ730093</v>
      </c>
      <c r="I28" s="1">
        <f t="shared" si="0"/>
        <v>8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Волос Василь Васильович</v>
      </c>
      <c r="C29" s="9" t="str">
        <v>09.05.1983</v>
      </c>
      <c r="D29" s="1" t="str">
        <v>3044404492</v>
      </c>
      <c r="E29" s="1">
        <f t="shared" si="3"/>
        <v>10</v>
      </c>
      <c r="F29" t="str">
        <v>АГ 120838</v>
      </c>
      <c r="G29" s="1">
        <f t="shared" si="4"/>
        <v>9</v>
      </c>
      <c r="H29" t="str">
        <v>ВО 642027</v>
      </c>
      <c r="I29" s="1">
        <f t="shared" si="0"/>
        <v>9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Волченбой Сергій Олександрович</v>
      </c>
      <c r="C30" s="9" t="str">
        <v>15.11.1987</v>
      </c>
      <c r="D30" s="1" t="str">
        <v>3209521612</v>
      </c>
      <c r="E30" s="1">
        <f t="shared" si="3"/>
        <v>10</v>
      </c>
      <c r="F30" t="str">
        <v>АГ 039498</v>
      </c>
      <c r="G30" s="1">
        <f t="shared" si="4"/>
        <v>9</v>
      </c>
      <c r="H30" t="str">
        <v>СТ 206290
Роздільнським РВ ГУ МВС УКР в Одеській обл
05.09.2010</v>
      </c>
      <c r="I30" s="1">
        <f t="shared" si="0"/>
        <v>63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Воронов Ігор Валерійович</v>
      </c>
      <c r="C31" s="9" t="str">
        <v>24.11.1996</v>
      </c>
      <c r="D31" s="1" t="str">
        <v>3539204293</v>
      </c>
      <c r="E31" s="1">
        <f t="shared" si="3"/>
        <v>10</v>
      </c>
      <c r="F31" t="str">
        <v>АГ114303</v>
      </c>
      <c r="G31" s="1">
        <f t="shared" si="4"/>
        <v>8</v>
      </c>
      <c r="H31" t="str">
        <v>007365301
виданий 1211
11.01.2022</v>
      </c>
      <c r="I31" s="1">
        <f t="shared" si="0"/>
        <v>33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Гарбар Денис Олександрович</v>
      </c>
      <c r="C32" s="9" t="str">
        <v>08.09.1999</v>
      </c>
      <c r="D32" s="1" t="str">
        <v>3641009953</v>
      </c>
      <c r="E32" s="1">
        <f t="shared" si="3"/>
        <v>10</v>
      </c>
      <c r="F32" t="str">
        <v>АГ 362869</v>
      </c>
      <c r="G32" s="1">
        <f t="shared" si="4"/>
        <v>9</v>
      </c>
      <c r="H32" t="str">
        <v>007077366
1818
19.11.2021</v>
      </c>
      <c r="I32" s="1">
        <f t="shared" si="0"/>
        <v>25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Геєць Валентин Олександрович</v>
      </c>
      <c r="C33" s="9" t="str">
        <v>02.08.1997</v>
      </c>
      <c r="D33" s="1" t="str">
        <v>3564302438</v>
      </c>
      <c r="E33" s="1">
        <f t="shared" si="3"/>
        <v>10</v>
      </c>
      <c r="F33" t="str">
        <v>АГ 003501</v>
      </c>
      <c r="G33" s="1">
        <f t="shared" si="4"/>
        <v>9</v>
      </c>
      <c r="H33" t="str">
        <v>ЕВ 339337
Новоарханчельським РС УДМС УКР в Кіровоградській обл
15.08.2013</v>
      </c>
      <c r="I33" s="1">
        <f t="shared" si="0"/>
        <v>73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Гейко Андрій Володимирович</v>
      </c>
      <c r="C34" s="9" t="str">
        <v>29.09.1995</v>
      </c>
      <c r="D34" s="1" t="str">
        <v>3497002635</v>
      </c>
      <c r="E34" s="1">
        <f t="shared" si="3"/>
        <v>10</v>
      </c>
      <c r="F34" t="str">
        <v>АВ 658933</v>
      </c>
      <c r="G34" s="1">
        <f t="shared" si="4"/>
        <v>9</v>
      </c>
      <c r="H34" t="str">
        <v>КО 866185</v>
      </c>
      <c r="I34" s="1">
        <f t="shared" si="0"/>
        <v>9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Гілевич Назар Едуардович</v>
      </c>
      <c r="C35" s="9" t="str">
        <v>30.08.1985</v>
      </c>
      <c r="D35" s="1" t="str">
        <v>3128824597</v>
      </c>
      <c r="E35" s="1">
        <f t="shared" si="3"/>
        <v>10</v>
      </c>
      <c r="F35" t="str">
        <v>АГ 511352</v>
      </c>
      <c r="G35" s="1">
        <f t="shared" si="4"/>
        <v>9</v>
      </c>
      <c r="H35" t="str">
        <v>КВ 850443
Буським РВ УМВС УКР в Львівській обл
26.02.2002</v>
      </c>
      <c r="I35" s="1">
        <f t="shared" ref="I35:I66" si="6">IF(H35="", "", LEN(H35))</f>
        <v>57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>Глухенький Роман Володимирович</v>
      </c>
      <c r="C36" s="9" t="str">
        <v>09.10.1991</v>
      </c>
      <c r="D36" s="1" t="str">
        <v>3351912271</v>
      </c>
      <c r="E36" s="1">
        <f t="shared" si="3"/>
        <v>10</v>
      </c>
      <c r="F36" t="str">
        <v>АВ 983734</v>
      </c>
      <c r="G36" s="1">
        <f t="shared" si="4"/>
        <v>9</v>
      </c>
      <c r="H36" t="str">
        <v>МЕ 840742</v>
      </c>
      <c r="I36" s="1">
        <f t="shared" si="6"/>
        <v>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>Головей Олександр Олегович</v>
      </c>
      <c r="C37" s="9" t="str">
        <v>02.02.1995</v>
      </c>
      <c r="D37" s="1" t="str">
        <v>3473109976</v>
      </c>
      <c r="E37" s="1">
        <f t="shared" si="3"/>
        <v>10</v>
      </c>
      <c r="F37" t="str">
        <v>АВ 951143</v>
      </c>
      <c r="G37" s="1">
        <f t="shared" si="4"/>
        <v>9</v>
      </c>
      <c r="H37" t="str">
        <v>004717928</v>
      </c>
      <c r="I37" s="1">
        <f t="shared" si="6"/>
        <v>9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>Гоменюк Віктор Леонтійович</v>
      </c>
      <c r="C38" s="9" t="str">
        <v>12.08.1997</v>
      </c>
      <c r="D38" s="1" t="str">
        <v>3565311432</v>
      </c>
      <c r="E38" s="1">
        <f t="shared" si="3"/>
        <v>10</v>
      </c>
      <c r="F38" t="str">
        <v>АГ 041084</v>
      </c>
      <c r="G38" s="1">
        <f t="shared" si="4"/>
        <v>9</v>
      </c>
      <c r="H38" t="str">
        <v>010087802</v>
      </c>
      <c r="I38" s="1">
        <f t="shared" si="6"/>
        <v>9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>Гончарук Максим Олегович</v>
      </c>
      <c r="C39" s="9" t="str">
        <v>09.06.1994</v>
      </c>
      <c r="D39" s="1" t="str">
        <v>3449300610</v>
      </c>
      <c r="E39" s="1">
        <f t="shared" si="3"/>
        <v>10</v>
      </c>
      <c r="F39" t="str">
        <v>АГ140729</v>
      </c>
      <c r="G39" s="1">
        <f t="shared" si="4"/>
        <v>8</v>
      </c>
      <c r="H39" t="str">
        <v>004313894
виданий 0519
09.12.2019</v>
      </c>
      <c r="I39" s="1">
        <f t="shared" si="6"/>
        <v>33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>Горай Сергій Олександрович</v>
      </c>
      <c r="C40" s="9" t="str">
        <v>14.05.1985</v>
      </c>
      <c r="D40" s="1" t="str">
        <v>3118024474</v>
      </c>
      <c r="E40" s="1">
        <f t="shared" si="3"/>
        <v>10</v>
      </c>
      <c r="F40" t="str">
        <v>АГ 443232</v>
      </c>
      <c r="G40" s="1">
        <f t="shared" si="4"/>
        <v>9</v>
      </c>
      <c r="H40" t="str">
        <v>ВО 810877</v>
      </c>
      <c r="I40" s="1">
        <f t="shared" si="6"/>
        <v>9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>Гринь Сергій Олександрович</v>
      </c>
      <c r="C41" s="9" t="str">
        <v>12.03.1991</v>
      </c>
      <c r="D41" s="1" t="str">
        <v>3330813498</v>
      </c>
      <c r="E41" s="1">
        <f t="shared" si="3"/>
        <v>10</v>
      </c>
      <c r="F41" t="str">
        <v>АГ109850</v>
      </c>
      <c r="G41" s="1">
        <f t="shared" si="4"/>
        <v>8</v>
      </c>
      <c r="H41" t="str">
        <v>СЮ111304
Орджонікідзеввським РВУ МВС України в Запорізькій обл.
30.10.2008</v>
      </c>
      <c r="I41" s="1">
        <f t="shared" si="6"/>
        <v>74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>Гришин В'ячеслав Миколайович</v>
      </c>
      <c r="C42" s="9" t="str">
        <v>25.01.1985</v>
      </c>
      <c r="D42" s="1" t="str">
        <v>3107118112</v>
      </c>
      <c r="E42" s="1">
        <f t="shared" si="3"/>
        <v>10</v>
      </c>
      <c r="F42" t="str">
        <v>АГ 038543</v>
      </c>
      <c r="G42" s="1">
        <f t="shared" si="4"/>
        <v>9</v>
      </c>
      <c r="H42" t="str">
        <v>МЕ 983852
Дніпровське РУ ГУ МВС УКР в м. Києві
29.01.2010</v>
      </c>
      <c r="I42" s="1">
        <f t="shared" si="6"/>
        <v>57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>Грищенко Пилип Олександрович</v>
      </c>
      <c r="C43" s="9" t="str">
        <v>11.05.1993</v>
      </c>
      <c r="D43" s="1" t="str">
        <v>3409904892</v>
      </c>
      <c r="E43" s="1">
        <f t="shared" si="3"/>
        <v>10</v>
      </c>
      <c r="F43" t="str">
        <v>АВ951142</v>
      </c>
      <c r="G43" s="1">
        <f t="shared" si="4"/>
        <v>8</v>
      </c>
      <c r="H43" t="str">
        <v>МЕ964037
Подільським РУ ГУ МВС України в місті Києві
22.09.2009</v>
      </c>
      <c r="I43" s="1">
        <f t="shared" si="6"/>
        <v>63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>Гуєв Максим Валерійович</v>
      </c>
      <c r="C44" s="9" t="str">
        <v>31.12.1991</v>
      </c>
      <c r="D44" s="1" t="str">
        <v>3360209096</v>
      </c>
      <c r="E44" s="1">
        <f t="shared" si="3"/>
        <v>10</v>
      </c>
      <c r="F44" t="str">
        <v>АГ337135</v>
      </c>
      <c r="G44" s="1">
        <f t="shared" si="4"/>
        <v>8</v>
      </c>
      <c r="H44" t="str">
        <v>002822667
виданий 7426
15.01.2019</v>
      </c>
      <c r="I44" s="1">
        <f t="shared" si="6"/>
        <v>33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>Давидов Микола Васильович</v>
      </c>
      <c r="C45" s="9" t="str">
        <v>10.08.1984</v>
      </c>
      <c r="D45" s="1" t="str">
        <v>3090312613</v>
      </c>
      <c r="E45" s="1">
        <f t="shared" si="3"/>
        <v>10</v>
      </c>
      <c r="F45" t="str">
        <v>МО530336</v>
      </c>
      <c r="G45" s="1">
        <f t="shared" si="4"/>
        <v>8</v>
      </c>
      <c r="H45" t="str">
        <v>ВМ994981
Радомишильським РВ УМВС України в Житомирській обл.
10.08.2001</v>
      </c>
      <c r="I45" s="1">
        <f t="shared" si="6"/>
        <v>71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>Демчук Роман Віталійович</v>
      </c>
      <c r="C46" s="9" t="str">
        <v>16.01.1991</v>
      </c>
      <c r="D46" s="1" t="str">
        <v>3325301631</v>
      </c>
      <c r="E46" s="1">
        <f t="shared" si="3"/>
        <v>10</v>
      </c>
      <c r="F46" t="str">
        <v>АГ181545</v>
      </c>
      <c r="G46" s="1">
        <f t="shared" si="4"/>
        <v>8</v>
      </c>
      <c r="H46" t="str">
        <v>СТ308120
Вишгородським РВ ГУ МВС України в Київській обл.
07.05.2012</v>
      </c>
      <c r="I46" s="1">
        <f t="shared" si="6"/>
        <v>68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>Денисюк Олександр Андрійович</v>
      </c>
      <c r="C47" s="9" t="str">
        <v>27.01.2000</v>
      </c>
      <c r="D47" s="1" t="str">
        <v>3655104891</v>
      </c>
      <c r="E47" s="1">
        <f t="shared" si="3"/>
        <v>10</v>
      </c>
      <c r="F47" t="str">
        <v>АГ 443237</v>
      </c>
      <c r="G47" s="1">
        <f t="shared" si="4"/>
        <v>9</v>
      </c>
      <c r="H47" t="str">
        <v>ВР 622833
Перечинським РС ГУ ДМС УКР в Закарпатській обл
05.03.20</v>
      </c>
      <c r="I47" s="1">
        <f t="shared" si="6"/>
        <v>65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>Деркач Руслан Миколайович</v>
      </c>
      <c r="C48" s="9" t="str">
        <v>18.11.1998</v>
      </c>
      <c r="D48" s="1" t="str">
        <v>3611600732</v>
      </c>
      <c r="E48" s="1">
        <f t="shared" si="3"/>
        <v>10</v>
      </c>
      <c r="F48" t="str">
        <v>АГ 511356</v>
      </c>
      <c r="G48" s="1">
        <f t="shared" si="4"/>
        <v>9</v>
      </c>
      <c r="H48" t="str">
        <v>FK 954619</v>
      </c>
      <c r="I48" s="1">
        <f t="shared" si="6"/>
        <v>9</v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>Дмитровський Борис Юрійович</v>
      </c>
      <c r="C49" s="9" t="str">
        <v>02.12.2001</v>
      </c>
      <c r="D49" s="1" t="str">
        <v>3722601097</v>
      </c>
      <c r="E49" s="1">
        <f t="shared" si="3"/>
        <v>10</v>
      </c>
      <c r="F49" t="str">
        <v>АГ 124747</v>
      </c>
      <c r="G49" s="1">
        <f t="shared" si="4"/>
        <v>9</v>
      </c>
      <c r="H49" t="str">
        <v>008250404
2110
21.09.2022</v>
      </c>
      <c r="I49" s="1">
        <f t="shared" si="6"/>
        <v>25</v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>Дробинко В'ячеслав Ігорович</v>
      </c>
      <c r="C50" s="9" t="str">
        <v>08.06.1992</v>
      </c>
      <c r="D50" s="1" t="str">
        <v>3376213373</v>
      </c>
      <c r="E50" s="1">
        <f t="shared" si="3"/>
        <v>10</v>
      </c>
      <c r="F50" t="str">
        <v>СО289338</v>
      </c>
      <c r="G50" s="1">
        <f t="shared" si="4"/>
        <v>8</v>
      </c>
      <c r="H50" t="str">
        <v>СТ374806
Білоцерківським МВ Управління ДМС України в Киїівській обл.
25.02.2014</v>
      </c>
      <c r="I50" s="1">
        <f t="shared" si="6"/>
        <v>79</v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>Євтушик Станіслав Олександрович</v>
      </c>
      <c r="C51" s="9" t="str">
        <v>09.04.1995</v>
      </c>
      <c r="D51" s="1" t="str">
        <v>3479701752</v>
      </c>
      <c r="E51" s="1">
        <f t="shared" si="3"/>
        <v>10</v>
      </c>
      <c r="F51" t="str">
        <v>АГ314333</v>
      </c>
      <c r="G51" s="1">
        <f t="shared" si="4"/>
        <v>8</v>
      </c>
      <c r="H51" t="str">
        <v>005316085
виданий 0716
12.10.2020</v>
      </c>
      <c r="I51" s="1">
        <f t="shared" si="6"/>
        <v>33</v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>Єпіфанов Руслан Сергійович</v>
      </c>
      <c r="C52" s="9" t="str">
        <v>19.06.1995</v>
      </c>
      <c r="D52" s="1" t="str">
        <v>3486804357</v>
      </c>
      <c r="E52" s="1">
        <f t="shared" si="3"/>
        <v>10</v>
      </c>
      <c r="F52" t="str">
        <v>АГ538413</v>
      </c>
      <c r="G52" s="1">
        <f t="shared" si="4"/>
        <v>8</v>
      </c>
      <c r="H52" t="str">
        <v>ВК957698
Костянстинівським РВГУДМС України в Донецькій обл.
30.10.2012</v>
      </c>
      <c r="I52" s="1">
        <f t="shared" si="6"/>
        <v>70</v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>Жадько Юрій Миколайович</v>
      </c>
      <c r="C53" s="9" t="str">
        <v>26.07.1993</v>
      </c>
      <c r="D53" s="1" t="str">
        <v>3417501656</v>
      </c>
      <c r="E53" s="1">
        <f t="shared" si="3"/>
        <v>10</v>
      </c>
      <c r="F53" t="str">
        <v>АГ035379</v>
      </c>
      <c r="G53" s="1">
        <f t="shared" si="4"/>
        <v>8</v>
      </c>
      <c r="H53" t="str">
        <v>000954984
виданий 7417
08.09.2017</v>
      </c>
      <c r="I53" s="1">
        <f t="shared" si="6"/>
        <v>33</v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>Жеведенко Сергій Миколайович</v>
      </c>
      <c r="C54" s="9" t="str">
        <v>23.10.1996</v>
      </c>
      <c r="D54" s="1" t="str">
        <v>3536002516</v>
      </c>
      <c r="E54" s="1">
        <f t="shared" si="3"/>
        <v>10</v>
      </c>
      <c r="F54" t="str">
        <v>АГ 041040</v>
      </c>
      <c r="G54" s="1">
        <f t="shared" si="4"/>
        <v>9</v>
      </c>
      <c r="H54" t="str">
        <v>007301751
3229
24.12.2021</v>
      </c>
      <c r="I54" s="1">
        <f t="shared" si="6"/>
        <v>25</v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>Зварич Олександр Володимирович</v>
      </c>
      <c r="C55" s="9" t="str">
        <v>20.08.1987</v>
      </c>
      <c r="D55" s="1" t="str">
        <v>3200815832</v>
      </c>
      <c r="E55" s="1">
        <f t="shared" si="3"/>
        <v>10</v>
      </c>
      <c r="F55" t="str">
        <v>СО862865</v>
      </c>
      <c r="G55" s="1">
        <f t="shared" si="4"/>
        <v>8</v>
      </c>
      <c r="H55" t="str">
        <v>МЕ229379
Солом'янським РУ ГУ МВС України в місті Києві
16.09.2003</v>
      </c>
      <c r="I55" s="1">
        <f t="shared" si="6"/>
        <v>65</v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>Земсков Віталій Юрійович</v>
      </c>
      <c r="C56" s="9" t="str">
        <v>21.12.1985</v>
      </c>
      <c r="D56" s="1" t="str">
        <v>3140107233</v>
      </c>
      <c r="E56" s="1">
        <f t="shared" si="3"/>
        <v>10</v>
      </c>
      <c r="F56" t="str">
        <v>АГ362876</v>
      </c>
      <c r="G56" s="1">
        <f t="shared" si="4"/>
        <v>8</v>
      </c>
      <c r="H56" t="str">
        <v>Житомирським МВ УМВС України в Житомирській обл.
27.07.2002</v>
      </c>
      <c r="I56" s="1">
        <f t="shared" si="6"/>
        <v>59</v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>Зіненко Владислав Ігорович</v>
      </c>
      <c r="C57" s="9" t="str">
        <v>02.01.1995</v>
      </c>
      <c r="D57" s="1" t="str">
        <v>3470000953</v>
      </c>
      <c r="E57" s="1">
        <f t="shared" si="3"/>
        <v>10</v>
      </c>
      <c r="F57" t="str">
        <v>АГ041090</v>
      </c>
      <c r="G57" s="1">
        <f t="shared" si="4"/>
        <v>8</v>
      </c>
      <c r="H57" t="str">
        <v>004749687</v>
      </c>
      <c r="I57" s="1">
        <f t="shared" si="6"/>
        <v>9</v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>Зуєв Владислав Анатолійович</v>
      </c>
      <c r="C58" s="9" t="str">
        <v>04.04.1997</v>
      </c>
      <c r="D58" s="1" t="str">
        <v>3552302131</v>
      </c>
      <c r="E58" s="1">
        <f t="shared" si="3"/>
        <v>10</v>
      </c>
      <c r="F58" t="str">
        <v>АГ 038649</v>
      </c>
      <c r="G58" s="1">
        <f t="shared" si="4"/>
        <v>9</v>
      </c>
      <c r="H58" t="str">
        <v>007694365</v>
      </c>
      <c r="I58" s="1">
        <f t="shared" si="6"/>
        <v>9</v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>Іванюк Сергій Мирославович</v>
      </c>
      <c r="C59" s="9" t="str">
        <v>14.08.1987</v>
      </c>
      <c r="D59" s="1" t="str">
        <v>3200207552</v>
      </c>
      <c r="E59" s="1">
        <f t="shared" si="3"/>
        <v>10</v>
      </c>
      <c r="F59" t="str">
        <v>АГ125421</v>
      </c>
      <c r="G59" s="1">
        <f t="shared" si="4"/>
        <v>8</v>
      </c>
      <c r="H59" t="str">
        <v>СЕ261111
Коломийським МВ УМВС</v>
      </c>
      <c r="I59" s="1">
        <f t="shared" si="6"/>
        <v>29</v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>Ісаєнко Вадим Анатолійович</v>
      </c>
      <c r="C60" s="9" t="str">
        <v>30.11.1996</v>
      </c>
      <c r="D60" s="1" t="str">
        <v>3539802894</v>
      </c>
      <c r="E60" s="1">
        <f t="shared" si="3"/>
        <v>10</v>
      </c>
      <c r="F60" t="str">
        <v>АГ038616</v>
      </c>
      <c r="G60" s="1">
        <f t="shared" si="4"/>
        <v>8</v>
      </c>
      <c r="H60" t="str">
        <v>НМ445337
Носівським РС УДМС Укарїни в Чернігівській обл.
12.03.2013</v>
      </c>
      <c r="I60" s="1">
        <f t="shared" si="6"/>
        <v>67</v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>Калінін Анатолій Юрійович</v>
      </c>
      <c r="C61" s="9" t="str">
        <v>06.08.1989</v>
      </c>
      <c r="D61" s="1" t="str">
        <v>3272518419</v>
      </c>
      <c r="E61" s="1">
        <f t="shared" si="3"/>
        <v>10</v>
      </c>
      <c r="F61" t="str">
        <v>АГ 515524</v>
      </c>
      <c r="G61" s="1">
        <f t="shared" si="4"/>
        <v>9</v>
      </c>
      <c r="H61" t="str">
        <v>004317124
4652
10.12.2019</v>
      </c>
      <c r="I61" s="1">
        <f t="shared" si="6"/>
        <v>25</v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>Камлик Євген Миколайович</v>
      </c>
      <c r="C62" s="9" t="str">
        <v>29.09.1986</v>
      </c>
      <c r="D62" s="1" t="str">
        <v>3168318256</v>
      </c>
      <c r="E62" s="1">
        <f t="shared" si="3"/>
        <v>10</v>
      </c>
      <c r="F62" t="str">
        <v>АГ 040352</v>
      </c>
      <c r="G62" s="1">
        <f t="shared" si="4"/>
        <v>9</v>
      </c>
      <c r="H62" t="str">
        <v>ЕЕ 748276</v>
      </c>
      <c r="I62" s="1">
        <f t="shared" si="6"/>
        <v>9</v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>Католик Денис Васильович</v>
      </c>
      <c r="C63" s="9" t="str">
        <v>05.09.1983</v>
      </c>
      <c r="D63" s="1" t="str">
        <v>3056311536</v>
      </c>
      <c r="E63" s="1">
        <f t="shared" si="3"/>
        <v>10</v>
      </c>
      <c r="F63" t="str">
        <v>АГ270366</v>
      </c>
      <c r="G63" s="1">
        <f t="shared" si="4"/>
        <v>8</v>
      </c>
      <c r="H63" t="str">
        <v>КР767982
Другим відділом ЧМВ УМВС України в Чернівецькій обл.
24.01.2003</v>
      </c>
      <c r="I63" s="1">
        <f t="shared" si="6"/>
        <v>72</v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>Кириченко Максим Костянтинович</v>
      </c>
      <c r="C64" s="9" t="str">
        <v>30.06.1988</v>
      </c>
      <c r="D64" s="1" t="str">
        <v>3232317159</v>
      </c>
      <c r="E64" s="1">
        <f t="shared" si="3"/>
        <v>10</v>
      </c>
      <c r="F64" t="str">
        <v>АГ037253</v>
      </c>
      <c r="G64" s="1">
        <f t="shared" si="4"/>
        <v>8</v>
      </c>
      <c r="H64" t="str">
        <v>МЕ480126</v>
      </c>
      <c r="I64" s="1">
        <f t="shared" si="6"/>
        <v>8</v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>Клевцов Олександр Іванович</v>
      </c>
      <c r="C65" s="9" t="str">
        <v>21.05.1992</v>
      </c>
      <c r="D65" s="1" t="str">
        <v>3374400757</v>
      </c>
      <c r="E65" s="1">
        <f t="shared" si="3"/>
        <v>10</v>
      </c>
      <c r="F65" t="str">
        <v>АГ 362877</v>
      </c>
      <c r="G65" s="1">
        <f t="shared" si="4"/>
        <v>9</v>
      </c>
      <c r="H65" t="str">
        <v>ВК 692261
Дзержиньским МВ ГУ МВС УКР в Донецькій обл
11.02.2010</v>
      </c>
      <c r="I65" s="1">
        <f t="shared" si="6"/>
        <v>63</v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>Кобзар Дмитро Віталійович</v>
      </c>
      <c r="C66" s="9" t="str">
        <v>06.01.1998</v>
      </c>
      <c r="D66" s="1" t="str">
        <v>3580002893</v>
      </c>
      <c r="E66" s="1">
        <f t="shared" si="3"/>
        <v>10</v>
      </c>
      <c r="F66" t="str">
        <v>АГ104063</v>
      </c>
      <c r="G66" s="1">
        <f t="shared" si="4"/>
        <v>8</v>
      </c>
      <c r="H66" t="str">
        <v>007024710
виданий 2311
09.11.2021</v>
      </c>
      <c r="I66" s="1">
        <f t="shared" si="6"/>
        <v>33</v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>Коваль Дмитро Олександрович</v>
      </c>
      <c r="C67" s="9" t="str">
        <v>29.05.1988</v>
      </c>
      <c r="D67" s="1" t="str">
        <v>3229124559</v>
      </c>
      <c r="E67" s="1">
        <f t="shared" si="3"/>
        <v>10</v>
      </c>
      <c r="F67" t="str">
        <v>АГ 140742</v>
      </c>
      <c r="G67" s="1">
        <f t="shared" si="4"/>
        <v>9</v>
      </c>
      <c r="H67" t="str">
        <v>АТ 177362
Вінницьким РС УДМС УКР в Вінницькій обл
28.03.2017</v>
      </c>
      <c r="I67" s="1">
        <f t="shared" ref="I67:I98" si="8">IF(H67="", "", LEN(H67))</f>
        <v>60</v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>Ковальчук Сергій Леонідович</v>
      </c>
      <c r="C68" s="9" t="str">
        <v>04.02.1996</v>
      </c>
      <c r="D68" s="1" t="str">
        <v>3509812176</v>
      </c>
      <c r="E68" s="1">
        <f t="shared" ref="E68:E131" si="11">IF(D68="", "", LEN(D68))</f>
        <v>10</v>
      </c>
      <c r="F68" t="str">
        <v>АГ 038588</v>
      </c>
      <c r="G68" s="1">
        <f t="shared" ref="G68:G131" si="12">IF(F68="", "", LEN(F68))</f>
        <v>9</v>
      </c>
      <c r="H68" t="str">
        <v>007415330
1828
20.01.2022</v>
      </c>
      <c r="I68" s="1">
        <f t="shared" si="8"/>
        <v>25</v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>Коверін Артур Ейвазович</v>
      </c>
      <c r="C69" s="9" t="str">
        <v>15.01.1995</v>
      </c>
      <c r="D69" s="1" t="str">
        <v>3471314018</v>
      </c>
      <c r="E69" s="1">
        <f t="shared" si="11"/>
        <v>10</v>
      </c>
      <c r="F69" t="str">
        <v>АГ184973</v>
      </c>
      <c r="G69" s="1">
        <f t="shared" si="12"/>
        <v>8</v>
      </c>
      <c r="H69" t="str">
        <v>АО028800
Широківським РВ ГУМВС України в Дніпропетровській обл.
16.07.2012</v>
      </c>
      <c r="I69" s="1">
        <f t="shared" si="8"/>
        <v>74</v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>Ковязін Дмитро Олександрович</v>
      </c>
      <c r="C70" s="9" t="str">
        <v>14.09.1991</v>
      </c>
      <c r="D70" s="1" t="str">
        <v>3349416256</v>
      </c>
      <c r="E70" s="1">
        <f t="shared" si="11"/>
        <v>10</v>
      </c>
      <c r="F70" t="str">
        <v>АГ292169</v>
      </c>
      <c r="G70" s="1">
        <f t="shared" si="12"/>
        <v>8</v>
      </c>
      <c r="H70" t="str">
        <v>НЕ722915
Придніпровським РВ у м. Черкаси УДМС України в Черкаській обл.
25.06.2014</v>
      </c>
      <c r="I70" s="1">
        <f t="shared" si="8"/>
        <v>82</v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>Козинко Олег Степанович</v>
      </c>
      <c r="C71" s="9" t="str">
        <v>07.10.1991</v>
      </c>
      <c r="D71" s="1" t="str">
        <v>3351703911</v>
      </c>
      <c r="E71" s="1">
        <f t="shared" si="11"/>
        <v>10</v>
      </c>
      <c r="F71" t="str">
        <v>АГ237649</v>
      </c>
      <c r="G71" s="1">
        <f t="shared" si="12"/>
        <v>8</v>
      </c>
      <c r="H71" t="str">
        <v>011409800
виданйи 0517
27.12.2024</v>
      </c>
      <c r="I71" s="1">
        <f t="shared" si="8"/>
        <v>33</v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>Комаровський Олександр Валерійович</v>
      </c>
      <c r="C72" s="9" t="str">
        <v>29.10.1985</v>
      </c>
      <c r="D72" s="1" t="str">
        <v>3134815431</v>
      </c>
      <c r="E72" s="1">
        <f t="shared" si="11"/>
        <v>10</v>
      </c>
      <c r="F72" t="str">
        <v>СО 512608</v>
      </c>
      <c r="G72" s="1">
        <f t="shared" si="12"/>
        <v>9</v>
      </c>
      <c r="H72" t="str">
        <v>ЕЕ 755851</v>
      </c>
      <c r="I72" s="1">
        <f t="shared" si="8"/>
        <v>9</v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>Компанієць Віталій Васильович</v>
      </c>
      <c r="C73" s="9" t="str">
        <v>09.05.1984</v>
      </c>
      <c r="D73" s="1" t="str">
        <v>3081014015</v>
      </c>
      <c r="E73" s="1">
        <f t="shared" si="11"/>
        <v>10</v>
      </c>
      <c r="F73" t="str">
        <v>АГ140730</v>
      </c>
      <c r="G73" s="1">
        <f t="shared" si="12"/>
        <v>8</v>
      </c>
      <c r="H73" t="str">
        <v>АМ084582
Широківським РВ УМВС України в Дніпропетровській обл.
23.12.2000</v>
      </c>
      <c r="I73" s="1">
        <f t="shared" si="8"/>
        <v>73</v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>Корєнєвський Тимур Олегович</v>
      </c>
      <c r="C74" s="9" t="str">
        <v>07.02.1993</v>
      </c>
      <c r="D74" s="1" t="str">
        <v>3400612638</v>
      </c>
      <c r="E74" s="1">
        <f t="shared" si="11"/>
        <v>10</v>
      </c>
      <c r="F74" t="str">
        <v>СО 863040</v>
      </c>
      <c r="G74" s="1">
        <f t="shared" si="12"/>
        <v>9</v>
      </c>
      <c r="H74" t="str">
        <v>003957798
8034
05.03.2019</v>
      </c>
      <c r="I74" s="1">
        <f t="shared" si="8"/>
        <v>25</v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>Корольов Андрій Олегович</v>
      </c>
      <c r="C75" s="9" t="str">
        <v>23.06.1991</v>
      </c>
      <c r="D75" s="1" t="str">
        <v>3341101598</v>
      </c>
      <c r="E75" s="1">
        <f t="shared" si="11"/>
        <v>10</v>
      </c>
      <c r="F75" t="str">
        <v>АГ 362873</v>
      </c>
      <c r="G75" s="1">
        <f t="shared" si="12"/>
        <v>9</v>
      </c>
      <c r="H75" t="str">
        <v>011085211
1810
20.09.2024</v>
      </c>
      <c r="I75" s="1">
        <f t="shared" si="8"/>
        <v>25</v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>Корчан Павло Васильович</v>
      </c>
      <c r="C76" s="9" t="str">
        <v>08.02.2000</v>
      </c>
      <c r="D76" s="1" t="str">
        <v>3656302256</v>
      </c>
      <c r="E76" s="1">
        <f t="shared" si="11"/>
        <v>10</v>
      </c>
      <c r="F76" t="str">
        <v>АВ 895953</v>
      </c>
      <c r="G76" s="1">
        <f t="shared" si="12"/>
        <v>9</v>
      </c>
      <c r="H76" t="str">
        <v>000041532
3245
24.03.2016</v>
      </c>
      <c r="I76" s="1">
        <f t="shared" si="8"/>
        <v>25</v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>Костів Мирон Михайлович</v>
      </c>
      <c r="C77" s="9" t="str">
        <v>21.02.1990</v>
      </c>
      <c r="D77" s="1" t="str">
        <v>3292402874</v>
      </c>
      <c r="E77" s="1">
        <f t="shared" si="11"/>
        <v>10</v>
      </c>
      <c r="F77" t="str">
        <v>АВ984346</v>
      </c>
      <c r="G77" s="1">
        <f t="shared" si="12"/>
        <v>8</v>
      </c>
      <c r="H77" t="str">
        <v>КС580724</v>
      </c>
      <c r="I77" s="1">
        <f t="shared" si="8"/>
        <v>8</v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>Костюнін Андрій Юрійович</v>
      </c>
      <c r="C78" s="9" t="str">
        <v>31.10.1991</v>
      </c>
      <c r="D78" s="1" t="str">
        <v>3354112851</v>
      </c>
      <c r="E78" s="1">
        <f t="shared" si="11"/>
        <v>10</v>
      </c>
      <c r="F78" t="str">
        <v>АВ 351162</v>
      </c>
      <c r="G78" s="1">
        <f t="shared" si="12"/>
        <v>9</v>
      </c>
      <c r="H78" t="str">
        <v>МР 438965
Дніпровським РВ у м Херсоні УДМВС УКР в Херсонській обл
23.08.2014</v>
      </c>
      <c r="I78" s="1">
        <f t="shared" si="8"/>
        <v>76</v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>Котелянський Сергій Адамович</v>
      </c>
      <c r="C79" s="9" t="str">
        <v>30.10.1989</v>
      </c>
      <c r="D79" s="1" t="str">
        <v>3281014154</v>
      </c>
      <c r="E79" s="1">
        <f t="shared" si="11"/>
        <v>10</v>
      </c>
      <c r="F79" t="str">
        <v>АГ362864</v>
      </c>
      <c r="G79" s="1">
        <f t="shared" si="12"/>
        <v>8</v>
      </c>
      <c r="H79" t="str">
        <v>008379800</v>
      </c>
      <c r="I79" s="1">
        <f t="shared" si="8"/>
        <v>9</v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>Кошель Руслан Євгенович</v>
      </c>
      <c r="C80" s="9" t="str">
        <v>24.03.1989</v>
      </c>
      <c r="D80" s="1" t="str">
        <v>3259001076</v>
      </c>
      <c r="E80" s="1">
        <f t="shared" si="11"/>
        <v>10</v>
      </c>
      <c r="F80" t="str">
        <v>АГ639744</v>
      </c>
      <c r="G80" s="1">
        <f t="shared" si="12"/>
        <v>8</v>
      </c>
      <c r="H80" t="str">
        <v>НМ236663
Носівським РВ УМВС України в Чернігівській обл.
09.11.2005</v>
      </c>
      <c r="I80" s="1">
        <f t="shared" si="8"/>
        <v>67</v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>Кравець Олександр Миколайович</v>
      </c>
      <c r="C81" s="9" t="str">
        <v>28.02.1983</v>
      </c>
      <c r="D81" s="1" t="str">
        <v>3037418094</v>
      </c>
      <c r="E81" s="1">
        <f t="shared" si="11"/>
        <v>10</v>
      </c>
      <c r="F81" t="str">
        <v>АГ537405</v>
      </c>
      <c r="G81" s="1">
        <f t="shared" si="12"/>
        <v>8</v>
      </c>
      <c r="H81" t="str">
        <v>АК498364
Амур-Нижньодніпровським РВ ДМУ УМВС України в Дніпропетровській обл.
29.03.1999</v>
      </c>
      <c r="I81" s="1">
        <f t="shared" si="8"/>
        <v>88</v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>Красильщик Олександр Миколайович</v>
      </c>
      <c r="C82" s="9" t="str">
        <v>17.09.1981</v>
      </c>
      <c r="D82" s="1" t="str">
        <v>2984511397</v>
      </c>
      <c r="E82" s="1">
        <f t="shared" si="11"/>
        <v>10</v>
      </c>
      <c r="F82" t="str">
        <v>АГ106160</v>
      </c>
      <c r="G82" s="1">
        <f t="shared" si="12"/>
        <v>8</v>
      </c>
      <c r="H82" t="str">
        <v>002208431
виданий 2310
17.08.2018</v>
      </c>
      <c r="I82" s="1">
        <f t="shared" si="8"/>
        <v>33</v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>Кричфалушій Микола Васильович</v>
      </c>
      <c r="C83" s="9" t="str">
        <v>17.01.1993</v>
      </c>
      <c r="D83" s="1" t="str">
        <v>3398501710</v>
      </c>
      <c r="E83" s="1">
        <f t="shared" si="11"/>
        <v>10</v>
      </c>
      <c r="F83" t="str">
        <v>АГ120827</v>
      </c>
      <c r="G83" s="1">
        <f t="shared" si="12"/>
        <v>8</v>
      </c>
      <c r="H83" t="str">
        <v>011123032
виданий 8013
01.10.2024</v>
      </c>
      <c r="I83" s="1">
        <f t="shared" si="8"/>
        <v>33</v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>Кудимов Антон Володимирович</v>
      </c>
      <c r="C84" s="9" t="str">
        <v>30.01.1987</v>
      </c>
      <c r="D84" s="1" t="str">
        <v>3180624791</v>
      </c>
      <c r="E84" s="1">
        <f t="shared" si="11"/>
        <v>10</v>
      </c>
      <c r="F84" t="str">
        <v>АГ041057</v>
      </c>
      <c r="G84" s="1">
        <f t="shared" si="12"/>
        <v>8</v>
      </c>
      <c r="H84" t="str">
        <v>МЕ542658
Артемівським РВ ЛМУ УМВС України в Луганській обл.
30.09.2004</v>
      </c>
      <c r="I84" s="1">
        <f t="shared" si="8"/>
        <v>70</v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>Куку Сергій Володимирович</v>
      </c>
      <c r="C85" s="9" t="str">
        <v>31.03.1989</v>
      </c>
      <c r="D85" s="1" t="str">
        <v>3259717235</v>
      </c>
      <c r="E85" s="1">
        <f t="shared" si="11"/>
        <v>10</v>
      </c>
      <c r="F85" t="str">
        <v>АГ040354</v>
      </c>
      <c r="G85" s="1">
        <f t="shared" si="12"/>
        <v>8</v>
      </c>
      <c r="H85" t="str">
        <v>СМ752481</v>
      </c>
      <c r="I85" s="1">
        <f t="shared" si="8"/>
        <v>8</v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>Курманенко Геннадій Юрійович</v>
      </c>
      <c r="C86" s="9" t="str">
        <v>26.01.1984</v>
      </c>
      <c r="D86" s="1" t="str">
        <v>3070621676</v>
      </c>
      <c r="E86" s="1">
        <f t="shared" si="11"/>
        <v>10</v>
      </c>
      <c r="F86" t="str">
        <v>АГ489209</v>
      </c>
      <c r="G86" s="1">
        <f t="shared" si="12"/>
        <v>8</v>
      </c>
      <c r="H86" t="str">
        <v>ОК027391</v>
      </c>
      <c r="I86" s="1">
        <f t="shared" si="8"/>
        <v>8</v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>Куц Антон Анатолійович</v>
      </c>
      <c r="C87" s="9" t="str">
        <v>30.01.1997</v>
      </c>
      <c r="D87" s="1" t="str">
        <v>3545906372</v>
      </c>
      <c r="E87" s="1">
        <f t="shared" si="11"/>
        <v>10</v>
      </c>
      <c r="F87" t="str">
        <v>АГ 035369</v>
      </c>
      <c r="G87" s="1">
        <f t="shared" si="12"/>
        <v>9</v>
      </c>
      <c r="H87" t="str">
        <v>007529919</v>
      </c>
      <c r="I87" s="1">
        <f t="shared" si="8"/>
        <v>9</v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>Кучерявий Олександр Олександрович</v>
      </c>
      <c r="C88" s="9" t="str">
        <v>03.11.1991</v>
      </c>
      <c r="D88" s="1" t="str">
        <v>3354412091</v>
      </c>
      <c r="E88" s="1">
        <f t="shared" si="11"/>
        <v>10</v>
      </c>
      <c r="F88" t="str">
        <v>АГ449023</v>
      </c>
      <c r="G88" s="1">
        <f t="shared" si="12"/>
        <v>8</v>
      </c>
      <c r="H88" t="str">
        <v>ОК015151
Біляївським РВ ГУ ДМС України в Одеській обл.
06.08.2016</v>
      </c>
      <c r="I88" s="1">
        <f t="shared" si="8"/>
        <v>65</v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>Кушвид Микола Олександрович</v>
      </c>
      <c r="C89" s="9" t="str">
        <v>05.09.1997</v>
      </c>
      <c r="D89" s="1" t="str">
        <v>3567701017</v>
      </c>
      <c r="E89" s="1">
        <f t="shared" si="11"/>
        <v>10</v>
      </c>
      <c r="F89" t="str">
        <v>АВ 951141</v>
      </c>
      <c r="G89" s="1">
        <f t="shared" si="12"/>
        <v>9</v>
      </c>
      <c r="H89" t="str">
        <v>006937759</v>
      </c>
      <c r="I89" s="1">
        <f t="shared" si="8"/>
        <v>9</v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>Лазоренко Віктор Олександрович</v>
      </c>
      <c r="C90" s="9" t="str">
        <v>29.12.1990</v>
      </c>
      <c r="D90" s="1" t="str">
        <v>3323505171</v>
      </c>
      <c r="E90" s="1">
        <f t="shared" si="11"/>
        <v>10</v>
      </c>
      <c r="F90" t="str">
        <v>СО744353</v>
      </c>
      <c r="G90" s="1">
        <f t="shared" si="12"/>
        <v>8</v>
      </c>
      <c r="H90" t="str">
        <v>НЕ577885
Чорнобаївським РВ УМВС України в Черкаській обл.
16.10.2009</v>
      </c>
      <c r="I90" s="1">
        <f t="shared" si="8"/>
        <v>68</v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>Лебеденко Іван Васильович</v>
      </c>
      <c r="C91" s="9" t="str">
        <v>27.05.1990</v>
      </c>
      <c r="D91" s="1" t="str">
        <v>3301907959</v>
      </c>
      <c r="E91" s="1">
        <f t="shared" si="11"/>
        <v>10</v>
      </c>
      <c r="F91" t="str">
        <v>АВ 895958</v>
      </c>
      <c r="G91" s="1">
        <f t="shared" si="12"/>
        <v>9</v>
      </c>
      <c r="H91" t="str">
        <v>FY 247785</v>
      </c>
      <c r="I91" s="1">
        <f t="shared" si="8"/>
        <v>9</v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>Лемех Дмитро Олександрович</v>
      </c>
      <c r="C92" s="9" t="str">
        <v>16.04.1993</v>
      </c>
      <c r="D92" s="1" t="str">
        <v>3407412451</v>
      </c>
      <c r="E92" s="1">
        <f t="shared" si="11"/>
        <v>10</v>
      </c>
      <c r="F92" t="str">
        <v>АГ449022</v>
      </c>
      <c r="G92" s="1">
        <f t="shared" si="12"/>
        <v>8</v>
      </c>
      <c r="H92" t="str">
        <v>002971783
виданий 6336
15.02.2019</v>
      </c>
      <c r="I92" s="1">
        <f t="shared" si="8"/>
        <v>33</v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>Лізвінський Сергій Ігорович</v>
      </c>
      <c r="C93" s="9" t="str">
        <v>27.03.1984</v>
      </c>
      <c r="D93" s="1" t="str">
        <v>3076716293</v>
      </c>
      <c r="E93" s="1">
        <f t="shared" si="11"/>
        <v>10</v>
      </c>
      <c r="F93" t="str">
        <v>АГ 041073</v>
      </c>
      <c r="G93" s="1">
        <f t="shared" si="12"/>
        <v>9</v>
      </c>
      <c r="H93" t="str">
        <v>МЕ 635567</v>
      </c>
      <c r="I93" s="1">
        <f t="shared" si="8"/>
        <v>9</v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>Літвінчук Віталій Петрович</v>
      </c>
      <c r="C94" s="9" t="str">
        <v>28.02.1981</v>
      </c>
      <c r="D94" s="1" t="str">
        <v>2964407377</v>
      </c>
      <c r="E94" s="1">
        <f t="shared" si="11"/>
        <v>10</v>
      </c>
      <c r="F94" t="str">
        <v>АГ 437655</v>
      </c>
      <c r="G94" s="1">
        <f t="shared" si="12"/>
        <v>9</v>
      </c>
      <c r="H94" t="str">
        <v>АС 560034
Рожищельським РВ УМВС УКР в Волинській обл
17.12.1998</v>
      </c>
      <c r="I94" s="1">
        <f t="shared" si="8"/>
        <v>63</v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>Лопатін Богдан Сергійович</v>
      </c>
      <c r="C95" s="9" t="str">
        <v>04.05.1987</v>
      </c>
      <c r="D95" s="1" t="str">
        <v>3190020555</v>
      </c>
      <c r="E95" s="1">
        <f t="shared" si="11"/>
        <v>10</v>
      </c>
      <c r="F95" t="str">
        <v>АГ 535663</v>
      </c>
      <c r="G95" s="1">
        <f t="shared" si="12"/>
        <v>9</v>
      </c>
      <c r="H95" t="str">
        <v>АН 237785
Дзержинським РВ Криворізького МУ УМВС УКР в Дніпропетровській обл
05.04.2004</v>
      </c>
      <c r="I95" s="1">
        <f t="shared" si="8"/>
        <v>86</v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>Лукан Юрій Васильович</v>
      </c>
      <c r="C96" s="9" t="str">
        <v>06.05.1982</v>
      </c>
      <c r="D96" s="1" t="str">
        <v>3007625336</v>
      </c>
      <c r="E96" s="1">
        <f t="shared" si="11"/>
        <v>10</v>
      </c>
      <c r="F96" t="str">
        <v>АГ 270367</v>
      </c>
      <c r="G96" s="1">
        <f t="shared" si="12"/>
        <v>9</v>
      </c>
      <c r="H96" t="str">
        <v>КР 627459
Путильським РВ УМВС УКР в Чернівецькій обл
25.02.2002</v>
      </c>
      <c r="I96" s="1">
        <f t="shared" si="8"/>
        <v>63</v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>Лук'янов Станіслав Анатолійович</v>
      </c>
      <c r="C97" s="9" t="str">
        <v>19.09.1992</v>
      </c>
      <c r="D97" s="1" t="str">
        <v>3386515637</v>
      </c>
      <c r="E97" s="1">
        <f t="shared" si="11"/>
        <v>10</v>
      </c>
      <c r="F97" t="str">
        <v>АГ041122</v>
      </c>
      <c r="G97" s="1">
        <f t="shared" si="12"/>
        <v>8</v>
      </c>
      <c r="H97" t="str">
        <v>ЕВ216474</v>
      </c>
      <c r="I97" s="1">
        <f t="shared" si="8"/>
        <v>8</v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>Ляшенко Микола Володимирович</v>
      </c>
      <c r="C98" s="9" t="str">
        <v>09.07.1989</v>
      </c>
      <c r="D98" s="1" t="str">
        <v>3269717512</v>
      </c>
      <c r="E98" s="1">
        <f t="shared" si="11"/>
        <v>10</v>
      </c>
      <c r="F98" t="str">
        <v>АГ 535649</v>
      </c>
      <c r="G98" s="1">
        <f t="shared" si="12"/>
        <v>9</v>
      </c>
      <c r="H98" t="str">
        <v>005287199
1264
05.10.2020</v>
      </c>
      <c r="I98" s="1">
        <f t="shared" si="8"/>
        <v>25</v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>Маланчук Микола Григорович</v>
      </c>
      <c r="C99" s="9" t="str">
        <v>04.05.1993</v>
      </c>
      <c r="D99" s="1" t="str">
        <v>3409216153</v>
      </c>
      <c r="E99" s="1">
        <f t="shared" si="11"/>
        <v>10</v>
      </c>
      <c r="F99" t="str">
        <v>АГ 038677</v>
      </c>
      <c r="G99" s="1">
        <f t="shared" si="12"/>
        <v>9</v>
      </c>
      <c r="H99" t="str">
        <v>001899712
1827
24.05.2018</v>
      </c>
      <c r="I99" s="1">
        <f t="shared" ref="I99:I130" si="14">IF(H99="", "", LEN(H99))</f>
        <v>25</v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>Малієвський Владислав Володимирович</v>
      </c>
      <c r="C100" s="9" t="str">
        <v>06.10.1997</v>
      </c>
      <c r="D100" s="1" t="str">
        <v>3570810858</v>
      </c>
      <c r="E100" s="1">
        <f t="shared" si="11"/>
        <v>10</v>
      </c>
      <c r="F100" t="str">
        <v>АГ023654</v>
      </c>
      <c r="G100" s="1">
        <f t="shared" si="12"/>
        <v>8</v>
      </c>
      <c r="H100" t="str">
        <v>008667822
виданйи 5930
16.01.2023</v>
      </c>
      <c r="I100" s="1">
        <f t="shared" si="14"/>
        <v>33</v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>Манзій Ярослав Олегович</v>
      </c>
      <c r="C101" s="9" t="str">
        <v>24.01.1993</v>
      </c>
      <c r="D101" s="1" t="str">
        <v>3399203118</v>
      </c>
      <c r="E101" s="1">
        <f t="shared" si="11"/>
        <v>10</v>
      </c>
      <c r="F101" t="str">
        <v>АГ 362872</v>
      </c>
      <c r="G101" s="1">
        <f t="shared" si="12"/>
        <v>9</v>
      </c>
      <c r="H101" t="str">
        <v>001499616
1420
02.02.2018</v>
      </c>
      <c r="I101" s="1">
        <f t="shared" si="14"/>
        <v>25</v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>Мартищенко Денис Анатолійович</v>
      </c>
      <c r="C102" s="9" t="str">
        <v>09.09.1992</v>
      </c>
      <c r="D102" s="1" t="str">
        <v>3385503717</v>
      </c>
      <c r="E102" s="1">
        <f t="shared" si="11"/>
        <v>10</v>
      </c>
      <c r="F102" t="str">
        <v>АГ489202</v>
      </c>
      <c r="G102" s="1">
        <f t="shared" si="12"/>
        <v>8</v>
      </c>
      <c r="H102" t="str">
        <v>004671018
виданий 2337
05.03.2020</v>
      </c>
      <c r="I102" s="1">
        <f t="shared" si="14"/>
        <v>33</v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>Марущак Артур Валерійович</v>
      </c>
      <c r="C103" s="9" t="str">
        <v>03.02.2000</v>
      </c>
      <c r="D103" s="1" t="str">
        <v>3655808893</v>
      </c>
      <c r="E103" s="1">
        <f t="shared" si="11"/>
        <v>10</v>
      </c>
      <c r="F103" t="str">
        <v>АГ 275342</v>
      </c>
      <c r="G103" s="1">
        <f t="shared" si="12"/>
        <v>9</v>
      </c>
      <c r="H103" t="str">
        <v>005792177
7321
26.02.2021</v>
      </c>
      <c r="I103" s="1">
        <f t="shared" si="14"/>
        <v>25</v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>Матіїшин Ярослав Степанович</v>
      </c>
      <c r="C104" s="9" t="str">
        <v>24.08.1988</v>
      </c>
      <c r="D104" s="1" t="str">
        <v>3237803812</v>
      </c>
      <c r="E104" s="1">
        <f t="shared" si="11"/>
        <v>10</v>
      </c>
      <c r="F104" t="str">
        <v>АГ 124725</v>
      </c>
      <c r="G104" s="1">
        <f t="shared" si="12"/>
        <v>9</v>
      </c>
      <c r="H104" t="str">
        <v>СЕ 309492
Івано-Франківським МВ УМВС УКР
26.01.2005</v>
      </c>
      <c r="I104" s="1">
        <f t="shared" si="14"/>
        <v>51</v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>Маховик Олег Віталійович</v>
      </c>
      <c r="C105" s="9" t="str">
        <v>19.10.1994</v>
      </c>
      <c r="D105" s="1" t="str">
        <v>3462503994</v>
      </c>
      <c r="E105" s="1">
        <f t="shared" si="11"/>
        <v>10</v>
      </c>
      <c r="F105" t="str">
        <v>АГ 041058</v>
      </c>
      <c r="G105" s="1">
        <f t="shared" si="12"/>
        <v>9</v>
      </c>
      <c r="H105" t="str">
        <v>007042005
8029
12.11.2021</v>
      </c>
      <c r="I105" s="1">
        <f t="shared" si="14"/>
        <v>25</v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>Мельник Роман Володимирович</v>
      </c>
      <c r="C106" s="9" t="str">
        <v>21.04.1999</v>
      </c>
      <c r="D106" s="1" t="str">
        <v>3627007892</v>
      </c>
      <c r="E106" s="1">
        <f t="shared" si="11"/>
        <v>10</v>
      </c>
      <c r="F106" t="str">
        <v>АВ896030</v>
      </c>
      <c r="G106" s="1">
        <f t="shared" si="12"/>
        <v>8</v>
      </c>
      <c r="H106" t="str">
        <v>СТ466382
Володарським РС Управління ДМС України в Київській обл.
09.06.2015</v>
      </c>
      <c r="I106" s="1">
        <f t="shared" si="14"/>
        <v>75</v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>Мельничук Віталій Васильович</v>
      </c>
      <c r="C107" s="9" t="str">
        <v>17.12.1999</v>
      </c>
      <c r="D107" s="1" t="str">
        <v>3651001079</v>
      </c>
      <c r="E107" s="1">
        <f t="shared" si="11"/>
        <v>10</v>
      </c>
      <c r="F107" t="str">
        <v>АГ321115</v>
      </c>
      <c r="G107" s="1">
        <f t="shared" si="12"/>
        <v>8</v>
      </c>
      <c r="H107" t="str">
        <v>000179003
виданий 0722
17.10.2016</v>
      </c>
      <c r="I107" s="1">
        <f t="shared" si="14"/>
        <v>33</v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>Мигуш Вадим Сергійович</v>
      </c>
      <c r="C108" s="9" t="str">
        <v>18.10.1995</v>
      </c>
      <c r="D108" s="1" t="str">
        <v>3498913419</v>
      </c>
      <c r="E108" s="1">
        <f t="shared" si="11"/>
        <v>10</v>
      </c>
      <c r="F108" t="str">
        <v>АГ449011</v>
      </c>
      <c r="G108" s="1">
        <f t="shared" si="12"/>
        <v>8</v>
      </c>
      <c r="H108" t="str">
        <v>КМ756955
Ширяївським РВ ГУМВС України в Одеській обл.
16.12.2011</v>
      </c>
      <c r="I108" s="1">
        <f t="shared" si="14"/>
        <v>64</v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>Мирончук Володимир Васильович</v>
      </c>
      <c r="C109" s="9" t="str">
        <v>11.05.1993</v>
      </c>
      <c r="D109" s="1" t="str">
        <v>3409913794</v>
      </c>
      <c r="E109" s="1">
        <f t="shared" si="11"/>
        <v>10</v>
      </c>
      <c r="F109" t="str">
        <v>АГ449021</v>
      </c>
      <c r="G109" s="1">
        <f t="shared" si="12"/>
        <v>8</v>
      </c>
      <c r="H109" t="str">
        <v>СЕ579663
Коломийським МВ УМВС України в Івано-Франківській обл.
26.08.2011</v>
      </c>
      <c r="I109" s="1">
        <f t="shared" si="14"/>
        <v>74</v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>Мирошник Антон Володимирович</v>
      </c>
      <c r="C110" s="9" t="str">
        <v>17.09.1988</v>
      </c>
      <c r="D110" s="1" t="str">
        <v>3240219375</v>
      </c>
      <c r="E110" s="1">
        <f t="shared" si="11"/>
        <v>10</v>
      </c>
      <c r="F110" t="str">
        <v>АГ039507</v>
      </c>
      <c r="G110" s="1">
        <f t="shared" si="12"/>
        <v>8</v>
      </c>
      <c r="H110" t="str">
        <v>ЕН478788
Ленінським РВ УМВС України в Луганській обл.
10.04.2006</v>
      </c>
      <c r="I110" s="1">
        <f t="shared" si="14"/>
        <v>64</v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>Михальченко Олександр Олексійович</v>
      </c>
      <c r="C111" s="9" t="str">
        <v>18.01.1983</v>
      </c>
      <c r="D111" s="1" t="str">
        <v>3033302894</v>
      </c>
      <c r="E111" s="1">
        <f t="shared" si="11"/>
        <v>10</v>
      </c>
      <c r="F111" t="str">
        <v>АГ038704</v>
      </c>
      <c r="G111" s="1">
        <f t="shared" si="12"/>
        <v>8</v>
      </c>
      <c r="H111" t="str">
        <v>МА841628
Путивльським РВ УМВС України в Сумській обл.</v>
      </c>
      <c r="I111" s="1">
        <f t="shared" si="14"/>
        <v>53</v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>Мітев Георгій Вікторович</v>
      </c>
      <c r="C112" s="9" t="str">
        <v>16.02.2000</v>
      </c>
      <c r="D112" s="1" t="str">
        <v>3657107416</v>
      </c>
      <c r="E112" s="1">
        <f t="shared" si="11"/>
        <v>10</v>
      </c>
      <c r="F112" t="str">
        <v>АГ036511</v>
      </c>
      <c r="G112" s="1">
        <f t="shared" si="12"/>
        <v>8</v>
      </c>
      <c r="H112" t="str">
        <v>010323566
виданий 8012
28.02.2024</v>
      </c>
      <c r="I112" s="1">
        <f t="shared" si="14"/>
        <v>33</v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>Міщенко Мирослав Анатолійович</v>
      </c>
      <c r="C113" s="9" t="str">
        <v>03.05.1994</v>
      </c>
      <c r="D113" s="1" t="str">
        <v>3445613574</v>
      </c>
      <c r="E113" s="1">
        <f t="shared" si="11"/>
        <v>10</v>
      </c>
      <c r="F113" t="str">
        <v>АГ037299</v>
      </c>
      <c r="G113" s="1">
        <f t="shared" si="12"/>
        <v>8</v>
      </c>
      <c r="H113" t="str">
        <v>004438107</v>
      </c>
      <c r="I113" s="1">
        <f t="shared" si="14"/>
        <v>9</v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>Моржановський Максим Ігорович</v>
      </c>
      <c r="C114" s="9" t="str">
        <v>25.08.1997</v>
      </c>
      <c r="D114" s="1" t="str">
        <v>3566604854</v>
      </c>
      <c r="E114" s="1">
        <f t="shared" si="11"/>
        <v>10</v>
      </c>
      <c r="F114" t="str">
        <v>АВ 951136</v>
      </c>
      <c r="G114" s="1">
        <f t="shared" si="12"/>
        <v>9</v>
      </c>
      <c r="H114" t="str">
        <v>ВТ 064435</v>
      </c>
      <c r="I114" s="1">
        <f t="shared" si="14"/>
        <v>9</v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>Москаленко Віталій Григорович</v>
      </c>
      <c r="C115" s="9" t="str">
        <v>08.06.1997</v>
      </c>
      <c r="D115" s="1" t="str">
        <v>3558805557</v>
      </c>
      <c r="E115" s="1">
        <f t="shared" si="11"/>
        <v>10</v>
      </c>
      <c r="F115" t="str">
        <v>АГ021993</v>
      </c>
      <c r="G115" s="1">
        <f t="shared" si="12"/>
        <v>8</v>
      </c>
      <c r="H115" t="str">
        <v>МВ531976
Конотопського МРВ УДМС України в Сумській обл.
24.07.2013</v>
      </c>
      <c r="I115" s="1">
        <f t="shared" si="14"/>
        <v>66</v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>Насіда Роман Анатолійович</v>
      </c>
      <c r="C116" s="9" t="str">
        <v>13.03.1984</v>
      </c>
      <c r="D116" s="1" t="str">
        <v>3075319919</v>
      </c>
      <c r="E116" s="1">
        <f t="shared" si="11"/>
        <v>10</v>
      </c>
      <c r="F116" t="str">
        <v>АГ003058</v>
      </c>
      <c r="G116" s="1">
        <f t="shared" si="12"/>
        <v>8</v>
      </c>
      <c r="H116" t="str">
        <v>НЕ604967
Корсунь-Шевченківським РВ УМВС України в Черкаській обл.
14.10.2010</v>
      </c>
      <c r="I116" s="1">
        <f t="shared" si="14"/>
        <v>76</v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>Наумчук Олександр Сергійович</v>
      </c>
      <c r="C117" s="9" t="str">
        <v>21.02.2000</v>
      </c>
      <c r="D117" s="1" t="str">
        <v>3657610556</v>
      </c>
      <c r="E117" s="1">
        <f t="shared" si="11"/>
        <v>10</v>
      </c>
      <c r="F117" t="str">
        <v>АГ314325</v>
      </c>
      <c r="G117" s="1">
        <f t="shared" si="12"/>
        <v>8</v>
      </c>
      <c r="H117" t="str">
        <v>000039405
виданий 0717
21.03.2016</v>
      </c>
      <c r="I117" s="1">
        <f t="shared" si="14"/>
        <v>33</v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>Невестюк Ілля Валерійович</v>
      </c>
      <c r="C118" s="9" t="str">
        <v>26.04.1995</v>
      </c>
      <c r="D118" s="1" t="str">
        <v>3481406735</v>
      </c>
      <c r="E118" s="1">
        <f t="shared" si="11"/>
        <v>10</v>
      </c>
      <c r="F118" t="str">
        <v>АГ274670</v>
      </c>
      <c r="G118" s="1">
        <f t="shared" si="12"/>
        <v>8</v>
      </c>
      <c r="H118" t="str">
        <v>КТ048754
Шевченківським РВ УМВС України в Чернівецькіій обл.
13.05.2011</v>
      </c>
      <c r="I118" s="1">
        <f t="shared" si="14"/>
        <v>71</v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>Ненартович Олег Вікторович</v>
      </c>
      <c r="C119" s="9" t="str">
        <v>01.10.1994</v>
      </c>
      <c r="D119" s="1" t="str">
        <v>3460703317</v>
      </c>
      <c r="E119" s="1">
        <f t="shared" si="11"/>
        <v>10</v>
      </c>
      <c r="F119" t="str">
        <v>АГ 182884</v>
      </c>
      <c r="G119" s="1">
        <f t="shared" si="12"/>
        <v>9</v>
      </c>
      <c r="H119" t="str">
        <v>СТ 307570</v>
      </c>
      <c r="I119" s="1">
        <f t="shared" si="14"/>
        <v>9</v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>Новіков Володимир Миколайович</v>
      </c>
      <c r="C120" s="9" t="str">
        <v>29.04.1983</v>
      </c>
      <c r="D120" s="1" t="str">
        <v>3043413070</v>
      </c>
      <c r="E120" s="1">
        <f t="shared" si="11"/>
        <v>10</v>
      </c>
      <c r="F120" t="str">
        <v>МО546700</v>
      </c>
      <c r="G120" s="1">
        <f t="shared" si="12"/>
        <v>8</v>
      </c>
      <c r="H120" t="str">
        <v>ВМ752886 
Богунським РВ УМВС України в Житомирській обл.
29.05.1999</v>
      </c>
      <c r="I120" s="1">
        <f t="shared" si="14"/>
        <v>67</v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>Новосадський Леонід Леонідович</v>
      </c>
      <c r="C121" s="9" t="str">
        <v>14.02.1988</v>
      </c>
      <c r="D121" s="1" t="str">
        <v>3218612957</v>
      </c>
      <c r="E121" s="1">
        <f t="shared" si="11"/>
        <v>10</v>
      </c>
      <c r="F121" t="str">
        <v>АГ275333</v>
      </c>
      <c r="G121" s="1">
        <f t="shared" si="12"/>
        <v>8</v>
      </c>
      <c r="H121" t="str">
        <v>КР829443
Шевченківським РВ УМВС України в Чернівецькій обл.
03.03.2004</v>
      </c>
      <c r="I121" s="1">
        <f t="shared" si="14"/>
        <v>70</v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>Нудьга Сергій Анатолійович</v>
      </c>
      <c r="C122" s="9" t="str">
        <v>28.11.1985</v>
      </c>
      <c r="D122" s="1" t="str">
        <v>3137822258</v>
      </c>
      <c r="E122" s="1">
        <f t="shared" si="11"/>
        <v>10</v>
      </c>
      <c r="F122" t="str">
        <v>АГ 182892</v>
      </c>
      <c r="G122" s="1">
        <f t="shared" si="12"/>
        <v>9</v>
      </c>
      <c r="H122" t="str">
        <v>МВ 147161</v>
      </c>
      <c r="I122" s="1">
        <f t="shared" si="14"/>
        <v>9</v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>Огурцов Денис Олегович</v>
      </c>
      <c r="C123" s="9" t="str">
        <v>14.04.1991</v>
      </c>
      <c r="D123" s="1" t="str">
        <v>3334110452</v>
      </c>
      <c r="E123" s="1">
        <f t="shared" si="11"/>
        <v>10</v>
      </c>
      <c r="F123" t="str">
        <v>АГ 040392</v>
      </c>
      <c r="G123" s="1">
        <f t="shared" si="12"/>
        <v>9</v>
      </c>
      <c r="H123" t="str">
        <v>СЮ 066874</v>
      </c>
      <c r="I123" s="1">
        <f t="shared" si="14"/>
        <v>9</v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>Онанко Денис Сергійович</v>
      </c>
      <c r="C124" s="9" t="str">
        <v>11.05.1989</v>
      </c>
      <c r="D124" s="1" t="str">
        <v>3263811172</v>
      </c>
      <c r="E124" s="1">
        <f t="shared" si="11"/>
        <v>10</v>
      </c>
      <c r="F124" t="str">
        <v>АВ970006</v>
      </c>
      <c r="G124" s="1">
        <f t="shared" si="12"/>
        <v>8</v>
      </c>
      <c r="H124" t="str">
        <v>МР329532
Дніпровським РВ ХМУ УМВС України в Херсонській обл.
04.11.2010</v>
      </c>
      <c r="I124" s="1">
        <f t="shared" si="14"/>
        <v>71</v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>Орехов Богдан Віталійович</v>
      </c>
      <c r="C125" s="9" t="str">
        <v>31.01.2000</v>
      </c>
      <c r="D125" s="1" t="str">
        <v>3655400557</v>
      </c>
      <c r="E125" s="1">
        <f t="shared" si="11"/>
        <v>10</v>
      </c>
      <c r="F125" t="str">
        <v>АГ 036698</v>
      </c>
      <c r="G125" s="1">
        <f t="shared" si="12"/>
        <v>9</v>
      </c>
      <c r="H125" t="str">
        <v>000056311</v>
      </c>
      <c r="I125" s="1">
        <f t="shared" si="14"/>
        <v>9</v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>Паровой Георгій Олександрович</v>
      </c>
      <c r="C126" s="9" t="str">
        <v>16.11.1995</v>
      </c>
      <c r="D126" s="1" t="str">
        <v>3501813017</v>
      </c>
      <c r="E126" s="1">
        <f t="shared" si="11"/>
        <v>10</v>
      </c>
      <c r="F126" t="str">
        <v>АГ362867</v>
      </c>
      <c r="G126" s="1">
        <f t="shared" si="12"/>
        <v>8</v>
      </c>
      <c r="H126" t="str">
        <v>005607732
виданий 1836
06.01.2021</v>
      </c>
      <c r="I126" s="1">
        <f t="shared" si="14"/>
        <v>33</v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>Парфьонов Юрій Геннадійович</v>
      </c>
      <c r="C127" s="9" t="str">
        <v>06.07.1983</v>
      </c>
      <c r="D127" s="1" t="str">
        <v>3050226218</v>
      </c>
      <c r="E127" s="1">
        <f t="shared" si="11"/>
        <v>10</v>
      </c>
      <c r="F127" t="str">
        <v>АГ 538899</v>
      </c>
      <c r="G127" s="1">
        <f t="shared" si="12"/>
        <v>9</v>
      </c>
      <c r="H127" t="str">
        <v>АК 625240
Ленінським РВ УМВС УКР в Дніпропетровській обл
03</v>
      </c>
      <c r="I127" s="1">
        <f t="shared" si="14"/>
        <v>59</v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>Патлатий Іван Миколайович</v>
      </c>
      <c r="C128" s="9" t="str">
        <v>07.07.1991</v>
      </c>
      <c r="D128" s="1" t="str">
        <v>3342519110</v>
      </c>
      <c r="E128" s="1">
        <f t="shared" si="11"/>
        <v>10</v>
      </c>
      <c r="F128" t="str">
        <v>АВ 861252</v>
      </c>
      <c r="G128" s="1">
        <f t="shared" si="12"/>
        <v>9</v>
      </c>
      <c r="H128" t="str">
        <v>НВ 504653
Хмельницьким РВ УМВС УКР в Хмельницькій обл
08.09.2008</v>
      </c>
      <c r="I128" s="1">
        <f t="shared" si="14"/>
        <v>64</v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>Пекар Максим Сергійович</v>
      </c>
      <c r="C129" s="9" t="str">
        <v>31.05.1998</v>
      </c>
      <c r="D129" s="1" t="str">
        <v>3594506359</v>
      </c>
      <c r="E129" s="1">
        <f t="shared" si="11"/>
        <v>10</v>
      </c>
      <c r="F129" t="str">
        <v>АГ 489206</v>
      </c>
      <c r="G129" s="1">
        <f t="shared" si="12"/>
        <v>9</v>
      </c>
      <c r="H129" t="str">
        <v>КМ 893157</v>
      </c>
      <c r="I129" s="1">
        <f t="shared" si="14"/>
        <v>9</v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>Пелешок Василь Володимирович</v>
      </c>
      <c r="C130" s="9" t="str">
        <v>13.03.1997</v>
      </c>
      <c r="D130" s="1" t="str">
        <v>3550108377</v>
      </c>
      <c r="E130" s="1">
        <f t="shared" si="11"/>
        <v>10</v>
      </c>
      <c r="F130" t="str">
        <v>АВ 658939</v>
      </c>
      <c r="G130" s="1">
        <f t="shared" si="12"/>
        <v>9</v>
      </c>
      <c r="H130" t="str">
        <v>НЮ 306832</v>
      </c>
      <c r="I130" s="1">
        <f t="shared" si="14"/>
        <v>9</v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>Пертахія Олександр Ігорович</v>
      </c>
      <c r="C131" s="9" t="str">
        <v>06.06.1997</v>
      </c>
      <c r="D131" s="1" t="str">
        <v>3558604456</v>
      </c>
      <c r="E131" s="1">
        <f t="shared" si="11"/>
        <v>10</v>
      </c>
      <c r="F131" t="str">
        <v>АГ449010</v>
      </c>
      <c r="G131" s="1">
        <f t="shared" si="12"/>
        <v>8</v>
      </c>
      <c r="H131" t="str">
        <v>МТ305422</v>
      </c>
      <c r="I131" s="1">
        <f t="shared" ref="I131:I162" si="16">IF(H131="", "", LEN(H131))</f>
        <v>8</v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>Петров Олександр Валерійович</v>
      </c>
      <c r="C132" s="9" t="str">
        <v>11.05.1995</v>
      </c>
      <c r="D132" s="1" t="str">
        <v>3482900257</v>
      </c>
      <c r="E132" s="1">
        <f t="shared" ref="E132:E195" si="19">IF(D132="", "", LEN(D132))</f>
        <v>10</v>
      </c>
      <c r="F132" t="str">
        <v>АГ 489203</v>
      </c>
      <c r="G132" s="1">
        <f t="shared" ref="G132:G195" si="20">IF(F132="", "", LEN(F132))</f>
        <v>9</v>
      </c>
      <c r="H132" t="str">
        <v>004960034</v>
      </c>
      <c r="I132" s="1">
        <f t="shared" si="16"/>
        <v>9</v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>Петрущенко Арсеній Іванович</v>
      </c>
      <c r="C133" s="9" t="str">
        <v>03.06.1981</v>
      </c>
      <c r="D133" s="1" t="str">
        <v>2973909839</v>
      </c>
      <c r="E133" s="1">
        <f t="shared" si="19"/>
        <v>10</v>
      </c>
      <c r="F133" t="str">
        <v>АГ 003077</v>
      </c>
      <c r="G133" s="1">
        <f t="shared" si="20"/>
        <v>9</v>
      </c>
      <c r="H133" t="str">
        <v>НЕ 764517</v>
      </c>
      <c r="I133" s="1">
        <f t="shared" si="16"/>
        <v>9</v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>Піший Дмитро Миколайович</v>
      </c>
      <c r="C134" s="9" t="str">
        <v>19.10.1994</v>
      </c>
      <c r="D134" s="1" t="str">
        <v>3462510419</v>
      </c>
      <c r="E134" s="1">
        <f t="shared" si="19"/>
        <v>10</v>
      </c>
      <c r="F134" t="str">
        <v>АВ193909</v>
      </c>
      <c r="G134" s="1">
        <f t="shared" si="20"/>
        <v>8</v>
      </c>
      <c r="H134" t="str">
        <v>004776666
виданий 3229
24.04.2020</v>
      </c>
      <c r="I134" s="1">
        <f t="shared" si="16"/>
        <v>33</v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>Поляков Артем Ігорович</v>
      </c>
      <c r="C135" s="9" t="str">
        <v>18.08.1991</v>
      </c>
      <c r="D135" s="1" t="str">
        <v>3346710199</v>
      </c>
      <c r="E135" s="1">
        <f t="shared" si="19"/>
        <v>10</v>
      </c>
      <c r="F135" t="str">
        <v>СО 636354</v>
      </c>
      <c r="G135" s="1">
        <f t="shared" si="20"/>
        <v>9</v>
      </c>
      <c r="H135" t="str">
        <v>КО 739878
Автозаводським РВ КМУ УМВС УКР в Полтавській обл
29.01.2008</v>
      </c>
      <c r="I135" s="1">
        <f t="shared" si="16"/>
        <v>69</v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>Поплавський Ігор Миколайович</v>
      </c>
      <c r="C136" s="9" t="str">
        <v>01.04.1990</v>
      </c>
      <c r="D136" s="1" t="str">
        <v>3296309596</v>
      </c>
      <c r="E136" s="1">
        <f t="shared" si="19"/>
        <v>10</v>
      </c>
      <c r="F136" t="str">
        <v>АГ 006628</v>
      </c>
      <c r="G136" s="1">
        <f t="shared" si="20"/>
        <v>9</v>
      </c>
      <c r="H136" t="str">
        <v>ЕВ 161056</v>
      </c>
      <c r="I136" s="1">
        <f t="shared" si="16"/>
        <v>9</v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>Почтар Максим Іванович</v>
      </c>
      <c r="C137" s="9" t="str">
        <v>03.01.2000</v>
      </c>
      <c r="D137" s="1" t="str">
        <v>3652708638</v>
      </c>
      <c r="E137" s="1">
        <f t="shared" si="19"/>
        <v>10</v>
      </c>
      <c r="F137" t="str">
        <v>АГ 280198</v>
      </c>
      <c r="G137" s="1">
        <f t="shared" si="20"/>
        <v>9</v>
      </c>
      <c r="H137" t="str">
        <v>КТ 167156</v>
      </c>
      <c r="I137" s="1">
        <f t="shared" si="16"/>
        <v>9</v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>Принц Костянтин Анатолійович</v>
      </c>
      <c r="C138" s="9" t="str">
        <v>30.09.1991</v>
      </c>
      <c r="D138" s="1" t="str">
        <v>3351003951</v>
      </c>
      <c r="E138" s="1">
        <f t="shared" si="19"/>
        <v>10</v>
      </c>
      <c r="F138" t="str">
        <v>АГ 237650</v>
      </c>
      <c r="G138" s="1">
        <f t="shared" si="20"/>
        <v>9</v>
      </c>
      <c r="H138" t="str">
        <v>закордонний
FA 801013</v>
      </c>
      <c r="I138" s="1">
        <f t="shared" si="16"/>
        <v>21</v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>Приходько Юрій Володимирович</v>
      </c>
      <c r="C139" s="9" t="str">
        <v>11.07.1988</v>
      </c>
      <c r="D139" s="1" t="str">
        <v>3233419475</v>
      </c>
      <c r="E139" s="1">
        <f t="shared" si="19"/>
        <v>10</v>
      </c>
      <c r="F139" t="str">
        <v>АГ003069</v>
      </c>
      <c r="G139" s="1">
        <f t="shared" si="20"/>
        <v>8</v>
      </c>
      <c r="H139" t="str">
        <v>НЕ408599
Смілянським МРВ УМВС України в Черкаській обл.
15.06.2005</v>
      </c>
      <c r="I139" s="1">
        <f t="shared" si="16"/>
        <v>66</v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>Проскуров Владислав Олександрович</v>
      </c>
      <c r="C140" s="9" t="str">
        <v>11.12.1995</v>
      </c>
      <c r="D140" s="1" t="str">
        <v>3504300079</v>
      </c>
      <c r="E140" s="1">
        <f t="shared" si="19"/>
        <v>10</v>
      </c>
      <c r="F140" t="str">
        <v>АГ535664</v>
      </c>
      <c r="G140" s="1">
        <f t="shared" si="20"/>
        <v>8</v>
      </c>
      <c r="H140" t="str">
        <v>АО023907
Дзержинським РВ Криворізьким ГУ МВС України в Дніпропетровській обл.
23.02.2012</v>
      </c>
      <c r="I140" s="1">
        <f t="shared" si="16"/>
        <v>88</v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>Простяков Андрій Юрійович</v>
      </c>
      <c r="C141" s="9" t="str">
        <v>26.09.1986</v>
      </c>
      <c r="D141" s="1" t="str">
        <v>3168001396</v>
      </c>
      <c r="E141" s="1">
        <f t="shared" si="19"/>
        <v>10</v>
      </c>
      <c r="F141" t="str">
        <v>АВ993087</v>
      </c>
      <c r="G141" s="1">
        <f t="shared" si="20"/>
        <v>8</v>
      </c>
      <c r="H141" t="str">
        <v>НМ174818</v>
      </c>
      <c r="I141" s="1">
        <f t="shared" si="16"/>
        <v>8</v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>Пшеборський Павло Миколайович</v>
      </c>
      <c r="C142" s="9" t="str">
        <v>07.06.1985</v>
      </c>
      <c r="D142" s="1" t="str">
        <v>3120425234</v>
      </c>
      <c r="E142" s="1">
        <f t="shared" si="19"/>
        <v>10</v>
      </c>
      <c r="F142" t="str">
        <v>АГ363852</v>
      </c>
      <c r="G142" s="1">
        <f t="shared" si="20"/>
        <v>8</v>
      </c>
      <c r="H142" t="str">
        <v>ВН129675
Житомирським РВ УМВС України в Житомирській обл.
22.06.2002</v>
      </c>
      <c r="I142" s="1">
        <f t="shared" si="16"/>
        <v>68</v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>Радченко Петро Іванович</v>
      </c>
      <c r="C143" s="9" t="str">
        <v>14.04.1988</v>
      </c>
      <c r="D143" s="1" t="str">
        <v>3224624416</v>
      </c>
      <c r="E143" s="1">
        <f t="shared" si="19"/>
        <v>10</v>
      </c>
      <c r="F143" t="str">
        <v>АГ 314332</v>
      </c>
      <c r="G143" s="1">
        <f t="shared" si="20"/>
        <v>9</v>
      </c>
      <c r="H143" t="str">
        <v>закордонний 
GB 055508</v>
      </c>
      <c r="I143" s="1">
        <f t="shared" si="16"/>
        <v>22</v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>Ратніков Володимир Володимирович</v>
      </c>
      <c r="C144" s="9" t="str">
        <v>09.09.1994</v>
      </c>
      <c r="D144" s="1" t="str">
        <v>3458504891</v>
      </c>
      <c r="E144" s="1">
        <f t="shared" si="19"/>
        <v>10</v>
      </c>
      <c r="F144" t="str">
        <v>АВ895955</v>
      </c>
      <c r="G144" s="1">
        <f t="shared" si="20"/>
        <v>8</v>
      </c>
      <c r="H144" t="str">
        <v>004961485
виданий 1443
16.07.2020</v>
      </c>
      <c r="I144" s="1">
        <f t="shared" si="16"/>
        <v>33</v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>Ребендюк Андрій Григорович</v>
      </c>
      <c r="C145" s="9" t="str">
        <v>24.10.1990</v>
      </c>
      <c r="D145" s="1" t="str">
        <v>3316906992</v>
      </c>
      <c r="E145" s="1">
        <f t="shared" si="19"/>
        <v>10</v>
      </c>
      <c r="F145" t="str">
        <v>АГ 036547</v>
      </c>
      <c r="G145" s="1">
        <f t="shared" si="20"/>
        <v>9</v>
      </c>
      <c r="H145" t="str">
        <v>МР 184165
Нижньосірогозьким РВ УМВС УКР в Херсонській обл
09.11.2006</v>
      </c>
      <c r="I145" s="1">
        <f t="shared" si="16"/>
        <v>68</v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>Романов Віктор Олександрович</v>
      </c>
      <c r="C146" s="9" t="str">
        <v>08.04.2000</v>
      </c>
      <c r="D146" s="1" t="str">
        <v>3662304773</v>
      </c>
      <c r="E146" s="1">
        <f t="shared" si="19"/>
        <v>10</v>
      </c>
      <c r="F146" t="str">
        <v>АВ 860556</v>
      </c>
      <c r="G146" s="1">
        <f t="shared" si="20"/>
        <v>9</v>
      </c>
      <c r="H146" t="str">
        <v>000076477
6831
26.05.2016</v>
      </c>
      <c r="I146" s="1">
        <f t="shared" si="16"/>
        <v>25</v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>Романюк Андрій Валерійович</v>
      </c>
      <c r="C147" s="9" t="str">
        <v>01.06.1993</v>
      </c>
      <c r="D147" s="1" t="str">
        <v>3412018317</v>
      </c>
      <c r="E147" s="1">
        <f t="shared" si="19"/>
        <v>10</v>
      </c>
      <c r="F147" t="str">
        <v>АГ 092668</v>
      </c>
      <c r="G147" s="1">
        <f t="shared" si="20"/>
        <v>9</v>
      </c>
      <c r="H147" t="str">
        <v>МЮ 231115
Демидівським РВ УМВС УКР в Рівненській обл
24.06.2010</v>
      </c>
      <c r="I147" s="1">
        <f t="shared" si="16"/>
        <v>63</v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>Ромашов Денис Павлович</v>
      </c>
      <c r="C148" s="9" t="str">
        <v>24.11.1992</v>
      </c>
      <c r="D148" s="1" t="str">
        <v>3393114354</v>
      </c>
      <c r="E148" s="1">
        <f t="shared" si="19"/>
        <v>10</v>
      </c>
      <c r="F148" t="str">
        <v>АВ 769688</v>
      </c>
      <c r="G148" s="1">
        <f t="shared" si="20"/>
        <v>9</v>
      </c>
      <c r="H148" t="str">
        <v>007719701
3244
02.06.2022</v>
      </c>
      <c r="I148" s="1">
        <f t="shared" si="16"/>
        <v>25</v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>Рошану Олексій Іванович</v>
      </c>
      <c r="C149" s="9" t="str">
        <v>08.07.1996</v>
      </c>
      <c r="D149" s="1" t="str">
        <v>3525315316</v>
      </c>
      <c r="E149" s="1">
        <f t="shared" si="19"/>
        <v>10</v>
      </c>
      <c r="F149" t="str">
        <v>АГ537404</v>
      </c>
      <c r="G149" s="1">
        <f t="shared" si="20"/>
        <v>8</v>
      </c>
      <c r="H149" t="str">
        <v>АО079696
Новомосковсьми РВ ГУ ДМС України в Дніпропетровській обл.
25.09.2012</v>
      </c>
      <c r="I149" s="1">
        <f t="shared" si="16"/>
        <v>77</v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>Рудас Володимир Павлович</v>
      </c>
      <c r="C150" s="9" t="str">
        <v>21.06.1995</v>
      </c>
      <c r="D150" s="1" t="str">
        <v>3487012259</v>
      </c>
      <c r="E150" s="1">
        <f t="shared" si="19"/>
        <v>10</v>
      </c>
      <c r="F150" t="str">
        <v>АГ 006627</v>
      </c>
      <c r="G150" s="1">
        <f t="shared" si="20"/>
        <v>9</v>
      </c>
      <c r="H150" t="str">
        <v>008785791
1810
16.02.2023</v>
      </c>
      <c r="I150" s="1">
        <f t="shared" si="16"/>
        <v>25</v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>Рябко Олексій Віталійович</v>
      </c>
      <c r="C151" s="9" t="str">
        <v>21.05.1999</v>
      </c>
      <c r="D151" s="1" t="str">
        <v>3630009058</v>
      </c>
      <c r="E151" s="1">
        <f t="shared" si="19"/>
        <v>10</v>
      </c>
      <c r="F151" t="str">
        <v>АВ658324</v>
      </c>
      <c r="G151" s="1">
        <f t="shared" si="20"/>
        <v>8</v>
      </c>
      <c r="H151" t="str">
        <v>АО285322
Нікопольським РВ ГУ ДМС України в Дніпропетровській обл.
13.07.2015</v>
      </c>
      <c r="I151" s="1">
        <f t="shared" si="16"/>
        <v>76</v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150</v>
      </c>
      <c r="B152" t="str">
        <v>Саксонік Олександр Петрович</v>
      </c>
      <c r="C152" s="9" t="str">
        <v>17.04.1993</v>
      </c>
      <c r="D152" s="1" t="str">
        <v>3407503693</v>
      </c>
      <c r="E152" s="1">
        <f t="shared" si="19"/>
        <v>10</v>
      </c>
      <c r="F152" t="str">
        <v>АГ538558</v>
      </c>
      <c r="G152" s="1">
        <f t="shared" si="20"/>
        <v>8</v>
      </c>
      <c r="H152" t="str">
        <v>АН775639</v>
      </c>
      <c r="I152" s="1">
        <f t="shared" si="16"/>
        <v>8</v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151</v>
      </c>
      <c r="B153" t="str">
        <v>Сенін Максим Федорович</v>
      </c>
      <c r="C153" s="9" t="str">
        <v>21.09.1983</v>
      </c>
      <c r="D153" s="1" t="str">
        <v>3057913171</v>
      </c>
      <c r="E153" s="1">
        <f t="shared" si="19"/>
        <v>10</v>
      </c>
      <c r="F153" t="str">
        <v>АГ432807</v>
      </c>
      <c r="G153" s="1">
        <f t="shared" si="20"/>
        <v>8</v>
      </c>
      <c r="H153" t="str">
        <v>АК804384
Нікопольським МВ УМВС України у Дніпропетровській обл.
02.02.2000</v>
      </c>
      <c r="I153" s="1">
        <f t="shared" si="16"/>
        <v>74</v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152</v>
      </c>
      <c r="B154" t="str">
        <v>Сидорук Максим Володимирович</v>
      </c>
      <c r="C154" s="9" t="str">
        <v>01.09.1992</v>
      </c>
      <c r="D154" s="1" t="str">
        <v>3384705257</v>
      </c>
      <c r="E154" s="1">
        <f t="shared" si="19"/>
        <v>10</v>
      </c>
      <c r="F154" t="str">
        <v>АВ 040518</v>
      </c>
      <c r="G154" s="1">
        <f t="shared" si="20"/>
        <v>9</v>
      </c>
      <c r="H154" t="str">
        <v>005735524</v>
      </c>
      <c r="I154" s="1">
        <f t="shared" si="16"/>
        <v>9</v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153</v>
      </c>
      <c r="B155" t="str">
        <v>Сидорук Олександр Миколайович</v>
      </c>
      <c r="C155" s="9" t="str">
        <v>07.10.1994</v>
      </c>
      <c r="D155" s="1" t="str">
        <v>3461310612</v>
      </c>
      <c r="E155" s="1">
        <f t="shared" si="19"/>
        <v>10</v>
      </c>
      <c r="F155" t="str">
        <v>АГ398912</v>
      </c>
      <c r="G155" s="1">
        <f t="shared" si="20"/>
        <v>8</v>
      </c>
      <c r="H155" t="str">
        <v>004431857
виданий 0534
10.01.2020</v>
      </c>
      <c r="I155" s="1">
        <f t="shared" si="16"/>
        <v>33</v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154</v>
      </c>
      <c r="B156" t="str">
        <v>Синчук Євгеній Олександрович</v>
      </c>
      <c r="C156" s="9" t="str">
        <v>15.06.1998</v>
      </c>
      <c r="D156" s="1" t="str">
        <v>3596005312</v>
      </c>
      <c r="E156" s="1">
        <f t="shared" si="19"/>
        <v>10</v>
      </c>
      <c r="F156" t="str">
        <v>АВ 984345</v>
      </c>
      <c r="G156" s="1">
        <f t="shared" si="20"/>
        <v>9</v>
      </c>
      <c r="H156" t="str">
        <v>005106595
1430
21.08.2020</v>
      </c>
      <c r="I156" s="1">
        <f t="shared" si="16"/>
        <v>25</v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155</v>
      </c>
      <c r="B157" t="str">
        <v>Сіраш Євгеній Юрійович</v>
      </c>
      <c r="C157" s="9" t="str">
        <v>26.08.1991</v>
      </c>
      <c r="D157" s="1" t="str">
        <v>3347508853</v>
      </c>
      <c r="E157" s="1">
        <f t="shared" si="19"/>
        <v>10</v>
      </c>
      <c r="F157" t="str">
        <v>АГ 041052</v>
      </c>
      <c r="G157" s="1">
        <f t="shared" si="20"/>
        <v>9</v>
      </c>
      <c r="H157" t="str">
        <v>ТТ177894</v>
      </c>
      <c r="I157" s="1">
        <f t="shared" si="16"/>
        <v>8</v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156</v>
      </c>
      <c r="B158" t="str">
        <v>Сквиря Сергій Андрійович</v>
      </c>
      <c r="C158" s="9" t="str">
        <v>09.05.1995</v>
      </c>
      <c r="D158" s="1" t="str">
        <v>3482707896</v>
      </c>
      <c r="E158" s="1">
        <f t="shared" si="19"/>
        <v>10</v>
      </c>
      <c r="F158" t="str">
        <v>АВ 155133</v>
      </c>
      <c r="G158" s="1">
        <f t="shared" si="20"/>
        <v>9</v>
      </c>
      <c r="H158" t="str">
        <v>НЕ 637240
Соснівським РВ УМВС УКР в Черкаській обл
28.07.2014</v>
      </c>
      <c r="I158" s="1">
        <f t="shared" si="16"/>
        <v>61</v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157</v>
      </c>
      <c r="B159" t="str">
        <v>Скворцов Євген Валерійович</v>
      </c>
      <c r="C159" s="9" t="str">
        <v>15.12.1995</v>
      </c>
      <c r="D159" s="1" t="str">
        <v>3504709894</v>
      </c>
      <c r="E159" s="1">
        <f t="shared" si="19"/>
        <v>10</v>
      </c>
      <c r="F159" t="str">
        <v>АГ 178690</v>
      </c>
      <c r="G159" s="1">
        <f t="shared" si="20"/>
        <v>9</v>
      </c>
      <c r="H159" t="str">
        <v>МВ 484292</v>
      </c>
      <c r="I159" s="1">
        <f t="shared" si="16"/>
        <v>9</v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158</v>
      </c>
      <c r="B160" t="str">
        <v>Скоробогатий Руслан Сергійович</v>
      </c>
      <c r="C160" s="9" t="str">
        <v>30.11.1998</v>
      </c>
      <c r="D160" s="1" t="str">
        <v>3612808310</v>
      </c>
      <c r="E160" s="1">
        <f t="shared" si="19"/>
        <v>10</v>
      </c>
      <c r="F160" t="str">
        <v>СО128470</v>
      </c>
      <c r="G160" s="1">
        <f t="shared" si="20"/>
        <v>8</v>
      </c>
      <c r="H160" t="str">
        <v>НЕ741560</v>
      </c>
      <c r="I160" s="1">
        <f t="shared" si="16"/>
        <v>8</v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159</v>
      </c>
      <c r="B161" t="str">
        <v>Смоктунович Олександр Миколайович</v>
      </c>
      <c r="C161" s="9" t="str">
        <v>02.07.1988</v>
      </c>
      <c r="D161" s="1" t="str">
        <v>3232504855</v>
      </c>
      <c r="E161" s="1">
        <f t="shared" si="19"/>
        <v>10</v>
      </c>
      <c r="F161" t="str">
        <v>АВ 185903</v>
      </c>
      <c r="G161" s="1">
        <f t="shared" si="20"/>
        <v>9</v>
      </c>
      <c r="H161" t="str">
        <v>СМ 634443
Білоцерківським МВМ ГУ МВС УКР в Київській обл
07.09.2004</v>
      </c>
      <c r="I161" s="1">
        <f t="shared" si="16"/>
        <v>67</v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160</v>
      </c>
      <c r="B162" t="str">
        <v>Степаненко Андрій Григорович</v>
      </c>
      <c r="C162" s="9" t="str">
        <v>22.09.1983</v>
      </c>
      <c r="D162" s="1" t="str">
        <v>3058019136</v>
      </c>
      <c r="E162" s="1">
        <f t="shared" si="19"/>
        <v>10</v>
      </c>
      <c r="F162" t="str">
        <v>АГ038688</v>
      </c>
      <c r="G162" s="1">
        <f t="shared" si="20"/>
        <v>8</v>
      </c>
      <c r="H162" t="str">
        <v>СО288807
Ленінградським РУ ГУ МВС України в місті Києві
09.12.1999</v>
      </c>
      <c r="I162" s="1">
        <f t="shared" si="16"/>
        <v>66</v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161</v>
      </c>
      <c r="B163" t="str">
        <v>Стеценко Дмитро Геннадійович</v>
      </c>
      <c r="C163" s="9" t="str">
        <v>09.01.1997</v>
      </c>
      <c r="D163" s="1" t="str">
        <v>3543808475</v>
      </c>
      <c r="E163" s="1">
        <f t="shared" si="19"/>
        <v>10</v>
      </c>
      <c r="F163" t="str">
        <v>АГ 362868</v>
      </c>
      <c r="G163" s="1">
        <f t="shared" si="20"/>
        <v>9</v>
      </c>
      <c r="H163" t="str">
        <v>008827399
1819
28.02.2023</v>
      </c>
      <c r="I163" s="1">
        <f t="shared" ref="I163:I194" si="22">IF(H163="", "", LEN(H163))</f>
        <v>25</v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162</v>
      </c>
      <c r="B164" t="str">
        <v>Стоянович Іван Іванович</v>
      </c>
      <c r="C164" s="9" t="str">
        <v>05.07.1984</v>
      </c>
      <c r="D164" s="1" t="str">
        <v>3086723252</v>
      </c>
      <c r="E164" s="1">
        <f t="shared" si="19"/>
        <v>10</v>
      </c>
      <c r="F164" t="str">
        <v>АГ437653</v>
      </c>
      <c r="G164" s="1">
        <f t="shared" si="20"/>
        <v>8</v>
      </c>
      <c r="H164" t="str">
        <v>ЕЕ403992
Красногвардійським РВ ГУМВС України в Криму
26.01.2001</v>
      </c>
      <c r="I164" s="1">
        <f t="shared" si="22"/>
        <v>63</v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A165">
        <v>163</v>
      </c>
      <c r="B165" t="str">
        <v>Строкоус Олександр Анатолійович</v>
      </c>
      <c r="C165" s="9" t="str">
        <v>30.11.1986</v>
      </c>
      <c r="D165" s="1" t="str">
        <v>3174500412</v>
      </c>
      <c r="E165" s="1">
        <f t="shared" si="19"/>
        <v>10</v>
      </c>
      <c r="F165" t="str">
        <v>АВ 970037</v>
      </c>
      <c r="G165" s="1">
        <f t="shared" si="20"/>
        <v>9</v>
      </c>
      <c r="H165" t="str">
        <v>СМ 579902
Білоцерківським МВ ГУ МВС УКР в Київській обл
27.11.2003</v>
      </c>
      <c r="I165" s="1">
        <f t="shared" si="22"/>
        <v>66</v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A166">
        <v>164</v>
      </c>
      <c r="B166" t="str">
        <v>Сузанський Дмитро Вікторович</v>
      </c>
      <c r="C166" s="9" t="str">
        <v>08.01.1999</v>
      </c>
      <c r="D166" s="1" t="str">
        <v>3616700890</v>
      </c>
      <c r="E166" s="1">
        <f t="shared" si="19"/>
        <v>10</v>
      </c>
      <c r="F166" t="str">
        <v>АГ 489201</v>
      </c>
      <c r="G166" s="1">
        <f t="shared" si="20"/>
        <v>9</v>
      </c>
      <c r="H166" t="str">
        <v>ВТ 152298</v>
      </c>
      <c r="I166" s="1">
        <f t="shared" si="22"/>
        <v>9</v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A167">
        <v>165</v>
      </c>
      <c r="B167" t="str">
        <v>Титарчук Микола Вікторович</v>
      </c>
      <c r="C167" s="9" t="str">
        <v>24.07.1994</v>
      </c>
      <c r="D167" s="1" t="str">
        <v>3453808372</v>
      </c>
      <c r="E167" s="1">
        <f t="shared" si="19"/>
        <v>10</v>
      </c>
      <c r="F167" t="str">
        <v>АГ093117</v>
      </c>
      <c r="G167" s="1">
        <f t="shared" si="20"/>
        <v>8</v>
      </c>
      <c r="H167" t="str">
        <v>004414562
виданий 5610
08.01.2020</v>
      </c>
      <c r="I167" s="1">
        <f t="shared" si="22"/>
        <v>33</v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A168">
        <v>166</v>
      </c>
      <c r="B168" t="str">
        <v>Тівілік Дмитро Іванович</v>
      </c>
      <c r="C168" s="9" t="str">
        <v>28.07.1985</v>
      </c>
      <c r="D168" s="1" t="str">
        <v>3125519931</v>
      </c>
      <c r="E168" s="1">
        <f t="shared" si="19"/>
        <v>10</v>
      </c>
      <c r="F168" t="str">
        <v>АГ 278133</v>
      </c>
      <c r="G168" s="1">
        <f t="shared" si="20"/>
        <v>9</v>
      </c>
      <c r="H168" t="str">
        <v>КР 617211
Садгірським РВ УМВС УКР в Чернівецькій обл
31.10.2001</v>
      </c>
      <c r="I168" s="1">
        <f t="shared" si="22"/>
        <v>63</v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A169">
        <v>167</v>
      </c>
      <c r="B169" t="str">
        <v>Трубін Євген Андрійович</v>
      </c>
      <c r="C169" s="9" t="str">
        <v>29.05.1989</v>
      </c>
      <c r="D169" s="1" t="str">
        <v>3265615331</v>
      </c>
      <c r="E169" s="1">
        <f t="shared" si="19"/>
        <v>10</v>
      </c>
      <c r="F169" t="str">
        <v>АГ039494</v>
      </c>
      <c r="G169" s="1">
        <f t="shared" si="20"/>
        <v>8</v>
      </c>
      <c r="H169" t="str">
        <v>007008535
виданий 8036
03.11.2021</v>
      </c>
      <c r="I169" s="1">
        <f t="shared" si="22"/>
        <v>33</v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A170">
        <v>168</v>
      </c>
      <c r="B170" t="str">
        <v>Угринчук Павло Захарійович</v>
      </c>
      <c r="C170" s="9" t="str">
        <v>18.02.1987</v>
      </c>
      <c r="D170" s="1" t="str">
        <v>3182521716</v>
      </c>
      <c r="E170" s="1">
        <f t="shared" si="19"/>
        <v>10</v>
      </c>
      <c r="F170" t="str">
        <v>АГ275338</v>
      </c>
      <c r="G170" s="1">
        <f t="shared" si="20"/>
        <v>8</v>
      </c>
      <c r="H170" t="str">
        <v>КР815786
Кіцманським РВ УМВС України в Чернівецькій обл.
12.12.2003</v>
      </c>
      <c r="I170" s="1">
        <f t="shared" si="22"/>
        <v>67</v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A171">
        <v>169</v>
      </c>
      <c r="B171" t="str">
        <v>Уділов Михайло Петрович</v>
      </c>
      <c r="C171" s="9" t="str">
        <v>14.07.1987</v>
      </c>
      <c r="D171" s="1" t="str">
        <v>3197121356</v>
      </c>
      <c r="E171" s="1">
        <f t="shared" si="19"/>
        <v>10</v>
      </c>
      <c r="F171" t="str">
        <v>СО081665</v>
      </c>
      <c r="G171" s="1">
        <f t="shared" si="20"/>
        <v>8</v>
      </c>
      <c r="H171" t="str">
        <v>ЕН317967
Лисичанським МВ УМВС України в Лугансській обл.
20.02.2004</v>
      </c>
      <c r="I171" s="1">
        <f t="shared" si="22"/>
        <v>67</v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A172">
        <v>170</v>
      </c>
      <c r="B172" t="str">
        <v>Упир Андрій Олександрович</v>
      </c>
      <c r="C172" s="9" t="str">
        <v>03.01.1990</v>
      </c>
      <c r="D172" s="1" t="str">
        <v>3287517557</v>
      </c>
      <c r="E172" s="1">
        <f t="shared" si="19"/>
        <v>10</v>
      </c>
      <c r="F172" t="str">
        <v>АГ 362866</v>
      </c>
      <c r="G172" s="1">
        <f t="shared" si="20"/>
        <v>9</v>
      </c>
      <c r="H172" t="str">
        <v>ВН 366303
Житомирським МВ УМВС УКР в Житомирській обл
13.12.2006</v>
      </c>
      <c r="I172" s="1">
        <f t="shared" si="22"/>
        <v>64</v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28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6"/>
  <dimension ref="C2:C6"/>
  <sheetViews>
    <sheetView workbookViewId="0">
      <selection activeCell="C9" sqref="C9"/>
    </sheetView>
  </sheetViews>
  <sheetFormatPr defaultRowHeight="15" x14ac:dyDescent="0.25"/>
  <cols>
    <col min="3" max="3" width="111" customWidth="1"/>
  </cols>
  <sheetData>
    <row r="2" spans="3:3" ht="30" x14ac:dyDescent="0.25">
      <c r="C2" s="1" t="s">
        <v>36</v>
      </c>
    </row>
    <row r="4" spans="3:3" x14ac:dyDescent="0.25">
      <c r="C4" s="1"/>
    </row>
    <row r="6" spans="3:3" x14ac:dyDescent="0.25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5703125" style="30" customWidth="1"/>
    <col min="2" max="2" width="9.140625" style="31" customWidth="1"/>
    <col min="3" max="3" width="47.28515625" style="17" customWidth="1"/>
    <col min="4" max="4" width="24.5703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5.9" customHeight="1" x14ac:dyDescent="0.25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4.5" x14ac:dyDescent="0.25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4.5" x14ac:dyDescent="0.25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.75" x14ac:dyDescent="0.25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3" x14ac:dyDescent="0.25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110.25" x14ac:dyDescent="0.25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78.75" x14ac:dyDescent="0.25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.75" x14ac:dyDescent="0.25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.75" x14ac:dyDescent="0.25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4.5" x14ac:dyDescent="0.25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3" x14ac:dyDescent="0.25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3" x14ac:dyDescent="0.25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4.5" x14ac:dyDescent="0.25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3" x14ac:dyDescent="0.25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25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25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5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Алфавітки!Область_печати</vt:lpstr>
      <vt:lpstr>Основний!Область_печати</vt:lpstr>
      <vt:lpstr>Перевірка!Область_печати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2025-04-27T08:44:52Z</dcterms:modified>
</cp:coreProperties>
</file>